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75" windowWidth="15480" windowHeight="10380" tabRatio="892"/>
  </bookViews>
  <sheets>
    <sheet name="Contents" sheetId="318" r:id="rId1"/>
    <sheet name="Reader's guide" sheetId="319" r:id="rId2"/>
    <sheet name="Table A4.1" sheetId="113" r:id="rId3"/>
    <sheet name="Table A4.2" sheetId="285" r:id="rId4"/>
    <sheet name="Table A4.3" sheetId="273" r:id="rId5"/>
    <sheet name="Table A4.4" sheetId="280" r:id="rId6"/>
    <sheet name="Table A4.5a" sheetId="118" r:id="rId7"/>
    <sheet name="Table A4.5b" sheetId="260" r:id="rId8"/>
    <sheet name="Table A4.6a" sheetId="119" r:id="rId9"/>
    <sheet name="Table A4.6b" sheetId="261" r:id="rId10"/>
    <sheet name="Table A4.7" sheetId="274" r:id="rId11"/>
    <sheet name="Table A4.8a" sheetId="268" r:id="rId12"/>
    <sheet name="Table A4.8b" sheetId="262" r:id="rId13"/>
    <sheet name="Table A4.9a" sheetId="269" r:id="rId14"/>
    <sheet name="Table A4.9b" sheetId="263" r:id="rId15"/>
    <sheet name="Table A4.10" sheetId="278" r:id="rId16"/>
    <sheet name="Table A4.11a" sheetId="298" r:id="rId17"/>
    <sheet name="Table A4.11b" sheetId="265" r:id="rId18"/>
    <sheet name="Table A4.12a" sheetId="125" r:id="rId19"/>
    <sheet name="Table A4.12b" sheetId="264" r:id="rId20"/>
    <sheet name="Table A4.13" sheetId="276" r:id="rId21"/>
    <sheet name="Table A4.14a" sheetId="133" r:id="rId22"/>
    <sheet name="Table A4.14b" sheetId="266" r:id="rId23"/>
    <sheet name="Table A4.15a" sheetId="134" r:id="rId24"/>
    <sheet name="Table A4.15b" sheetId="267" r:id="rId25"/>
    <sheet name="Table A4.16" sheetId="277" r:id="rId26"/>
    <sheet name="Table A4.17" sheetId="297" r:id="rId27"/>
    <sheet name="Table A4.18" sheetId="272" r:id="rId28"/>
    <sheet name="Table A4.19" sheetId="127" r:id="rId29"/>
    <sheet name="Table A4.20" sheetId="128" r:id="rId30"/>
    <sheet name="Table A4.21" sheetId="139" r:id="rId31"/>
    <sheet name="Table A4.22" sheetId="140" r:id="rId32"/>
    <sheet name="Table A4.23" sheetId="283" r:id="rId33"/>
    <sheet name="Table A4.24" sheetId="270" r:id="rId34"/>
    <sheet name="Table A4.25" sheetId="307" r:id="rId35"/>
    <sheet name="Table A4.26" sheetId="308" r:id="rId36"/>
    <sheet name="Table A4.27 (L)" sheetId="309" r:id="rId37"/>
    <sheet name="Table A4.27 (N)" sheetId="310" r:id="rId38"/>
    <sheet name="Table A4.28" sheetId="311" r:id="rId39"/>
    <sheet name="Table A4.29" sheetId="312" r:id="rId40"/>
    <sheet name="Table A4.30" sheetId="313" r:id="rId41"/>
    <sheet name="Table A4.31" sheetId="314" r:id="rId42"/>
    <sheet name="Table A4.32a" sheetId="315" r:id="rId43"/>
    <sheet name="Table A4.32b" sheetId="316" r:id="rId44"/>
    <sheet name="Table A4.32c" sheetId="317" r:id="rId45"/>
  </sheets>
  <definedNames>
    <definedName name="_ftn1" localSheetId="1">'Reader''s guide'!$B$19</definedName>
    <definedName name="_ftn2" localSheetId="1">'Reader''s guide'!$B$21</definedName>
    <definedName name="found">#REF!</definedName>
    <definedName name="lastone">#REF!</definedName>
    <definedName name="lignenoire2">#REF!</definedName>
    <definedName name="_xlnm.Print_Area" localSheetId="2">'Table A4.1'!$A$1:$Q$53</definedName>
    <definedName name="_xlnm.Print_Area" localSheetId="15">'Table A4.10'!$A$1:$S$50</definedName>
    <definedName name="_xlnm.Print_Area" localSheetId="16">'Table A4.11a'!$A$1:$AY$51</definedName>
    <definedName name="_xlnm.Print_Area" localSheetId="17">'Table A4.11b'!$A$1:$AC$52</definedName>
    <definedName name="_xlnm.Print_Area" localSheetId="18">'Table A4.12a'!$A$1:$AS$51</definedName>
    <definedName name="_xlnm.Print_Area" localSheetId="19">'Table A4.12b'!$A$1:$AD$52</definedName>
    <definedName name="_xlnm.Print_Area" localSheetId="20">'Table A4.13'!$A$1:$AB$49</definedName>
    <definedName name="_xlnm.Print_Area" localSheetId="21">'Table A4.14a'!$A$1:$AH$48</definedName>
    <definedName name="_xlnm.Print_Area" localSheetId="22">'Table A4.14b'!$A$1:$N$49</definedName>
    <definedName name="_xlnm.Print_Area" localSheetId="23">'Table A4.15a'!$A$1:$AD$48</definedName>
    <definedName name="_xlnm.Print_Area" localSheetId="24">'Table A4.15b'!$A$1:$O$50</definedName>
    <definedName name="_xlnm.Print_Area" localSheetId="25">'Table A4.16'!$A$1:$AB$50</definedName>
    <definedName name="_xlnm.Print_Area" localSheetId="26">'Table A4.17'!$A$1:$EG$55</definedName>
    <definedName name="_xlnm.Print_Area" localSheetId="27">'Table A4.18'!$A$1:$EE$49</definedName>
    <definedName name="_xlnm.Print_Area" localSheetId="28">'Table A4.19'!$A$1:$FN$54</definedName>
    <definedName name="_xlnm.Print_Area" localSheetId="3">'Table A4.2'!$A$1:$O$51</definedName>
    <definedName name="_xlnm.Print_Area" localSheetId="29">'Table A4.20'!$A$1:$EU$50</definedName>
    <definedName name="_xlnm.Print_Area" localSheetId="30">'Table A4.21'!$A$1:$CG$48</definedName>
    <definedName name="_xlnm.Print_Area" localSheetId="31">'Table A4.22'!$A$1:$BX$49</definedName>
    <definedName name="_xlnm.Print_Area" localSheetId="32">'Table A4.23'!$A$1:$AZ$47</definedName>
    <definedName name="_xlnm.Print_Area" localSheetId="33">'Table A4.24'!$A$1:$I$48</definedName>
    <definedName name="_xlnm.Print_Area" localSheetId="34">'Table A4.25'!$A$1:$T$50</definedName>
    <definedName name="_xlnm.Print_Area" localSheetId="35">'Table A4.26'!$A$1:$BF$52</definedName>
    <definedName name="_xlnm.Print_Area" localSheetId="36">'Table A4.27 (L)'!$A$1:$J$48</definedName>
    <definedName name="_xlnm.Print_Area" localSheetId="37">'Table A4.27 (N)'!$A$1:$J$49</definedName>
    <definedName name="_xlnm.Print_Area" localSheetId="38">'Table A4.28'!$A$1:$BM$49</definedName>
    <definedName name="_xlnm.Print_Area" localSheetId="39">'Table A4.29'!$A$1:$AL$48</definedName>
    <definedName name="_xlnm.Print_Area" localSheetId="4">'Table A4.3'!$A$1:$AA$50</definedName>
    <definedName name="_xlnm.Print_Area" localSheetId="40">'Table A4.30'!$A$1:$AM$51</definedName>
    <definedName name="_xlnm.Print_Area" localSheetId="41">'Table A4.31'!$A$1:$AN$49</definedName>
    <definedName name="_xlnm.Print_Area" localSheetId="42">'Table A4.32a'!$A$1:$K$48</definedName>
    <definedName name="_xlnm.Print_Area" localSheetId="43">'Table A4.32b'!$A$1:$K$49</definedName>
    <definedName name="_xlnm.Print_Area" localSheetId="44">'Table A4.32c'!$A$1:$K$49</definedName>
    <definedName name="_xlnm.Print_Area" localSheetId="5">'Table A4.4'!$A$1:$O$51</definedName>
    <definedName name="_xlnm.Print_Area" localSheetId="6">'Table A4.5a'!$A$1:$AG$50</definedName>
    <definedName name="_xlnm.Print_Area" localSheetId="7">'Table A4.5b'!$A$1:$O$49</definedName>
    <definedName name="_xlnm.Print_Area" localSheetId="8">'Table A4.6a'!$A$1:$AE$47</definedName>
    <definedName name="_xlnm.Print_Area" localSheetId="9">'Table A4.6b'!$A$1:$O$49</definedName>
    <definedName name="_xlnm.Print_Area" localSheetId="10">'Table A4.7'!$A$1:$N$50</definedName>
    <definedName name="_xlnm.Print_Area" localSheetId="11">'Table A4.8a'!$A$1:$AP$47</definedName>
    <definedName name="_xlnm.Print_Area" localSheetId="12">'Table A4.8b'!$A$1:$AB$52</definedName>
    <definedName name="_xlnm.Print_Area" localSheetId="13">'Table A4.9a'!$A$1:$AU$54</definedName>
    <definedName name="_xlnm.Print_Area" localSheetId="14">'Table A4.9b'!$A$1:$AE$53</definedName>
  </definedNames>
  <calcPr calcId="145621"/>
</workbook>
</file>

<file path=xl/calcChain.xml><?xml version="1.0" encoding="utf-8"?>
<calcChain xmlns="http://schemas.openxmlformats.org/spreadsheetml/2006/main">
  <c r="T45" i="312" l="1"/>
  <c r="B39" i="308" l="1"/>
  <c r="O39" i="134"/>
  <c r="N39" i="134"/>
  <c r="M39" i="134"/>
  <c r="L39" i="134"/>
  <c r="K39" i="134"/>
  <c r="J39" i="134"/>
  <c r="I39" i="134"/>
  <c r="H39" i="134"/>
  <c r="G39" i="134"/>
  <c r="F39" i="134"/>
  <c r="E39" i="134"/>
  <c r="D39" i="134"/>
  <c r="C39" i="134"/>
  <c r="B39" i="134"/>
  <c r="AW39" i="283" l="1"/>
  <c r="AS39" i="283"/>
  <c r="AO39" i="283"/>
  <c r="AJ39" i="283"/>
  <c r="AF39" i="283"/>
  <c r="AB39" i="283"/>
  <c r="W39" i="283"/>
  <c r="S39" i="283"/>
  <c r="O39" i="283"/>
  <c r="J39" i="283"/>
  <c r="F39" i="283"/>
  <c r="B39" i="283"/>
  <c r="C39" i="283"/>
  <c r="D39" i="283"/>
  <c r="E39" i="283"/>
  <c r="G39" i="283"/>
  <c r="H39" i="283"/>
  <c r="I39" i="283"/>
  <c r="K39" i="283"/>
  <c r="L39" i="283"/>
  <c r="M39" i="283"/>
  <c r="P39" i="283"/>
  <c r="Q39" i="283"/>
  <c r="R39" i="283"/>
  <c r="T39" i="283"/>
  <c r="U39" i="283"/>
  <c r="V39" i="283"/>
  <c r="X39" i="283"/>
  <c r="Y39" i="283"/>
  <c r="Z39" i="283"/>
  <c r="AC39" i="283"/>
  <c r="AD39" i="283"/>
  <c r="AE39" i="283"/>
  <c r="AG39" i="283"/>
  <c r="AH39" i="283"/>
  <c r="AI39" i="283"/>
  <c r="AK39" i="283"/>
  <c r="AL39" i="283"/>
  <c r="AM39" i="283"/>
  <c r="AP39" i="283"/>
  <c r="AQ39" i="283"/>
  <c r="AR39" i="283"/>
  <c r="AT39" i="283"/>
  <c r="AU39" i="283"/>
  <c r="AV39" i="283"/>
  <c r="AX39" i="283"/>
  <c r="AY39" i="283"/>
  <c r="AZ39" i="283"/>
  <c r="DC39" i="297"/>
  <c r="DB39" i="297"/>
  <c r="DA39" i="297"/>
  <c r="CZ39" i="297"/>
  <c r="CY39" i="297"/>
  <c r="CX39" i="297"/>
  <c r="CW39" i="297"/>
  <c r="CV39" i="297"/>
  <c r="CU39" i="297"/>
  <c r="CT39" i="297"/>
  <c r="B39" i="113" l="1"/>
  <c r="C39" i="113"/>
  <c r="D39" i="113"/>
  <c r="E39" i="113"/>
  <c r="F39" i="113"/>
  <c r="G39" i="113"/>
  <c r="H39" i="113"/>
  <c r="I39" i="113"/>
  <c r="J39" i="113"/>
  <c r="K39" i="113"/>
  <c r="D39" i="270" l="1"/>
  <c r="E39" i="270"/>
  <c r="C39" i="270"/>
  <c r="B39" i="270"/>
  <c r="AM39" i="127" l="1"/>
  <c r="AL39" i="127"/>
  <c r="AK39" i="127"/>
  <c r="AJ39" i="127"/>
  <c r="EE39" i="272"/>
  <c r="ED39" i="272"/>
  <c r="EC39" i="272"/>
  <c r="EB39" i="272"/>
  <c r="EA39" i="272"/>
  <c r="DZ39" i="272"/>
  <c r="DY39" i="272"/>
  <c r="DX39" i="272"/>
  <c r="DW39" i="272"/>
  <c r="DV39" i="272"/>
  <c r="DU39" i="272"/>
  <c r="DT39" i="272"/>
  <c r="DS39" i="272"/>
  <c r="DR39" i="272"/>
  <c r="DP39" i="272"/>
  <c r="DO39" i="272"/>
  <c r="DN39" i="272"/>
  <c r="DM39" i="272"/>
  <c r="DL39" i="272"/>
  <c r="DK39" i="272"/>
  <c r="DJ39" i="272"/>
  <c r="DI39" i="272"/>
  <c r="DH39" i="272"/>
  <c r="DG39" i="272"/>
  <c r="DF39" i="272"/>
  <c r="DE39" i="272"/>
  <c r="DD39" i="272"/>
  <c r="DC39" i="272"/>
  <c r="DA39" i="272"/>
  <c r="CZ39" i="272"/>
  <c r="CY39" i="272"/>
  <c r="CX39" i="272"/>
  <c r="CW39" i="272"/>
  <c r="CV39" i="272"/>
  <c r="CU39" i="272"/>
  <c r="CT39" i="272"/>
  <c r="CS39" i="272"/>
  <c r="CR39" i="272"/>
  <c r="CQ39" i="272"/>
  <c r="CP39" i="272"/>
  <c r="CO39" i="272"/>
  <c r="CN39" i="272"/>
  <c r="BW39" i="272"/>
  <c r="BV39" i="272"/>
  <c r="BU39" i="272"/>
  <c r="BT39" i="272"/>
  <c r="BS39" i="272"/>
  <c r="BR39" i="272"/>
  <c r="BQ39" i="272"/>
  <c r="BP39" i="272"/>
  <c r="BO39" i="272"/>
  <c r="BN39" i="272"/>
  <c r="BM39" i="272"/>
  <c r="BL39" i="272"/>
  <c r="BK39" i="272"/>
  <c r="BJ39" i="272"/>
  <c r="BH39" i="272"/>
  <c r="BG39" i="272"/>
  <c r="BF39" i="272"/>
  <c r="BE39" i="272"/>
  <c r="BD39" i="272"/>
  <c r="BC39" i="272"/>
  <c r="BB39" i="272"/>
  <c r="BA39" i="272"/>
  <c r="AZ39" i="272"/>
  <c r="AY39" i="272"/>
  <c r="AX39" i="272"/>
  <c r="AW39" i="272"/>
  <c r="AV39" i="272"/>
  <c r="AU39" i="272"/>
  <c r="AS39" i="272"/>
  <c r="AR39" i="272"/>
  <c r="AQ39" i="272"/>
  <c r="AP39" i="272"/>
  <c r="AO39" i="272"/>
  <c r="AN39" i="272"/>
  <c r="AM39" i="272"/>
  <c r="AL39" i="272"/>
  <c r="AK39" i="272"/>
  <c r="AJ39" i="272"/>
  <c r="AI39" i="272"/>
  <c r="AH39" i="272"/>
  <c r="AG39" i="272"/>
  <c r="AF39" i="272"/>
  <c r="AD39" i="272"/>
  <c r="AC39" i="272"/>
  <c r="AB39" i="272"/>
  <c r="AA39" i="272"/>
  <c r="Z39" i="272"/>
  <c r="Y39" i="272"/>
  <c r="X39" i="272"/>
  <c r="W39" i="272"/>
  <c r="V39" i="272"/>
  <c r="U39" i="272"/>
  <c r="T39" i="272"/>
  <c r="S39" i="272"/>
  <c r="R39" i="272"/>
  <c r="Q39" i="272"/>
  <c r="D39" i="272"/>
  <c r="E39" i="272"/>
  <c r="F39" i="272"/>
  <c r="G39" i="272"/>
  <c r="H39" i="272"/>
  <c r="I39" i="272"/>
  <c r="J39" i="272"/>
  <c r="K39" i="272"/>
  <c r="L39" i="272"/>
  <c r="M39" i="272"/>
  <c r="N39" i="272"/>
  <c r="O39" i="272"/>
  <c r="C39" i="272"/>
  <c r="B39" i="272"/>
  <c r="T39" i="127"/>
  <c r="AF39" i="314"/>
  <c r="AE39" i="314"/>
  <c r="AD39" i="314"/>
  <c r="AC39" i="314"/>
  <c r="AB39" i="314"/>
  <c r="AA39" i="314"/>
  <c r="Z39" i="314"/>
  <c r="Y39" i="314"/>
  <c r="X39" i="314"/>
  <c r="W39" i="314"/>
  <c r="V39" i="314"/>
  <c r="U39" i="314"/>
  <c r="S39" i="314"/>
  <c r="R39" i="314"/>
  <c r="Q39" i="314"/>
  <c r="P39" i="314"/>
  <c r="O39" i="314"/>
  <c r="N39" i="314"/>
  <c r="M39" i="314"/>
  <c r="L39" i="314"/>
  <c r="K39" i="314"/>
  <c r="J39" i="314"/>
  <c r="I39" i="314"/>
  <c r="H39" i="314"/>
  <c r="G39" i="314"/>
  <c r="F39" i="314"/>
  <c r="E39" i="314"/>
  <c r="D39" i="314"/>
  <c r="C39" i="314"/>
  <c r="B39" i="314"/>
  <c r="AF39" i="313"/>
  <c r="AE39" i="313"/>
  <c r="AD39" i="313"/>
  <c r="AC39" i="313"/>
  <c r="AB39" i="313"/>
  <c r="AA39" i="313"/>
  <c r="Z39" i="313"/>
  <c r="Y39" i="313"/>
  <c r="X39" i="313"/>
  <c r="W39" i="313"/>
  <c r="V39" i="313"/>
  <c r="U39" i="313"/>
  <c r="S39" i="313"/>
  <c r="R39" i="313"/>
  <c r="Q39" i="313"/>
  <c r="P39" i="313"/>
  <c r="O39" i="313"/>
  <c r="N39" i="313"/>
  <c r="M39" i="313"/>
  <c r="L39" i="313"/>
  <c r="K39" i="313"/>
  <c r="J39" i="313"/>
  <c r="I39" i="313"/>
  <c r="H39" i="313"/>
  <c r="G39" i="313"/>
  <c r="F39" i="313"/>
  <c r="E39" i="313"/>
  <c r="D39" i="313"/>
  <c r="C39" i="313"/>
  <c r="B39" i="313"/>
  <c r="G39" i="310"/>
  <c r="F39" i="310"/>
  <c r="E39" i="310"/>
  <c r="D39" i="310"/>
  <c r="C39" i="310"/>
  <c r="B39" i="310"/>
  <c r="F39" i="309"/>
  <c r="G39" i="309"/>
  <c r="E39" i="309"/>
  <c r="D39" i="309"/>
  <c r="C39" i="309"/>
  <c r="B39" i="309"/>
  <c r="AY39" i="308"/>
  <c r="AX39" i="308"/>
  <c r="AW39" i="308"/>
  <c r="AV39" i="308"/>
  <c r="AU39" i="308"/>
  <c r="AT39" i="308"/>
  <c r="AS39" i="308"/>
  <c r="AR39" i="308"/>
  <c r="AQ39" i="308"/>
  <c r="AP39" i="308"/>
  <c r="AO39" i="308"/>
  <c r="AN39" i="308"/>
  <c r="AF39" i="308"/>
  <c r="AE39" i="308"/>
  <c r="AD39" i="308"/>
  <c r="AC39" i="308"/>
  <c r="AB39" i="308"/>
  <c r="AA39" i="308"/>
  <c r="Z39" i="308"/>
  <c r="Y39" i="308"/>
  <c r="X39" i="308"/>
  <c r="W39" i="308"/>
  <c r="V39" i="308"/>
  <c r="U39" i="308"/>
  <c r="M39" i="308"/>
  <c r="L39" i="308"/>
  <c r="K39" i="308"/>
  <c r="J39" i="308"/>
  <c r="I39" i="308"/>
  <c r="H39" i="308"/>
  <c r="G39" i="308"/>
  <c r="F39" i="308"/>
  <c r="E39" i="308"/>
  <c r="D39" i="308"/>
  <c r="C39" i="308"/>
  <c r="S39" i="307"/>
  <c r="R39" i="307"/>
  <c r="Q39" i="307"/>
  <c r="P39" i="307"/>
  <c r="O39" i="307"/>
  <c r="N39" i="307"/>
  <c r="M39" i="307"/>
  <c r="L39" i="307"/>
  <c r="K39" i="307"/>
  <c r="J39" i="307"/>
  <c r="I39" i="307"/>
  <c r="H39" i="307"/>
  <c r="G39" i="307"/>
  <c r="F39" i="307"/>
  <c r="E39" i="307"/>
  <c r="D39" i="307"/>
  <c r="C39" i="307"/>
  <c r="B39" i="307"/>
  <c r="BX39" i="140" l="1"/>
  <c r="BW39" i="140"/>
  <c r="BV39" i="140"/>
  <c r="BU39" i="140"/>
  <c r="BT39" i="140"/>
  <c r="BS39" i="140"/>
  <c r="BR39" i="140"/>
  <c r="BQ39" i="140"/>
  <c r="BP39" i="140"/>
  <c r="BO39" i="140"/>
  <c r="BN39" i="140"/>
  <c r="BM39" i="140"/>
  <c r="BL39" i="140"/>
  <c r="BK39" i="140"/>
  <c r="BI39" i="140"/>
  <c r="BH39" i="140"/>
  <c r="BG39" i="140"/>
  <c r="BF39" i="140"/>
  <c r="BE39" i="140"/>
  <c r="BD39" i="140"/>
  <c r="BC39" i="140"/>
  <c r="BB39" i="140"/>
  <c r="BA39" i="140"/>
  <c r="AZ39" i="140"/>
  <c r="AY39" i="140"/>
  <c r="AX39" i="140"/>
  <c r="AW39" i="140"/>
  <c r="AV39" i="140"/>
  <c r="AT39" i="140"/>
  <c r="AS39" i="140"/>
  <c r="AR39" i="140"/>
  <c r="AQ39" i="140"/>
  <c r="AP39" i="140"/>
  <c r="AO39" i="140"/>
  <c r="AN39" i="140"/>
  <c r="AM39" i="140"/>
  <c r="AL39" i="140"/>
  <c r="AK39" i="140"/>
  <c r="AJ39" i="140"/>
  <c r="AI39" i="140"/>
  <c r="AH39" i="140"/>
  <c r="AG39" i="140"/>
  <c r="AE39" i="140"/>
  <c r="AD39" i="140"/>
  <c r="AC39" i="140"/>
  <c r="AB39" i="140"/>
  <c r="AA39" i="140"/>
  <c r="Z39" i="140"/>
  <c r="Y39" i="140"/>
  <c r="X39" i="140"/>
  <c r="W39" i="140"/>
  <c r="V39" i="140"/>
  <c r="U39" i="140"/>
  <c r="T39" i="140"/>
  <c r="S39" i="140"/>
  <c r="R39" i="140"/>
  <c r="P39" i="140"/>
  <c r="O39" i="140"/>
  <c r="N39" i="140"/>
  <c r="M39" i="140"/>
  <c r="L39" i="140"/>
  <c r="K39" i="140"/>
  <c r="J39" i="140"/>
  <c r="I39" i="140"/>
  <c r="H39" i="140"/>
  <c r="G39" i="140"/>
  <c r="F39" i="140"/>
  <c r="E39" i="140"/>
  <c r="D39" i="140"/>
  <c r="C39" i="140"/>
  <c r="B39" i="140"/>
  <c r="CG39" i="139"/>
  <c r="CF39" i="139"/>
  <c r="CE39" i="139"/>
  <c r="CD39" i="139"/>
  <c r="CC39" i="139"/>
  <c r="CB39" i="139"/>
  <c r="CA39" i="139"/>
  <c r="BZ39" i="139"/>
  <c r="BY39" i="139"/>
  <c r="BX39" i="139"/>
  <c r="BW39" i="139"/>
  <c r="BV39" i="139"/>
  <c r="BU39" i="139"/>
  <c r="BT39" i="139"/>
  <c r="BS39" i="139"/>
  <c r="BR39" i="139"/>
  <c r="BP39" i="139"/>
  <c r="BO39" i="139"/>
  <c r="BN39" i="139"/>
  <c r="BM39" i="139"/>
  <c r="BL39" i="139"/>
  <c r="BK39" i="139"/>
  <c r="BJ39" i="139"/>
  <c r="BI39" i="139"/>
  <c r="BH39" i="139"/>
  <c r="BG39" i="139"/>
  <c r="BF39" i="139"/>
  <c r="BE39" i="139"/>
  <c r="BD39" i="139"/>
  <c r="BC39" i="139"/>
  <c r="BB39" i="139"/>
  <c r="BA39" i="139"/>
  <c r="AY39" i="139"/>
  <c r="AX39" i="139"/>
  <c r="AW39" i="139"/>
  <c r="AV39" i="139"/>
  <c r="AU39" i="139"/>
  <c r="AT39" i="139"/>
  <c r="AS39" i="139"/>
  <c r="AR39" i="139"/>
  <c r="AQ39" i="139"/>
  <c r="AP39" i="139"/>
  <c r="AO39" i="139"/>
  <c r="AN39" i="139"/>
  <c r="AM39" i="139"/>
  <c r="AL39" i="139"/>
  <c r="AK39" i="139"/>
  <c r="AJ39" i="139"/>
  <c r="AH39" i="139"/>
  <c r="AG39" i="139"/>
  <c r="AF39" i="139"/>
  <c r="AE39" i="139"/>
  <c r="AD39" i="139"/>
  <c r="AC39" i="139"/>
  <c r="AB39" i="139"/>
  <c r="AA39" i="139"/>
  <c r="Z39" i="139"/>
  <c r="Y39" i="139"/>
  <c r="X39" i="139"/>
  <c r="W39" i="139"/>
  <c r="V39" i="139"/>
  <c r="U39" i="139"/>
  <c r="T39" i="139"/>
  <c r="S39" i="139"/>
  <c r="Q39" i="139"/>
  <c r="P39" i="139"/>
  <c r="O39" i="139"/>
  <c r="N39" i="139"/>
  <c r="M39" i="139"/>
  <c r="L39" i="139"/>
  <c r="K39" i="139"/>
  <c r="J39" i="139"/>
  <c r="I39" i="139"/>
  <c r="H39" i="139"/>
  <c r="G39" i="139"/>
  <c r="F39" i="139"/>
  <c r="E39" i="139"/>
  <c r="D39" i="139"/>
  <c r="C39" i="139"/>
  <c r="B39" i="139"/>
  <c r="FH39" i="127"/>
  <c r="FG39" i="127"/>
  <c r="FF39" i="127"/>
  <c r="FE39" i="127"/>
  <c r="FD39" i="127"/>
  <c r="FC39" i="127"/>
  <c r="FB39" i="127"/>
  <c r="FA39" i="127"/>
  <c r="EZ39" i="127"/>
  <c r="EY39" i="127"/>
  <c r="EQ39" i="127"/>
  <c r="EP39" i="127"/>
  <c r="EO39" i="127"/>
  <c r="EN39" i="127"/>
  <c r="EM39" i="127"/>
  <c r="EL39" i="127"/>
  <c r="EK39" i="127"/>
  <c r="EJ39" i="127"/>
  <c r="EI39" i="127"/>
  <c r="EH39" i="127"/>
  <c r="DZ39" i="127"/>
  <c r="DY39" i="127"/>
  <c r="DX39" i="127"/>
  <c r="DW39" i="127"/>
  <c r="DV39" i="127"/>
  <c r="DU39" i="127"/>
  <c r="DT39" i="127"/>
  <c r="DS39" i="127"/>
  <c r="DR39" i="127"/>
  <c r="DQ39" i="127"/>
  <c r="CR39" i="127"/>
  <c r="CQ39" i="127"/>
  <c r="CP39" i="127"/>
  <c r="CO39" i="127"/>
  <c r="CN39" i="127"/>
  <c r="CM39" i="127"/>
  <c r="CL39" i="127"/>
  <c r="CK39" i="127"/>
  <c r="CJ39" i="127"/>
  <c r="CI39" i="127"/>
  <c r="CA39" i="127"/>
  <c r="BZ39" i="127"/>
  <c r="BY39" i="127"/>
  <c r="BX39" i="127"/>
  <c r="BW39" i="127"/>
  <c r="BV39" i="127"/>
  <c r="BU39" i="127"/>
  <c r="BT39" i="127"/>
  <c r="BS39" i="127"/>
  <c r="BR39" i="127"/>
  <c r="BJ39" i="127"/>
  <c r="BI39" i="127"/>
  <c r="BH39" i="127"/>
  <c r="BG39" i="127"/>
  <c r="BF39" i="127"/>
  <c r="BE39" i="127"/>
  <c r="BD39" i="127"/>
  <c r="BC39" i="127"/>
  <c r="BB39" i="127"/>
  <c r="BA39" i="127"/>
  <c r="AS39" i="127"/>
  <c r="AR39" i="127"/>
  <c r="AQ39" i="127"/>
  <c r="AP39" i="127"/>
  <c r="AO39" i="127"/>
  <c r="AN39" i="127"/>
  <c r="AB39" i="127"/>
  <c r="AA39" i="127"/>
  <c r="Z39" i="127"/>
  <c r="Y39" i="127"/>
  <c r="X39" i="127"/>
  <c r="W39" i="127"/>
  <c r="V39" i="127"/>
  <c r="U39" i="127"/>
  <c r="S39" i="127"/>
  <c r="FN39" i="127"/>
  <c r="FM39" i="127"/>
  <c r="FL39" i="127"/>
  <c r="FK39" i="127"/>
  <c r="FJ39" i="127"/>
  <c r="FI39" i="127"/>
  <c r="EW39" i="127"/>
  <c r="EV39" i="127"/>
  <c r="EU39" i="127"/>
  <c r="ET39" i="127"/>
  <c r="ES39" i="127"/>
  <c r="ER39" i="127"/>
  <c r="EF39" i="127"/>
  <c r="EE39" i="127"/>
  <c r="ED39" i="127"/>
  <c r="EC39" i="127"/>
  <c r="EB39" i="127"/>
  <c r="EA39" i="127"/>
  <c r="DO39" i="127"/>
  <c r="DN39" i="127"/>
  <c r="DM39" i="127"/>
  <c r="DL39" i="127"/>
  <c r="DK39" i="127"/>
  <c r="DJ39" i="127"/>
  <c r="CX39" i="127"/>
  <c r="CW39" i="127"/>
  <c r="CV39" i="127"/>
  <c r="CU39" i="127"/>
  <c r="CT39" i="127"/>
  <c r="CS39" i="127"/>
  <c r="CG39" i="127"/>
  <c r="CF39" i="127"/>
  <c r="CE39" i="127"/>
  <c r="CD39" i="127"/>
  <c r="CC39" i="127"/>
  <c r="CB39" i="127"/>
  <c r="BP39" i="127"/>
  <c r="BO39" i="127"/>
  <c r="BN39" i="127"/>
  <c r="BM39" i="127"/>
  <c r="BL39" i="127"/>
  <c r="BK39" i="127"/>
  <c r="CD39" i="297"/>
  <c r="CC39" i="297"/>
  <c r="CB39" i="297"/>
  <c r="CA39" i="297"/>
  <c r="BZ39" i="297"/>
  <c r="BY39" i="297"/>
  <c r="BX39" i="297"/>
  <c r="BW39" i="297"/>
  <c r="BV39" i="297"/>
  <c r="BU39" i="297"/>
  <c r="BT39" i="297"/>
  <c r="BS39" i="297"/>
  <c r="BR39" i="297"/>
  <c r="BP39" i="297"/>
  <c r="BO39" i="297"/>
  <c r="BN39" i="297"/>
  <c r="BM39" i="297"/>
  <c r="BL39" i="297"/>
  <c r="BJ39" i="297"/>
  <c r="BI39" i="297"/>
  <c r="BH39" i="297"/>
  <c r="BG39" i="297"/>
  <c r="BF39" i="297"/>
  <c r="BE39" i="297"/>
  <c r="BD39" i="297"/>
  <c r="BC39" i="297"/>
  <c r="BB39" i="297"/>
  <c r="BA39" i="297"/>
  <c r="AY39" i="297"/>
  <c r="AX39" i="297"/>
  <c r="AW39" i="297"/>
  <c r="AV39" i="297"/>
  <c r="AU39" i="297"/>
  <c r="AT39" i="297"/>
  <c r="AS39" i="297"/>
  <c r="AR39" i="297"/>
  <c r="AQ39" i="297"/>
  <c r="AP39" i="297"/>
  <c r="AO39" i="297"/>
  <c r="AN39" i="297"/>
  <c r="AM39" i="297"/>
  <c r="AL39" i="297"/>
  <c r="AK39" i="297"/>
  <c r="AJ39" i="297"/>
  <c r="AH39" i="297"/>
  <c r="AG39" i="297"/>
  <c r="AF39" i="297"/>
  <c r="AE39" i="297"/>
  <c r="AD39" i="297"/>
  <c r="AC39" i="297"/>
  <c r="AB39" i="297"/>
  <c r="AA39" i="297"/>
  <c r="Z39" i="297"/>
  <c r="Y39" i="297"/>
  <c r="X39" i="297"/>
  <c r="W39" i="297"/>
  <c r="V39" i="297"/>
  <c r="U39" i="297"/>
  <c r="T39" i="297"/>
  <c r="S39" i="297"/>
  <c r="Q39" i="297"/>
  <c r="P39" i="297"/>
  <c r="O39" i="297"/>
  <c r="N39" i="297"/>
  <c r="M39" i="297"/>
  <c r="L39" i="297"/>
  <c r="K39" i="297"/>
  <c r="J39" i="297"/>
  <c r="I39" i="297"/>
  <c r="H39" i="297"/>
  <c r="G39" i="297"/>
  <c r="F39" i="297"/>
  <c r="E39" i="297"/>
  <c r="D39" i="297"/>
  <c r="C39" i="297"/>
  <c r="B39" i="297"/>
  <c r="O39" i="267"/>
  <c r="N39" i="267"/>
  <c r="M39" i="267"/>
  <c r="L39" i="267"/>
  <c r="K39" i="267"/>
  <c r="J39" i="267"/>
  <c r="I39" i="267"/>
  <c r="H39" i="267"/>
  <c r="G39" i="267"/>
  <c r="F39" i="267"/>
  <c r="E39" i="267"/>
  <c r="D39" i="267"/>
  <c r="C39" i="267"/>
  <c r="B39" i="267"/>
  <c r="K39" i="266"/>
  <c r="J39" i="266"/>
  <c r="I39" i="266"/>
  <c r="H39" i="266"/>
  <c r="G39" i="266"/>
  <c r="F39" i="266"/>
  <c r="E39" i="266"/>
  <c r="D39" i="266"/>
  <c r="C39" i="266"/>
  <c r="B39" i="266"/>
  <c r="AB39" i="133"/>
  <c r="AA39" i="133"/>
  <c r="Z39" i="133"/>
  <c r="Y39" i="133"/>
  <c r="X39" i="133"/>
  <c r="W39" i="133"/>
  <c r="V39" i="133"/>
  <c r="U39" i="133"/>
  <c r="T39" i="133"/>
  <c r="S39" i="133"/>
  <c r="Q39" i="133"/>
  <c r="P39" i="133"/>
  <c r="O39" i="133"/>
  <c r="N39" i="133"/>
  <c r="M39" i="133"/>
  <c r="L39" i="133"/>
  <c r="K39" i="133"/>
  <c r="J39" i="133"/>
  <c r="I39" i="133"/>
  <c r="H39" i="133"/>
  <c r="G39" i="133"/>
  <c r="F39" i="133"/>
  <c r="E39" i="133"/>
  <c r="D39" i="133"/>
  <c r="C39" i="133"/>
  <c r="B39" i="133"/>
  <c r="AD39" i="264"/>
  <c r="AC39" i="264"/>
  <c r="AB39" i="264"/>
  <c r="AA39" i="264"/>
  <c r="Z39" i="264"/>
  <c r="Y39" i="264"/>
  <c r="X39" i="264"/>
  <c r="W39" i="264"/>
  <c r="V39" i="264"/>
  <c r="U39" i="264"/>
  <c r="T39" i="264"/>
  <c r="S39" i="264"/>
  <c r="R39" i="264"/>
  <c r="Q39" i="264"/>
  <c r="O39" i="264"/>
  <c r="N39" i="264"/>
  <c r="M39" i="264"/>
  <c r="L39" i="264"/>
  <c r="K39" i="264"/>
  <c r="J39" i="264"/>
  <c r="I39" i="264"/>
  <c r="H39" i="264"/>
  <c r="G39" i="264"/>
  <c r="F39" i="264"/>
  <c r="E39" i="264"/>
  <c r="D39" i="264"/>
  <c r="C39" i="264"/>
  <c r="B39" i="264"/>
  <c r="AS39" i="125"/>
  <c r="AR39" i="125"/>
  <c r="AQ39" i="125"/>
  <c r="AP39" i="125"/>
  <c r="AO39" i="125"/>
  <c r="AN39" i="125"/>
  <c r="AM39" i="125"/>
  <c r="AL39" i="125"/>
  <c r="AK39" i="125"/>
  <c r="AJ39" i="125"/>
  <c r="AI39" i="125"/>
  <c r="AH39" i="125"/>
  <c r="AG39" i="125"/>
  <c r="AF39" i="125"/>
  <c r="AD39" i="125"/>
  <c r="AC39" i="125"/>
  <c r="AB39" i="125"/>
  <c r="AA39" i="125"/>
  <c r="Z39" i="125"/>
  <c r="Y39" i="125"/>
  <c r="X39" i="125"/>
  <c r="W39" i="125"/>
  <c r="V39" i="125"/>
  <c r="U39" i="125"/>
  <c r="T39" i="125"/>
  <c r="S39" i="125"/>
  <c r="R39" i="125"/>
  <c r="Q39" i="125"/>
  <c r="O39" i="125"/>
  <c r="N39" i="125"/>
  <c r="M39" i="125"/>
  <c r="L39" i="125"/>
  <c r="K39" i="125"/>
  <c r="J39" i="125"/>
  <c r="I39" i="125"/>
  <c r="H39" i="125"/>
  <c r="G39" i="125"/>
  <c r="F39" i="125"/>
  <c r="E39" i="125"/>
  <c r="D39" i="125"/>
  <c r="C39" i="125"/>
  <c r="B39" i="125"/>
  <c r="AC39" i="265"/>
  <c r="AB39" i="265"/>
  <c r="AA39" i="265"/>
  <c r="Z39" i="265"/>
  <c r="Y39" i="265"/>
  <c r="X39" i="265"/>
  <c r="W39" i="265"/>
  <c r="V39" i="265"/>
  <c r="U39" i="265"/>
  <c r="T39" i="265"/>
  <c r="S39" i="265"/>
  <c r="R39" i="265"/>
  <c r="Q39" i="265"/>
  <c r="O39" i="265"/>
  <c r="N39" i="265"/>
  <c r="M39" i="265"/>
  <c r="L39" i="265"/>
  <c r="K39" i="265"/>
  <c r="J39" i="265"/>
  <c r="I39" i="265"/>
  <c r="H39" i="265"/>
  <c r="G39" i="265"/>
  <c r="F39" i="265"/>
  <c r="E39" i="265"/>
  <c r="D39" i="265"/>
  <c r="C39" i="265"/>
  <c r="B39" i="265"/>
  <c r="AY39" i="298"/>
  <c r="AX39" i="298"/>
  <c r="AW39" i="298"/>
  <c r="AV39" i="298"/>
  <c r="AU39" i="298"/>
  <c r="AT39" i="298"/>
  <c r="AS39" i="298"/>
  <c r="AR39" i="298"/>
  <c r="AQ39" i="298"/>
  <c r="AP39" i="298"/>
  <c r="AO39" i="298"/>
  <c r="AN39" i="298"/>
  <c r="AM39" i="298"/>
  <c r="AL39" i="298"/>
  <c r="AK39" i="298"/>
  <c r="AJ39" i="298"/>
  <c r="AH39" i="298"/>
  <c r="AG39" i="298"/>
  <c r="AF39" i="298"/>
  <c r="AE39" i="298"/>
  <c r="AD39" i="298"/>
  <c r="AC39" i="298"/>
  <c r="AB39" i="298"/>
  <c r="AA39" i="298"/>
  <c r="Z39" i="298"/>
  <c r="Y39" i="298"/>
  <c r="X39" i="298"/>
  <c r="W39" i="298"/>
  <c r="V39" i="298"/>
  <c r="U39" i="298"/>
  <c r="T39" i="298"/>
  <c r="S39" i="298"/>
  <c r="Q39" i="298"/>
  <c r="P39" i="298"/>
  <c r="O39" i="298"/>
  <c r="N39" i="298"/>
  <c r="M39" i="298"/>
  <c r="L39" i="298"/>
  <c r="K39" i="298"/>
  <c r="J39" i="298"/>
  <c r="I39" i="298"/>
  <c r="H39" i="298"/>
  <c r="G39" i="298"/>
  <c r="F39" i="298"/>
  <c r="E39" i="298"/>
  <c r="D39" i="298"/>
  <c r="C39" i="298"/>
  <c r="B39" i="298"/>
  <c r="Q39" i="278"/>
  <c r="P39" i="278"/>
  <c r="O39" i="278"/>
  <c r="N39" i="278"/>
  <c r="M39" i="278"/>
  <c r="L39" i="278"/>
  <c r="K39" i="278"/>
  <c r="J39" i="278"/>
  <c r="I39" i="278"/>
  <c r="H39" i="278"/>
  <c r="G39" i="278"/>
  <c r="F39" i="278"/>
  <c r="E39" i="278"/>
  <c r="D39" i="278"/>
  <c r="C39" i="278"/>
  <c r="B39" i="278"/>
  <c r="AE39" i="263"/>
  <c r="AD39" i="263"/>
  <c r="AC39" i="263"/>
  <c r="AB39" i="263"/>
  <c r="AA39" i="263"/>
  <c r="Z39" i="263"/>
  <c r="Y39" i="263"/>
  <c r="X39" i="263"/>
  <c r="W39" i="263"/>
  <c r="V39" i="263"/>
  <c r="U39" i="263"/>
  <c r="T39" i="263"/>
  <c r="S39" i="263"/>
  <c r="R39" i="263"/>
  <c r="P39" i="263"/>
  <c r="AS39" i="269"/>
  <c r="AR39" i="269"/>
  <c r="AQ39" i="269"/>
  <c r="AP39" i="269"/>
  <c r="AO39" i="269"/>
  <c r="AN39" i="269"/>
  <c r="AM39" i="269"/>
  <c r="AL39" i="269"/>
  <c r="AK39" i="269"/>
  <c r="AJ39" i="269"/>
  <c r="AI39" i="269"/>
  <c r="AH39" i="269"/>
  <c r="AG39" i="269"/>
  <c r="AF39" i="269"/>
  <c r="AD39" i="269"/>
  <c r="AC39" i="269"/>
  <c r="AB39" i="269"/>
  <c r="AA39" i="269"/>
  <c r="Z39" i="269"/>
  <c r="Y39" i="269"/>
  <c r="X39" i="269"/>
  <c r="W39" i="269"/>
  <c r="V39" i="269"/>
  <c r="U39" i="269"/>
  <c r="T39" i="269"/>
  <c r="S39" i="269"/>
  <c r="R39" i="269"/>
  <c r="Q39" i="269"/>
  <c r="O39" i="269"/>
  <c r="N39" i="269"/>
  <c r="M39" i="269"/>
  <c r="L39" i="269"/>
  <c r="K39" i="269"/>
  <c r="J39" i="269"/>
  <c r="I39" i="269"/>
  <c r="H39" i="269"/>
  <c r="G39" i="269"/>
  <c r="F39" i="269"/>
  <c r="E39" i="269"/>
  <c r="D39" i="269"/>
  <c r="C39" i="269"/>
  <c r="B39" i="269"/>
  <c r="AA39" i="262"/>
  <c r="Z39" i="262"/>
  <c r="Y39" i="262"/>
  <c r="X39" i="262"/>
  <c r="W39" i="262"/>
  <c r="V39" i="262"/>
  <c r="U39" i="262"/>
  <c r="T39" i="262"/>
  <c r="S39" i="262"/>
  <c r="R39" i="262"/>
  <c r="Q39" i="262"/>
  <c r="O39" i="262"/>
  <c r="N39" i="262"/>
  <c r="M39" i="262"/>
  <c r="L39" i="262"/>
  <c r="K39" i="262"/>
  <c r="J39" i="262"/>
  <c r="I39" i="262"/>
  <c r="H39" i="262"/>
  <c r="G39" i="262"/>
  <c r="F39" i="262"/>
  <c r="E39" i="262"/>
  <c r="D39" i="262"/>
  <c r="C39" i="262"/>
  <c r="B39" i="262"/>
  <c r="AN39" i="268"/>
  <c r="AM39" i="268"/>
  <c r="AL39" i="268"/>
  <c r="AK39" i="268"/>
  <c r="AJ39" i="268"/>
  <c r="AI39" i="268"/>
  <c r="AH39" i="268"/>
  <c r="AG39" i="268"/>
  <c r="AF39" i="268"/>
  <c r="AE39" i="268"/>
  <c r="AD39" i="268"/>
  <c r="Z39" i="268"/>
  <c r="Y39" i="268"/>
  <c r="X39" i="268"/>
  <c r="W39" i="268"/>
  <c r="V39" i="268"/>
  <c r="U39" i="268"/>
  <c r="T39" i="268"/>
  <c r="S39" i="268"/>
  <c r="R39" i="268"/>
  <c r="Q39" i="268"/>
  <c r="P39" i="268"/>
  <c r="K39" i="268"/>
  <c r="J39" i="268"/>
  <c r="I39" i="268"/>
  <c r="H39" i="268"/>
  <c r="G39" i="268"/>
  <c r="F39" i="268"/>
  <c r="E39" i="268"/>
  <c r="D39" i="268"/>
  <c r="C39" i="268"/>
  <c r="B39" i="268"/>
  <c r="O39" i="261"/>
  <c r="N39" i="261"/>
  <c r="M39" i="261"/>
  <c r="L39" i="261"/>
  <c r="K39" i="261"/>
  <c r="J39" i="261"/>
  <c r="I39" i="261"/>
  <c r="H39" i="261"/>
  <c r="G39" i="261"/>
  <c r="F39" i="261"/>
  <c r="E39" i="261"/>
  <c r="D39" i="261"/>
  <c r="C39" i="261"/>
  <c r="B39" i="261"/>
  <c r="AE39" i="119"/>
  <c r="AD39" i="119"/>
  <c r="AC39" i="119"/>
  <c r="AB39" i="119"/>
  <c r="AA39" i="119"/>
  <c r="Z39" i="119"/>
  <c r="Y39" i="119"/>
  <c r="X39" i="119"/>
  <c r="W39" i="119"/>
  <c r="V39" i="119"/>
  <c r="U39" i="119"/>
  <c r="T39" i="119"/>
  <c r="S39" i="119"/>
  <c r="R39" i="119"/>
  <c r="P39" i="119"/>
  <c r="O39" i="119"/>
  <c r="N39" i="119"/>
  <c r="M39" i="119"/>
  <c r="L39" i="119"/>
  <c r="K39" i="119"/>
  <c r="J39" i="119"/>
  <c r="I39" i="119"/>
  <c r="H39" i="119"/>
  <c r="G39" i="119"/>
  <c r="F39" i="119"/>
  <c r="E39" i="119"/>
  <c r="D39" i="119"/>
  <c r="C39" i="119"/>
  <c r="B39" i="119"/>
  <c r="O39" i="260"/>
  <c r="N39" i="260"/>
  <c r="M39" i="260"/>
  <c r="L39" i="260"/>
  <c r="K39" i="260"/>
  <c r="J39" i="260"/>
  <c r="I39" i="260"/>
  <c r="H39" i="260"/>
  <c r="G39" i="260"/>
  <c r="F39" i="260"/>
  <c r="E39" i="260"/>
  <c r="D39" i="260"/>
  <c r="C39" i="260"/>
  <c r="B39" i="260"/>
  <c r="AH39" i="118"/>
  <c r="AG39" i="118"/>
  <c r="AF39" i="118"/>
  <c r="AE39" i="118"/>
  <c r="AD39" i="118"/>
  <c r="AC39" i="118"/>
  <c r="AB39" i="118"/>
  <c r="AA39" i="118"/>
  <c r="Z39" i="118"/>
  <c r="Y39" i="118"/>
  <c r="X39" i="118"/>
  <c r="W39" i="118"/>
  <c r="V39" i="118"/>
  <c r="U39" i="118"/>
  <c r="T39" i="118"/>
  <c r="S39" i="118"/>
  <c r="Q39" i="118"/>
  <c r="P39" i="118"/>
  <c r="O39" i="118"/>
  <c r="N39" i="118"/>
  <c r="M39" i="118"/>
  <c r="L39" i="118"/>
  <c r="K39" i="118"/>
  <c r="J39" i="118"/>
  <c r="I39" i="118"/>
  <c r="H39" i="118"/>
  <c r="G39" i="118"/>
  <c r="F39" i="118"/>
  <c r="E39" i="118"/>
  <c r="D39" i="118"/>
  <c r="C39" i="118"/>
  <c r="B39" i="118"/>
  <c r="O39" i="280"/>
  <c r="N39" i="280"/>
  <c r="L39" i="280"/>
  <c r="J39" i="280"/>
  <c r="H39" i="280"/>
  <c r="F39" i="280"/>
  <c r="D39" i="280"/>
  <c r="B39" i="280"/>
  <c r="Z39" i="273"/>
  <c r="Y39" i="273"/>
  <c r="X39" i="273"/>
  <c r="W39" i="273"/>
  <c r="V39" i="273"/>
  <c r="U39" i="273"/>
  <c r="T39" i="273"/>
  <c r="S39" i="273"/>
  <c r="R39" i="273"/>
  <c r="Q39" i="273"/>
  <c r="O39" i="273"/>
  <c r="N39" i="273"/>
  <c r="M39" i="273"/>
  <c r="L39" i="273"/>
  <c r="K39" i="273"/>
  <c r="J39" i="273"/>
  <c r="I39" i="273"/>
  <c r="H39" i="273"/>
  <c r="G39" i="273"/>
  <c r="F39" i="273"/>
  <c r="E39" i="273"/>
  <c r="D39" i="273"/>
  <c r="C39" i="273"/>
  <c r="B39" i="273"/>
  <c r="O39" i="285"/>
  <c r="N39" i="285"/>
  <c r="M39" i="285"/>
  <c r="L39" i="285"/>
  <c r="K39" i="285"/>
  <c r="J39" i="285"/>
  <c r="I39" i="285"/>
  <c r="H39" i="285"/>
  <c r="G39" i="285"/>
  <c r="F39" i="285"/>
  <c r="E39" i="285"/>
  <c r="D39" i="285"/>
  <c r="C39" i="285"/>
  <c r="B39" i="285"/>
  <c r="O39" i="113"/>
  <c r="N39" i="113"/>
  <c r="M39" i="113"/>
  <c r="L39" i="113"/>
  <c r="U39" i="285" l="1"/>
  <c r="T39" i="285"/>
  <c r="S39" i="285"/>
  <c r="R39" i="285"/>
  <c r="Q39" i="285"/>
  <c r="P39" i="285"/>
  <c r="T46" i="314" l="1"/>
  <c r="T2" i="314"/>
  <c r="T1" i="314"/>
  <c r="T46" i="313"/>
  <c r="T2" i="313"/>
  <c r="T1" i="313"/>
  <c r="T4" i="312"/>
  <c r="T2" i="312"/>
  <c r="T1" i="312"/>
  <c r="AY45" i="311"/>
  <c r="AG45" i="311"/>
  <c r="Q45" i="311"/>
  <c r="AY4" i="311"/>
  <c r="AY2" i="311"/>
  <c r="AY1" i="311"/>
  <c r="AG1" i="311"/>
  <c r="Q1" i="311"/>
  <c r="AM2" i="308"/>
  <c r="T2" i="308"/>
  <c r="T1" i="308"/>
  <c r="AM1" i="308" s="1"/>
  <c r="P2" i="273" l="1"/>
  <c r="P2" i="265" l="1"/>
  <c r="Q2" i="263"/>
  <c r="P2" i="262"/>
  <c r="P2" i="277"/>
  <c r="Q47" i="263"/>
  <c r="Q48" i="263"/>
  <c r="Q49" i="263"/>
  <c r="Q46" i="263"/>
  <c r="P47" i="262"/>
  <c r="P48" i="262"/>
  <c r="P46" i="262"/>
  <c r="AI2" i="298"/>
  <c r="R2" i="298"/>
  <c r="R1" i="298"/>
  <c r="AI1" i="298" s="1"/>
  <c r="ET39" i="128"/>
  <c r="ER39" i="128"/>
  <c r="EP39" i="128"/>
  <c r="EN39" i="128"/>
  <c r="EL39" i="128"/>
  <c r="EJ39" i="128"/>
  <c r="EH39" i="128"/>
  <c r="EE39" i="128"/>
  <c r="EC39" i="128"/>
  <c r="EA39" i="128"/>
  <c r="DY39" i="128"/>
  <c r="DW39" i="128"/>
  <c r="DU39" i="128"/>
  <c r="DS39" i="128"/>
  <c r="DP39" i="128"/>
  <c r="DN39" i="128"/>
  <c r="DL39" i="128"/>
  <c r="DJ39" i="128"/>
  <c r="DH39" i="128"/>
  <c r="DF39" i="128"/>
  <c r="DD39" i="128"/>
  <c r="CL39" i="128"/>
  <c r="CJ39" i="128"/>
  <c r="CH39" i="128"/>
  <c r="CF39" i="128"/>
  <c r="CD39" i="128"/>
  <c r="CB39" i="128"/>
  <c r="BZ39" i="128"/>
  <c r="BW39" i="128"/>
  <c r="BU39" i="128"/>
  <c r="BS39" i="128"/>
  <c r="BQ39" i="128"/>
  <c r="BO39" i="128"/>
  <c r="BM39" i="128"/>
  <c r="BK39" i="128"/>
  <c r="BH39" i="128"/>
  <c r="BF39" i="128"/>
  <c r="BD39" i="128"/>
  <c r="BB39" i="128"/>
  <c r="AZ39" i="128"/>
  <c r="AX39" i="128"/>
  <c r="AV39" i="128"/>
  <c r="AS39" i="128"/>
  <c r="AQ39" i="128"/>
  <c r="AO39" i="128"/>
  <c r="AM39" i="128"/>
  <c r="AK39" i="128"/>
  <c r="AI39" i="128"/>
  <c r="AG39" i="128"/>
  <c r="AD39" i="128"/>
  <c r="AB39" i="128"/>
  <c r="Z39" i="128"/>
  <c r="X39" i="128"/>
  <c r="V39" i="128"/>
  <c r="T39" i="128"/>
  <c r="R39" i="128"/>
  <c r="DQ46" i="272"/>
  <c r="DB46" i="272"/>
  <c r="BI46" i="272"/>
  <c r="AT46" i="272"/>
  <c r="AE46" i="272"/>
  <c r="P46" i="272"/>
  <c r="CM46" i="272"/>
  <c r="BX46" i="272"/>
  <c r="DQ2" i="272"/>
  <c r="DQ1" i="272"/>
  <c r="DB2" i="272"/>
  <c r="DB1" i="272"/>
  <c r="CM2" i="272"/>
  <c r="CM1" i="272"/>
  <c r="BX2" i="272"/>
  <c r="BX1" i="272"/>
  <c r="BI2" i="272"/>
  <c r="BI1" i="272"/>
  <c r="AT2" i="272"/>
  <c r="AT1" i="272"/>
  <c r="AE2" i="272"/>
  <c r="P2" i="272"/>
  <c r="R46" i="297"/>
  <c r="AI46" i="297"/>
  <c r="AZ46" i="297"/>
  <c r="BQ46" i="297"/>
  <c r="CE46" i="297"/>
  <c r="CS46" i="297"/>
  <c r="DG46" i="297"/>
  <c r="DU46" i="297"/>
  <c r="DU2" i="297"/>
  <c r="DU1" i="297"/>
  <c r="DG2" i="297"/>
  <c r="DG1" i="297"/>
  <c r="CS2" i="297"/>
  <c r="CS1" i="297"/>
  <c r="CE2" i="297"/>
  <c r="CE1" i="297"/>
  <c r="BQ2" i="297"/>
  <c r="AZ2" i="297"/>
  <c r="AI2" i="297"/>
  <c r="R2" i="297"/>
  <c r="R1" i="297"/>
  <c r="AI1" i="297"/>
  <c r="AZ1" i="297"/>
  <c r="BQ1" i="297" s="1"/>
  <c r="P49" i="262"/>
  <c r="O2" i="268"/>
  <c r="O45" i="276"/>
  <c r="EX46" i="127"/>
  <c r="EG46" i="127"/>
  <c r="DP46" i="127"/>
  <c r="CY46" i="127"/>
  <c r="CH46" i="127"/>
  <c r="BQ46" i="127"/>
  <c r="AZ46" i="127"/>
  <c r="AI46" i="127"/>
  <c r="R46" i="127"/>
  <c r="EG46" i="128"/>
  <c r="DR46" i="128"/>
  <c r="DC46" i="128"/>
  <c r="CN46" i="128"/>
  <c r="BY46" i="128"/>
  <c r="BJ46" i="128"/>
  <c r="AU46" i="128"/>
  <c r="AF46" i="128"/>
  <c r="Q46" i="128"/>
  <c r="P1" i="273"/>
  <c r="O2" i="276"/>
  <c r="P45" i="277"/>
  <c r="P46" i="134"/>
  <c r="P2" i="134"/>
  <c r="R46" i="133"/>
  <c r="R2" i="133"/>
  <c r="P2" i="264"/>
  <c r="P2" i="125"/>
  <c r="AE2" i="269"/>
  <c r="P2" i="269"/>
  <c r="AC2" i="268"/>
  <c r="P1" i="277"/>
  <c r="R1" i="133"/>
  <c r="O1" i="276"/>
  <c r="P1" i="125"/>
  <c r="AE1" i="125" s="1"/>
  <c r="P1" i="264"/>
  <c r="P1" i="265"/>
  <c r="Q1" i="263"/>
  <c r="P1" i="262"/>
  <c r="P1" i="269"/>
  <c r="R1" i="118"/>
  <c r="Q1" i="119"/>
  <c r="O1" i="268"/>
  <c r="AC1" i="268" s="1"/>
  <c r="AE1" i="269"/>
  <c r="BJ2" i="140"/>
  <c r="AU2" i="140"/>
  <c r="AF2" i="140"/>
  <c r="Q2" i="140"/>
  <c r="BQ2" i="139"/>
  <c r="AZ2" i="139"/>
  <c r="AI2" i="139"/>
  <c r="R2" i="139"/>
  <c r="EG2" i="128"/>
  <c r="DR2" i="128"/>
  <c r="DC2" i="128"/>
  <c r="CN2" i="128"/>
  <c r="BY2" i="128"/>
  <c r="BJ2" i="128"/>
  <c r="AU2" i="128"/>
  <c r="AF2" i="128"/>
  <c r="Q2" i="128"/>
  <c r="EX2" i="127"/>
  <c r="EG2" i="127"/>
  <c r="DP2" i="127"/>
  <c r="CY2" i="127"/>
  <c r="CH2" i="127"/>
  <c r="BQ2" i="127"/>
  <c r="AZ2" i="127"/>
  <c r="AI2" i="127"/>
  <c r="R2" i="127"/>
  <c r="AE2" i="125"/>
  <c r="R2" i="118"/>
  <c r="R6" i="128"/>
  <c r="B6" i="128"/>
  <c r="AG6" i="128"/>
  <c r="AV6" i="128"/>
  <c r="BK6" i="128"/>
  <c r="BZ6" i="128"/>
  <c r="CO6" i="128"/>
  <c r="DD6" i="128"/>
  <c r="DS6" i="128"/>
  <c r="EH6" i="128"/>
  <c r="AN1" i="283"/>
  <c r="AA1" i="283"/>
  <c r="N1" i="283"/>
  <c r="P1" i="272"/>
  <c r="AE1" i="272" s="1"/>
  <c r="N39" i="266"/>
  <c r="M39" i="266"/>
  <c r="L39" i="266"/>
  <c r="AG39" i="133"/>
  <c r="AF39" i="133"/>
  <c r="AE39" i="133"/>
  <c r="AD39" i="133"/>
  <c r="AC39" i="133"/>
  <c r="Q1" i="140"/>
  <c r="AF1" i="140" s="1"/>
  <c r="AU1" i="140" s="1"/>
  <c r="BJ1" i="140" s="1"/>
  <c r="R1" i="139"/>
  <c r="AI1" i="139" s="1"/>
  <c r="AZ1" i="139" s="1"/>
  <c r="BQ1" i="139" s="1"/>
  <c r="P1" i="134"/>
  <c r="Q1" i="128"/>
  <c r="AF1" i="128" s="1"/>
  <c r="AU1" i="128" s="1"/>
  <c r="BJ1" i="128" s="1"/>
  <c r="BY1" i="128" s="1"/>
  <c r="CN1" i="128" s="1"/>
  <c r="DC1" i="128" s="1"/>
  <c r="DR1" i="128" s="1"/>
  <c r="EG1" i="128" s="1"/>
  <c r="R1" i="127"/>
  <c r="AI1" i="127" s="1"/>
  <c r="AZ1" i="127" s="1"/>
  <c r="BQ1" i="127" s="1"/>
  <c r="CH1" i="127" s="1"/>
  <c r="CY1" i="127" s="1"/>
  <c r="DP1" i="127" s="1"/>
  <c r="EG1" i="127" s="1"/>
  <c r="EX1" i="127" s="1"/>
  <c r="Q2" i="119"/>
</calcChain>
</file>

<file path=xl/sharedStrings.xml><?xml version="1.0" encoding="utf-8"?>
<sst xmlns="http://schemas.openxmlformats.org/spreadsheetml/2006/main" count="7095" uniqueCount="349">
  <si>
    <t>OECD</t>
  </si>
  <si>
    <t>National entities</t>
  </si>
  <si>
    <t>Australia</t>
  </si>
  <si>
    <t>Austria</t>
  </si>
  <si>
    <t>Canada</t>
  </si>
  <si>
    <t>Czech Republic</t>
  </si>
  <si>
    <t>Denmark</t>
  </si>
  <si>
    <t>Estonia</t>
  </si>
  <si>
    <t>Finland</t>
  </si>
  <si>
    <t>Germany</t>
  </si>
  <si>
    <t>Ireland</t>
  </si>
  <si>
    <t>Italy</t>
  </si>
  <si>
    <t>Japan</t>
  </si>
  <si>
    <t>Korea</t>
  </si>
  <si>
    <t>Netherlands</t>
  </si>
  <si>
    <t>Norway</t>
  </si>
  <si>
    <t>Poland</t>
  </si>
  <si>
    <t>Slovak Republic</t>
  </si>
  <si>
    <t>Spain</t>
  </si>
  <si>
    <t>Sweden</t>
  </si>
  <si>
    <t>United States</t>
  </si>
  <si>
    <t>Sub-national entities</t>
  </si>
  <si>
    <t>Flanders (Belgium)</t>
  </si>
  <si>
    <t>England (UK)</t>
  </si>
  <si>
    <t>Northern Ireland (UK)</t>
  </si>
  <si>
    <t>England/N. Ireland (UK)</t>
  </si>
  <si>
    <t>Partners</t>
  </si>
  <si>
    <t>Part I/III</t>
  </si>
  <si>
    <t>Part II/III</t>
  </si>
  <si>
    <t>S.E.</t>
  </si>
  <si>
    <t>Women</t>
  </si>
  <si>
    <t>Part IV/IV</t>
  </si>
  <si>
    <t>Part III/IV</t>
  </si>
  <si>
    <t>Part II/IV</t>
  </si>
  <si>
    <t>Part I/IV</t>
  </si>
  <si>
    <t>%</t>
  </si>
  <si>
    <t>Mean</t>
  </si>
  <si>
    <t>Part I/V</t>
  </si>
  <si>
    <t>Part II/V</t>
  </si>
  <si>
    <t>Part III/V</t>
  </si>
  <si>
    <t>Part IV/V</t>
  </si>
  <si>
    <t>Part V/V</t>
  </si>
  <si>
    <t>Part III/III</t>
  </si>
  <si>
    <t>Self-organising</t>
  </si>
  <si>
    <t>Men</t>
  </si>
  <si>
    <t>Part I/II</t>
  </si>
  <si>
    <t>Part II/II</t>
  </si>
  <si>
    <t>Part X/X</t>
  </si>
  <si>
    <t>Part IX/X</t>
  </si>
  <si>
    <t>Part VIII/X</t>
  </si>
  <si>
    <t>Part VII/X</t>
  </si>
  <si>
    <t>Part VI/X</t>
  </si>
  <si>
    <t>Part V/X</t>
  </si>
  <si>
    <t>Part IV/X</t>
  </si>
  <si>
    <t>Part III/X</t>
  </si>
  <si>
    <t>Part II/X</t>
  </si>
  <si>
    <t>Part I/X</t>
  </si>
  <si>
    <t>Elementary occupations</t>
  </si>
  <si>
    <t>Indefinite contract</t>
  </si>
  <si>
    <t>Task discretion</t>
  </si>
  <si>
    <t>Problem Solving</t>
  </si>
  <si>
    <t>Reading at Work</t>
  </si>
  <si>
    <t>Writing at Work</t>
  </si>
  <si>
    <t>Numeracy at Work</t>
  </si>
  <si>
    <t>ICT at Work</t>
  </si>
  <si>
    <t>Dexterity</t>
  </si>
  <si>
    <t>Construction</t>
  </si>
  <si>
    <t>p-value</t>
  </si>
  <si>
    <t>Education requirement</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</si>
  <si>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</si>
  <si>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</si>
  <si>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</si>
  <si>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</si>
  <si>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</si>
  <si>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</si>
  <si>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</si>
  <si>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</si>
  <si>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Reading at work</t>
  </si>
  <si>
    <t>Writing at work</t>
  </si>
  <si>
    <t>Numeracy at work</t>
  </si>
  <si>
    <t>ICT at work</t>
  </si>
  <si>
    <t>ICT at home</t>
  </si>
  <si>
    <t>25th percentile</t>
  </si>
  <si>
    <t>75th percentile</t>
  </si>
  <si>
    <t>Median</t>
  </si>
  <si>
    <t>Generic skills</t>
  </si>
  <si>
    <t>Use of numeracy at work</t>
  </si>
  <si>
    <t>Physical skills</t>
  </si>
  <si>
    <t>Learning skills</t>
  </si>
  <si>
    <t>Influencing skills</t>
  </si>
  <si>
    <t>Self-organising skills</t>
  </si>
  <si>
    <t>Fixed-term contract</t>
  </si>
  <si>
    <t>Plant and machine operators, assemblers</t>
  </si>
  <si>
    <t>Information and communication</t>
  </si>
  <si>
    <t>Financial and insurance activities</t>
  </si>
  <si>
    <t>Real estate activities</t>
  </si>
  <si>
    <t>Agriculture/forestry/fishing</t>
  </si>
  <si>
    <t>Learning at work</t>
  </si>
  <si>
    <t>1-10 employees</t>
  </si>
  <si>
    <t>11-50 employees</t>
  </si>
  <si>
    <t>51-250 employees</t>
  </si>
  <si>
    <t>251-1000 employees</t>
  </si>
  <si>
    <t>1000+ employees</t>
  </si>
  <si>
    <t xml:space="preserve">Professional, scientific, technical, administrative and support 
service activities
</t>
  </si>
  <si>
    <t xml:space="preserve">Public administration and defence, education, human health 
and social work activities
</t>
  </si>
  <si>
    <t>Other service activities</t>
  </si>
  <si>
    <t>Problem solving</t>
  </si>
  <si>
    <t>Unadjusted</t>
  </si>
  <si>
    <t>Adjusted</t>
  </si>
  <si>
    <t>Adjusted differences beween men and women (women minus men)</t>
  </si>
  <si>
    <t>Adjusted differences between men and women (women minus men)</t>
  </si>
  <si>
    <t>Adjusted differences between workers with an indefinite contract and workers with a fixed-term contract (indefinite minus fixed-term)</t>
  </si>
  <si>
    <t xml:space="preserve"> Wage gap</t>
  </si>
  <si>
    <t>Problem-solving gap</t>
  </si>
  <si>
    <t>Predicted wage gap</t>
  </si>
  <si>
    <t>Wage gap</t>
  </si>
  <si>
    <t>Task discretion gap</t>
  </si>
  <si>
    <t>Reading at work gap</t>
  </si>
  <si>
    <t>Adjusted differences in the use of skills between workers with an indefinite contract and workers with a fixed-term contract (indefinite minus fixed-term)</t>
  </si>
  <si>
    <t>Literacy Level 1 and below</t>
  </si>
  <si>
    <t>Literacy Level 2</t>
  </si>
  <si>
    <t>Literacy Level 3</t>
  </si>
  <si>
    <t>Literacy Levels 4 and 5</t>
  </si>
  <si>
    <t>Numeracy Level 1 and below</t>
  </si>
  <si>
    <t>Numeracy Level 2</t>
  </si>
  <si>
    <t>Numeracy Level 3</t>
  </si>
  <si>
    <t>Numeracy Levels 4 and 5</t>
  </si>
  <si>
    <t>ISCED 1 or lower</t>
  </si>
  <si>
    <t>ISCED 5 and higher</t>
  </si>
  <si>
    <t>Log labour productivity</t>
  </si>
  <si>
    <t>Notes: ISCO 1-digit occupation.</t>
  </si>
  <si>
    <t>Notes:  ISCO 1-digit occupation.</t>
  </si>
  <si>
    <t>Mean use of generic skills at work, by gender</t>
  </si>
  <si>
    <t>Mean use of generic skills at work, by educational attainment</t>
  </si>
  <si>
    <t>Notes:  The sample includes only employees.</t>
  </si>
  <si>
    <t>Notes: The sample includes only employees.</t>
  </si>
  <si>
    <t>Problem solving gap</t>
  </si>
  <si>
    <t xml:space="preserve">Mean use of generic skills at work, by occupation </t>
  </si>
  <si>
    <t>Mean use of generic skills at work, by establishment size</t>
  </si>
  <si>
    <t>Mean use of information-processing skills at work, by gender</t>
  </si>
  <si>
    <t>Mean use of information-processing skills at work, by educational attainment</t>
  </si>
  <si>
    <t>Mean use of information-processing skills at work, by occupation</t>
  </si>
  <si>
    <t>Mean use of information-processing skills at work, by establishment size</t>
  </si>
  <si>
    <t xml:space="preserve"> Information-processing skills</t>
  </si>
  <si>
    <t>Co-operative skills</t>
  </si>
  <si>
    <t>Mean use of generic skills at work</t>
  </si>
  <si>
    <t>Mean use of information-processing skills at work</t>
  </si>
  <si>
    <t>Source : Survey of Adult Skills (PIAAC) (2012)</t>
  </si>
  <si>
    <t>Mean use of information-processing skills at work, by age group</t>
  </si>
  <si>
    <t>Notes: Results based on OLS regressions including controls for literacy and numeracy proficiency scores, hours worked and occupation dummies (ISCO 1 digit).</t>
  </si>
  <si>
    <t>Notes: Results based on OLS regressions including controls for literacy and numeracy proficiency scores and contract type.</t>
  </si>
  <si>
    <t>Mean use of generic skills at work, by age group</t>
  </si>
  <si>
    <t>Notes: The sample includes only employees. Results based on OLS regressions including controls for literacy and numeracy proficiency scores and occupation (ISCO 1 digit).</t>
  </si>
  <si>
    <t>Notes: The sample includes only employees. Results based on OLS regressions including controls for literacy and numeracy proficiency scores and occupation (ISCO 1 digit) .</t>
  </si>
  <si>
    <t>Mean  use of generic skills at work, by contract type</t>
  </si>
  <si>
    <t>Mean use of information-processing skills at work, by contract type</t>
  </si>
  <si>
    <t>Average</t>
  </si>
  <si>
    <t/>
  </si>
  <si>
    <t>Part I/IX</t>
  </si>
  <si>
    <t>Part II/IX</t>
  </si>
  <si>
    <t>Part III/IX</t>
  </si>
  <si>
    <t>Part IV/IX</t>
  </si>
  <si>
    <t>Part V/IX</t>
  </si>
  <si>
    <t>Part VI/IX</t>
  </si>
  <si>
    <t>Part VII/IX</t>
  </si>
  <si>
    <t>Part VIII/IX</t>
  </si>
  <si>
    <t>Part IX/IX</t>
  </si>
  <si>
    <t>Mean ICT use at home and at work, by age group</t>
  </si>
  <si>
    <t>Note: The sample includes only workers.</t>
  </si>
  <si>
    <t>16-24 year-olds</t>
  </si>
  <si>
    <t>25-54 year-olds</t>
  </si>
  <si>
    <t>55-65 year-olds</t>
  </si>
  <si>
    <t>Mean use of information-processing skills at work, by industry</t>
  </si>
  <si>
    <t>Notes : High-level SNA/ISIC aggregation of industries.</t>
  </si>
  <si>
    <t>Mean use of generic skills at work, by industry</t>
  </si>
  <si>
    <t>Labour productivity and average reading at work</t>
  </si>
  <si>
    <t>Gender gap in wages and in the use of problem-solving skills at work</t>
  </si>
  <si>
    <t>Tertiary gap in wages and in the use of skills at work</t>
  </si>
  <si>
    <t>Gap in wages and in the use of skills at work between types of contract</t>
  </si>
  <si>
    <t>Gender differences in the use of information-processing skills at work (adjusted)</t>
  </si>
  <si>
    <t>Differences in the use of information-processing skills at work, by age group (adjusted)</t>
  </si>
  <si>
    <t>Differences in the use of generic skills at work, by age group (adjusted)</t>
  </si>
  <si>
    <t>Differences in the use of information-processing skills at work, by educational attainment (adjusted)</t>
  </si>
  <si>
    <t>Differences in the use of generic skills at work,  by educational attainment (adjusted)</t>
  </si>
  <si>
    <t>Differences in the use of information-processing skills at work, by contract type (adjusted)</t>
  </si>
  <si>
    <t>Differences in the use of generic skills at work, by contract type (adjusted)</t>
  </si>
  <si>
    <t>Gender differences in the use of generic skills at work (adjusted)</t>
  </si>
  <si>
    <t xml:space="preserve">Distribution of skills use, by proficiency level </t>
  </si>
  <si>
    <t>Median, 25th and 75th percentiles of skills use</t>
  </si>
  <si>
    <t>Workers in jobs requiring low or high levels of education</t>
  </si>
  <si>
    <t>Percentage of workers in jobs requiring primary education (ISCED-1) or less and in jobs requiring tertiary education (ISCED-5 or higher)</t>
  </si>
  <si>
    <t>Table A4.24</t>
  </si>
  <si>
    <t>Table A4.23</t>
  </si>
  <si>
    <t>Table A4.22</t>
  </si>
  <si>
    <t>Table A4.21</t>
  </si>
  <si>
    <t>Table A4.20</t>
  </si>
  <si>
    <t>Table A4.19</t>
  </si>
  <si>
    <t>Table A4.18</t>
  </si>
  <si>
    <t>Table A4.17</t>
  </si>
  <si>
    <t>Table A4.16</t>
  </si>
  <si>
    <t>Table A4.1</t>
  </si>
  <si>
    <t>Table A4.2</t>
  </si>
  <si>
    <t>Table A4.3</t>
  </si>
  <si>
    <t>Table A4.4</t>
  </si>
  <si>
    <t>Table A4.5a</t>
  </si>
  <si>
    <t>Table A4.6b</t>
  </si>
  <si>
    <t>Table A4.7</t>
  </si>
  <si>
    <t>Table A4.9a</t>
  </si>
  <si>
    <t>Table A4.10</t>
  </si>
  <si>
    <t>Table A4.12a</t>
  </si>
  <si>
    <t>Table A4.13</t>
  </si>
  <si>
    <t>Table A4.14b</t>
  </si>
  <si>
    <t>Table A4.15a</t>
  </si>
  <si>
    <t>Table A4.15b</t>
  </si>
  <si>
    <t>Table A4.8a</t>
  </si>
  <si>
    <t>Table A4.9b</t>
  </si>
  <si>
    <t>Table A4.11a</t>
  </si>
  <si>
    <t>Table A4.11b</t>
  </si>
  <si>
    <t>Table A4.12b</t>
  </si>
  <si>
    <t>Table A4.14a</t>
  </si>
  <si>
    <t>Table A4.8b</t>
  </si>
  <si>
    <t>β</t>
  </si>
  <si>
    <t>Notes: Labour productivity is equal to the GDP per hour worked, in USD current prices (Source : OECD.Stat). Predicted labour productivity from the regression of labour productivity on average reading at work. Adjusted estimates are based on OLS regressions including controls for average literacy and numeracy scores.</t>
  </si>
  <si>
    <t>Lower than upper secondary education</t>
  </si>
  <si>
    <t>Upper secondary education completed</t>
  </si>
  <si>
    <t>Higher than upper secondary education</t>
  </si>
  <si>
    <t>Notes: Lower than upper seconday includes ISCED 1, 2 and 3C short. Upper secondary education includes ISCED 3A, 3B, 3C long and 4. Higher than upper secondary includes ISCED 5A, 5B and 6. Cells corresponding to less than 30 observations are shown in grey.</t>
  </si>
  <si>
    <t xml:space="preserve">Notes: Lower than upper seconday includes ISCED 1, 2 and 3C short. Upper secondary education includes ISCED 3A, 3B, 3C long and 4. Higher than upper secondary includes ISCED 5A, 5B and 6. </t>
  </si>
  <si>
    <t>Notes: Lower than upper seconday includes ISCED 1, 2 and 3C short. Upper secondary education includes ISCED 3A, 3B, 3C long and 4. Higher than upper secondary includes ISCED 5A, 5B and 6. Results based on OLS regressions including controls for literacy and numeracy proficiency scores and occupation (ISCO 1 digit).</t>
  </si>
  <si>
    <t>Predicted log labour productivity</t>
  </si>
  <si>
    <t>Notes:  Required education is the qualification the worker deems necessary to get his or her job today.</t>
  </si>
  <si>
    <t>Notes: Lower than upper seconday includes ISCED 1, 2 and 3C short. Upper secondary education includes ISCED 3A, 3B, 3C long and 4. Higher than upper secondary includes ISCED 5A, 5B and 6. Results based on OLS regressions including controls for literacy and numeracy proficiency scores and occupation dummies (ISCO 1 digit).</t>
  </si>
  <si>
    <t>Notes: Lower than upper seconday includes ISCED 1, 2 and 3C short. Upper secondary education includes ISCED 3A, 3B, 3C long and 4. Higher than upper secondary includes ISCED 5A, 5B and 6. Results based on OLS regressions including controls for literacy and numeracy proficiency scores and occupation dummies (ISCO 1 digit). Cells corresponding to less than 30 observations are shown in grey.</t>
  </si>
  <si>
    <t xml:space="preserve">Percentage of workers in the top 25% of the distribution of the use of skills at work      </t>
  </si>
  <si>
    <t xml:space="preserve"> Percentage of workers using their skills everyday </t>
  </si>
  <si>
    <t>Percentage of workers who use their skills frequently</t>
  </si>
  <si>
    <t>Table A4.5b</t>
  </si>
  <si>
    <t>Table A4.6a</t>
  </si>
  <si>
    <t>m</t>
  </si>
  <si>
    <t>a</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</si>
  <si>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</si>
  <si>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r>
      <rPr>
        <b/>
        <sz val="8"/>
        <rFont val="Arial"/>
        <family val="2"/>
      </rPr>
      <t>Manufacturing, mining and quarrying and other industrial 
activities</t>
    </r>
    <r>
      <rPr>
        <b/>
        <vertAlign val="superscript"/>
        <sz val="8"/>
        <rFont val="Arial"/>
        <family val="2"/>
      </rPr>
      <t xml:space="preserve">
</t>
    </r>
  </si>
  <si>
    <r>
      <t xml:space="preserve">Wholesale and retail trade, transportation and storage, accommodation and food service activities
</t>
    </r>
    <r>
      <rPr>
        <b/>
        <vertAlign val="superscript"/>
        <sz val="8"/>
        <rFont val="Arial"/>
        <family val="2"/>
      </rPr>
      <t xml:space="preserve">
</t>
    </r>
  </si>
  <si>
    <t>Notes: Predicted wage gap from the regression of wage gap on skills-use gap. The gap in wages between types of contract is computed as the percentage difference between the average hourly wages (including bonuses) of temporary and permanent workers. The gap in skills use between types of contract is computed as the percentage difference between the skills use of temporary and permanent workers. The wage distribution was trimmed to eliminate the 1st and 99th percentiles. Adjusted estimates are based on OLS regressions including controls for average literacy and numeracy scores, dummies for highest qualification (4), occupations (9) and industry (10). The sample includes only full-time employees.</t>
  </si>
  <si>
    <t>Notes: Predicted wage gap from the regression of wage gap on skills use gap. The tertiary gap in wages is computed as the percentage difference between the average hourly wage (including bonuses) of tertiary-educated (ISCED 5 or more) and less-educated (from less than ISCED 1 to ISCED 4) workers. The tertiary gap in skills use is computed as the percentage difference between the skills use of tertiary-educated (ISCED 5 or more) and less-educated (from less than ISCED 1 to ISCED 4) workers.  The wage distribution was trimmed to eliminate the 1st and 99th percentiles. Adjusted estimates are based on OLS regressions including controls for average literacy and numeracy scores, dummies for occupations (9) and industry (10). The sample includes full-time employees only.</t>
  </si>
  <si>
    <t>Adjusted differences between lower than upper secondary education and upper secondary education (lower than upper secondary minus upper secondary)</t>
  </si>
  <si>
    <t>Adjusted differences between higher than upper secondary education and upper secondary education (higher than upper secondary minus upper secondary)</t>
  </si>
  <si>
    <r>
      <t>Adjusted differences between higher than upper secondary education and upper secondary education</t>
    </r>
    <r>
      <rPr>
        <b/>
        <vertAlign val="superscript"/>
        <sz val="8"/>
        <rFont val="Arial"/>
        <family val="2"/>
      </rPr>
      <t xml:space="preserve"> </t>
    </r>
    <r>
      <rPr>
        <b/>
        <sz val="8"/>
        <rFont val="Arial"/>
        <family val="2"/>
      </rPr>
      <t>(higher than upper secondary minus upper secondary)</t>
    </r>
  </si>
  <si>
    <t>Notes: Predicted wage gap from the regression of wage gap on the gap in the use of problem-solving skills. The gender gap in wages is computed as the percentage difference between men's and women's average hourly wages (including bonuses). The gender gap in the use of problem-solving skills is computed as the percentage difference between men's and women's average use of problem-solving skills. The wage distribution was trimmed to eliminate the 1st and 99th percentiles. Adjusted estimates are based on OLS regression including control for average literacy and numeracy scores, dummies for highest qualification (4), occupations (9) and industry (10). The sample includes only full-time employees.</t>
  </si>
  <si>
    <t>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</si>
  <si>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</si>
  <si>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Table A4.25</t>
  </si>
  <si>
    <t>Percentage of workers in each category of qualification and skills mismatch</t>
  </si>
  <si>
    <t>Qualification mismatch</t>
  </si>
  <si>
    <t>Skills mismatch</t>
  </si>
  <si>
    <t xml:space="preserve">Literacy </t>
  </si>
  <si>
    <t xml:space="preserve">Numeracy </t>
  </si>
  <si>
    <t>Over-qualified</t>
  </si>
  <si>
    <t>Under-qualified</t>
  </si>
  <si>
    <t>Well-matched</t>
  </si>
  <si>
    <t>Over-skilled</t>
  </si>
  <si>
    <t>Under-skilled</t>
  </si>
  <si>
    <t>Cyprus¹ ²</t>
  </si>
  <si>
    <t>Percentage of workers in each category of skills mismatch, by qualification-mismatch status</t>
  </si>
  <si>
    <t>Literacy mismatch</t>
  </si>
  <si>
    <t>Numeracy mismatch</t>
  </si>
  <si>
    <t xml:space="preserve">Mean literacy score, adjusted for years of education, gender, age and foreign-born status, by qualification-mismatch status </t>
  </si>
  <si>
    <t>Adjusted literacy score</t>
  </si>
  <si>
    <t>Mean numeracy score, adjusted for years of education, gender, age and foreign-born status, by qualification-mismatch status</t>
  </si>
  <si>
    <t>Adjusted numeracy score</t>
  </si>
  <si>
    <t xml:space="preserve">Likelihood of over-qualification, by socio-demographic and job characteristics
</t>
  </si>
  <si>
    <t>Odds ratios from logit regression, relative to being well-matched</t>
  </si>
  <si>
    <t>Dependent variable: Over-qualified</t>
  </si>
  <si>
    <t>Gender and marital status</t>
  </si>
  <si>
    <t>Immigrant status</t>
  </si>
  <si>
    <t>Establishment size</t>
  </si>
  <si>
    <t>Age</t>
  </si>
  <si>
    <t>Hours worked</t>
  </si>
  <si>
    <t>Contract type</t>
  </si>
  <si>
    <t>Single men (reference)</t>
  </si>
  <si>
    <t>Married women</t>
  </si>
  <si>
    <t>Native born (reference)</t>
  </si>
  <si>
    <t>Foreign born</t>
  </si>
  <si>
    <t>Small (1-10 employees) (reference)</t>
  </si>
  <si>
    <t>Large (1000+ employees)</t>
  </si>
  <si>
    <t>25-44 year-olds (reference)</t>
  </si>
  <si>
    <t>45-54 year-olds</t>
  </si>
  <si>
    <t>55-64 year-olds</t>
  </si>
  <si>
    <t>Part time (reference)</t>
  </si>
  <si>
    <t>Full time</t>
  </si>
  <si>
    <t>Indefinite (reference)</t>
  </si>
  <si>
    <t>Fixed term</t>
  </si>
  <si>
    <t>Odds ratio</t>
  </si>
  <si>
    <t>n</t>
  </si>
  <si>
    <t xml:space="preserve"> </t>
  </si>
  <si>
    <t xml:space="preserve">Likelihood of under-qualification and over-skilling, by age group
</t>
  </si>
  <si>
    <t>Dependent variable: Under-qualified</t>
  </si>
  <si>
    <t>Dependent variable: Over-skilled</t>
  </si>
  <si>
    <t>Mean use of information-processing skills, adjusted for literacy and numeracy proficiency, by qualification-mismatch status</t>
  </si>
  <si>
    <t>Problem solving at work</t>
  </si>
  <si>
    <t>Mean use of information-processing skills, adjusted for literacy and numeracy proficiency, by skills-mismatch status</t>
  </si>
  <si>
    <t>Notes: Literacy mismatch. Results from OLS regressions including literacy and numeracy proficiency scores as controls. Cells corresponding to less than 30 observations are shown in grey.</t>
  </si>
  <si>
    <t xml:space="preserve">Effect of qualification and numeracy mismatch on wages
</t>
  </si>
  <si>
    <t>OLS regression coefficients</t>
  </si>
  <si>
    <t>Dependent variable: Log wages</t>
  </si>
  <si>
    <t>Over-qualified (Reference: well-matched)</t>
  </si>
  <si>
    <t>Under-qualified (Reference: well-matched)</t>
  </si>
  <si>
    <t>Over-skilled (Reference: well-matched)</t>
  </si>
  <si>
    <t>Under-skilled (Reference: well-matched)</t>
  </si>
  <si>
    <t xml:space="preserve">Effect of numeracy mismatch on wages
</t>
  </si>
  <si>
    <r>
      <t>Notes: The sample includes only employees. Log hourly wages, including bonuses, in purchasing-power-parity-adjusted USD. The wage distribution was trimmed to eliminate the 1</t>
    </r>
    <r>
      <rPr>
        <vertAlign val="superscript"/>
        <sz val="8"/>
        <color theme="1"/>
        <rFont val="Arial"/>
        <family val="2"/>
      </rPr>
      <t>st</t>
    </r>
    <r>
      <rPr>
        <sz val="8"/>
        <color theme="1"/>
        <rFont val="Arial"/>
        <family val="2"/>
      </rPr>
      <t xml:space="preserve"> and 99</t>
    </r>
    <r>
      <rPr>
        <vertAlign val="superscript"/>
        <sz val="8"/>
        <color theme="1"/>
        <rFont val="Arial"/>
        <family val="2"/>
      </rPr>
      <t>th</t>
    </r>
    <r>
      <rPr>
        <sz val="8"/>
        <color theme="1"/>
        <rFont val="Arial"/>
        <family val="2"/>
      </rPr>
      <t xml:space="preserve"> percentiles. Results are adjusted for years of education, age group, gender, marital status, working experience, tenure, foreign-born status, establishment size, contract type, hours worked, public sector dummy, proficiency in numeracy and  use of skills at work.</t>
    </r>
  </si>
  <si>
    <t xml:space="preserve">Effect of qualification mismatch on wages
</t>
  </si>
  <si>
    <t xml:space="preserve"> Qualification mismatch</t>
  </si>
  <si>
    <t>Table A4.14.a</t>
  </si>
  <si>
    <t>Table A4.26</t>
  </si>
  <si>
    <t>Table A4.27 (L)</t>
  </si>
  <si>
    <t>Table A4.28</t>
  </si>
  <si>
    <t>Table A4.29</t>
  </si>
  <si>
    <t>Table A4.30</t>
  </si>
  <si>
    <t>Table A4.31</t>
  </si>
  <si>
    <t>Table A4.32a</t>
  </si>
  <si>
    <t>Table A4.32b</t>
  </si>
  <si>
    <t>Table A4.32c</t>
  </si>
  <si>
    <t>Skills Outlook 2013: First results from the Survey of Adults Skills</t>
  </si>
  <si>
    <t>Annex A - Chapter 4</t>
  </si>
  <si>
    <t>© OECD 2013</t>
  </si>
  <si>
    <t>France</t>
  </si>
  <si>
    <t>Table A4.27 (N)</t>
  </si>
  <si>
    <t>c</t>
  </si>
  <si>
    <r>
      <t>Notes: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Over-skilled workers are those whose proficiency score is higher than that corresponding to the 95</t>
    </r>
    <r>
      <rPr>
        <vertAlign val="superscript"/>
        <sz val="8"/>
        <rFont val="Arial"/>
        <family val="2"/>
      </rPr>
      <t>th</t>
    </r>
    <r>
      <rPr>
        <sz val="8"/>
        <rFont val="Arial"/>
        <family val="2"/>
      </rPr>
      <t xml:space="preserve"> percentile of self-reported well-matched workers – i.e. workers who neither feel they have the skills to perform a more demanding job nor feel the need of further training in order to be able to perform their current jobs satisfactorily – in their country and occupation. Under-skilled workers are those whose proficiency score is lower than that corresponding to the 5</t>
    </r>
    <r>
      <rPr>
        <vertAlign val="superscript"/>
        <sz val="8"/>
        <rFont val="Arial"/>
        <family val="2"/>
      </rPr>
      <t>th</t>
    </r>
    <r>
      <rPr>
        <sz val="8"/>
        <rFont val="Arial"/>
        <family val="2"/>
      </rPr>
      <t xml:space="preserve"> percentile of self-reported well-matched workers in their country and occupation. </t>
    </r>
  </si>
  <si>
    <t xml:space="preserve">Notes: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t>
  </si>
  <si>
    <t xml:space="preserve">Notes:  Qualification mismatch is defined according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t>
  </si>
  <si>
    <t>Notes: Over-qualification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gender and marital status, foreign-born status, establishment size, hours worked and contract type.</t>
  </si>
  <si>
    <t xml:space="preserve">Notes: Under-qualification is defined relative to the qualification needed to get the job, as reported by the respondents. Results are adjusted for years of education, age, gender and marital status, foreign-born status, establishment size, hours worked and contract type. The "qualification to get the job" as well as the "highest level of qualification obtained" were re-classified into 4 categories: lower secondary or less; upper secondary; post-secondary non-tertiary and tertiary education. </t>
  </si>
  <si>
    <t xml:space="preserve">Notes: Results from OLS regressions including literacy and numeracy proficiency scores as controls.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t>
  </si>
  <si>
    <r>
      <t>Notes: The sample includes only employees. Log hourly wages, including bonuses, in purchasing-power-parity-adjusted USD. The wage distribution was trimmed to eliminate the 1</t>
    </r>
    <r>
      <rPr>
        <vertAlign val="superscript"/>
        <sz val="8"/>
        <color theme="1"/>
        <rFont val="Arial"/>
        <family val="2"/>
      </rPr>
      <t xml:space="preserve">st </t>
    </r>
    <r>
      <rPr>
        <sz val="8"/>
        <color theme="1"/>
        <rFont val="Arial"/>
        <family val="2"/>
      </rPr>
      <t>and 99</t>
    </r>
    <r>
      <rPr>
        <vertAlign val="superscript"/>
        <sz val="8"/>
        <color theme="1"/>
        <rFont val="Arial"/>
        <family val="2"/>
      </rPr>
      <t>th</t>
    </r>
    <r>
      <rPr>
        <sz val="8"/>
        <color theme="1"/>
        <rFont val="Arial"/>
        <family val="2"/>
      </rPr>
      <t xml:space="preserve"> percentiles.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group, gender, marital status, working experience, tenure, foreign-born status, establishment size, contract type, hours worked, public sector dummy, proficiency in numeracy and  use of skills at work.</t>
    </r>
  </si>
  <si>
    <r>
      <t>Notes: The sample includes only employees. Log hourly wages, including bonuses, in purchasing-power-parity-adjusted USD. The wage distribution was trimmed to eliminate the 1</t>
    </r>
    <r>
      <rPr>
        <vertAlign val="superscript"/>
        <sz val="8"/>
        <color theme="1"/>
        <rFont val="Arial"/>
        <family val="2"/>
      </rPr>
      <t>st</t>
    </r>
    <r>
      <rPr>
        <sz val="8"/>
        <color theme="1"/>
        <rFont val="Arial"/>
        <family val="2"/>
      </rPr>
      <t xml:space="preserve"> and 99</t>
    </r>
    <r>
      <rPr>
        <vertAlign val="superscript"/>
        <sz val="8"/>
        <color theme="1"/>
        <rFont val="Arial"/>
        <family val="2"/>
      </rPr>
      <t>th</t>
    </r>
    <r>
      <rPr>
        <sz val="8"/>
        <color theme="1"/>
        <rFont val="Arial"/>
        <family val="2"/>
      </rPr>
      <t xml:space="preserve"> percentiles.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group, gender, marital status, working experience, tenure, foreign-born status, establishment size, contract type, hours worked, public sector dummy, proficiency in numeracy and  use of skills at work.</t>
    </r>
  </si>
  <si>
    <t>Version 2 - Last updated: 12-Dec-2013</t>
  </si>
  <si>
    <t>Russian Federation³</t>
  </si>
  <si>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Technical Report of the Survey of Adult Skills (OECD, 2013, forthcoming).
</t>
  </si>
  <si>
    <r>
      <t>Adjusted differences between younger</t>
    </r>
    <r>
      <rPr>
        <b/>
        <vertAlign val="superscript"/>
        <sz val="8"/>
        <rFont val="Arial"/>
        <family val="2"/>
      </rPr>
      <t xml:space="preserve">4  </t>
    </r>
    <r>
      <rPr>
        <b/>
        <sz val="8"/>
        <rFont val="Arial"/>
        <family val="2"/>
      </rPr>
      <t>and prime-age</t>
    </r>
    <r>
      <rPr>
        <b/>
        <vertAlign val="superscript"/>
        <sz val="8"/>
        <rFont val="Arial"/>
        <family val="2"/>
      </rPr>
      <t>5</t>
    </r>
    <r>
      <rPr>
        <b/>
        <sz val="8"/>
        <rFont val="Arial"/>
        <family val="2"/>
      </rPr>
      <t xml:space="preserve"> workers (young minus prime age)</t>
    </r>
  </si>
  <si>
    <r>
      <t>Adjusted differences  between older</t>
    </r>
    <r>
      <rPr>
        <b/>
        <vertAlign val="superscript"/>
        <sz val="8"/>
        <rFont val="Arial"/>
        <family val="2"/>
      </rPr>
      <t>6</t>
    </r>
    <r>
      <rPr>
        <b/>
        <sz val="8"/>
        <rFont val="Arial"/>
        <family val="2"/>
      </rPr>
      <t xml:space="preserve"> and prime-age</t>
    </r>
    <r>
      <rPr>
        <b/>
        <vertAlign val="superscript"/>
        <sz val="8"/>
        <rFont val="Arial"/>
        <family val="2"/>
      </rPr>
      <t>5</t>
    </r>
    <r>
      <rPr>
        <b/>
        <sz val="8"/>
        <rFont val="Arial"/>
        <family val="2"/>
      </rPr>
      <t xml:space="preserve"> workers (older minus prime age)</t>
    </r>
  </si>
  <si>
    <t>4. 16-24 year-olds.</t>
  </si>
  <si>
    <t>5. 25-54 year-olds.</t>
  </si>
  <si>
    <t>6. 55-65 year-olds.</t>
  </si>
  <si>
    <r>
      <t>Adjusted differences between younger</t>
    </r>
    <r>
      <rPr>
        <b/>
        <vertAlign val="superscript"/>
        <sz val="8"/>
        <rFont val="Arial"/>
        <family val="2"/>
      </rPr>
      <t>4</t>
    </r>
    <r>
      <rPr>
        <b/>
        <sz val="8"/>
        <rFont val="Arial"/>
        <family val="2"/>
      </rPr>
      <t xml:space="preserve"> and prime-age</t>
    </r>
    <r>
      <rPr>
        <b/>
        <vertAlign val="superscript"/>
        <sz val="8"/>
        <rFont val="Arial"/>
        <family val="2"/>
      </rPr>
      <t>5</t>
    </r>
    <r>
      <rPr>
        <b/>
        <sz val="8"/>
        <rFont val="Arial"/>
        <family val="2"/>
      </rPr>
      <t xml:space="preserve"> workers (young minus prime age)</t>
    </r>
  </si>
  <si>
    <r>
      <t>Adjusted differences between older</t>
    </r>
    <r>
      <rPr>
        <b/>
        <vertAlign val="superscript"/>
        <sz val="8"/>
        <rFont val="Arial"/>
        <family val="2"/>
      </rPr>
      <t>6</t>
    </r>
    <r>
      <rPr>
        <b/>
        <sz val="8"/>
        <rFont val="Arial"/>
        <family val="2"/>
      </rPr>
      <t xml:space="preserve"> and prime-age</t>
    </r>
    <r>
      <rPr>
        <b/>
        <vertAlign val="superscript"/>
        <sz val="8"/>
        <rFont val="Arial"/>
        <family val="2"/>
      </rPr>
      <t>5</t>
    </r>
    <r>
      <rPr>
        <b/>
        <sz val="8"/>
        <rFont val="Arial"/>
        <family val="2"/>
      </rPr>
      <t xml:space="preserve"> workers (older minus prime age)</t>
    </r>
  </si>
  <si>
    <t xml:space="preserve">Data for France and the Russian Federation have been added. Data related to skills-use variables have been updated in accordance with the latest version of the data base. </t>
  </si>
  <si>
    <r>
      <rPr>
        <b/>
        <sz val="20"/>
        <color theme="4"/>
        <rFont val="Arial"/>
        <family val="2"/>
      </rPr>
      <t>Reader’s Guide for the web-package</t>
    </r>
    <r>
      <rPr>
        <sz val="10"/>
        <color theme="1"/>
        <rFont val="Arial"/>
        <family val="2"/>
      </rPr>
      <t xml:space="preserve">
</t>
    </r>
    <r>
      <rPr>
        <b/>
        <sz val="11"/>
        <color theme="4"/>
        <rFont val="Arial"/>
        <family val="2"/>
      </rPr>
      <t>Data underlying the figures</t>
    </r>
    <r>
      <rPr>
        <sz val="10"/>
        <color theme="1"/>
        <rFont val="Arial"/>
        <family val="2"/>
      </rPr>
      <t xml:space="preserve">
The figures and tables share a common reference number, are numbered according to the corresponding chapters, and include an abbreviation in brackets to denote one of the three direct measures of skills for which there is data in the Survey of Adult Skills (PIAAC) – literacy (L), numeracy (N) and problem solving in technology-rich environments (P). As an example, Figure 3.1 (L) denotes the first figure in Chapter 3 based on the literacy scale and it has Table 3.1 (L) as a corresponding data table in Annex A. 
Unless otherwise stated, the population underlying each of the figures and tables covers adults aged 16 to 65.
</t>
    </r>
    <r>
      <rPr>
        <b/>
        <sz val="11"/>
        <color theme="4"/>
        <rFont val="Arial"/>
        <family val="2"/>
      </rPr>
      <t>Calculating international averages (means)</t>
    </r>
    <r>
      <rPr>
        <sz val="10"/>
        <color theme="1"/>
        <rFont val="Arial"/>
        <family val="2"/>
      </rPr>
      <t xml:space="preserve">
Most figures and tables include a cross-country average in addition to values for individual countries or sub-national entities. The average in each figure or table corresponds to the arithmetic mean of the respective estimates for each of the OECD member countries included in the figure or table. As partner countries, Cyprus¹ ² and the Russian Federation are not included in the cross-country averages presented in any of the figures or tables.
</t>
    </r>
    <r>
      <rPr>
        <b/>
        <sz val="11"/>
        <color theme="4"/>
        <rFont val="Arial"/>
        <family val="2"/>
      </rPr>
      <t>Standard error (S.E.)</t>
    </r>
    <r>
      <rPr>
        <sz val="10"/>
        <color theme="1"/>
        <rFont val="Arial"/>
        <family val="2"/>
      </rPr>
      <t xml:space="preserve">
The statistical estimates presented in this file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file, confidence intervals are stated at 95% confidence level. In other words, the result for the corresponding population would lie within the confidence interval in 95 out of 100 replications of the measurement on different samples drawn from the same population.
</t>
    </r>
    <r>
      <rPr>
        <b/>
        <sz val="11"/>
        <color theme="4"/>
        <rFont val="Arial"/>
        <family val="2"/>
      </rPr>
      <t>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1"/>
        <color theme="4"/>
        <rFont val="Arial"/>
        <family val="2"/>
      </rPr>
      <t xml:space="preserve">Symbols for missing data and abbreviations </t>
    </r>
    <r>
      <rPr>
        <sz val="10"/>
        <color theme="1"/>
        <rFont val="Arial"/>
        <family val="2"/>
      </rPr>
      <t xml:space="preserve">
</t>
    </r>
    <r>
      <rPr>
        <b/>
        <sz val="10"/>
        <color theme="1"/>
        <rFont val="Arial"/>
        <family val="2"/>
      </rPr>
      <t>a</t>
    </r>
    <r>
      <rPr>
        <sz val="10"/>
        <color theme="1"/>
        <rFont val="Arial"/>
        <family val="2"/>
      </rPr>
      <t xml:space="preserve">  Data are not applicable because the category does not apply. 
</t>
    </r>
    <r>
      <rPr>
        <b/>
        <sz val="10"/>
        <color theme="1"/>
        <rFont val="Arial"/>
        <family val="2"/>
      </rPr>
      <t>c</t>
    </r>
    <r>
      <rPr>
        <sz val="10"/>
        <color theme="1"/>
        <rFont val="Arial"/>
        <family val="2"/>
      </rPr>
      <t xml:space="preserve">  There are too few observations or no observation to provide reliable estimates (i.e. there are fewer than 30 individuals). Also denotes unstable odds ratios which may occur when probabilities are very close to 0 or 1.
</t>
    </r>
    <r>
      <rPr>
        <b/>
        <sz val="10"/>
        <color theme="1"/>
        <rFont val="Arial"/>
        <family val="2"/>
      </rPr>
      <t>m</t>
    </r>
    <r>
      <rPr>
        <sz val="10"/>
        <color theme="1"/>
        <rFont val="Arial"/>
        <family val="2"/>
      </rPr>
      <t xml:space="preserve">  Data are not available. The data are not submitted by the country or were collected but subsequently removed from the publication for technical reasons.
</t>
    </r>
    <r>
      <rPr>
        <b/>
        <sz val="10"/>
        <color theme="1"/>
        <rFont val="Arial"/>
        <family val="2"/>
      </rPr>
      <t>w</t>
    </r>
    <r>
      <rPr>
        <sz val="10"/>
        <color theme="1"/>
        <rFont val="Arial"/>
        <family val="2"/>
      </rPr>
      <t xml:space="preserve">  Data has been withdrawn at the request of the country concerned.
</t>
    </r>
    <r>
      <rPr>
        <b/>
        <sz val="10"/>
        <color theme="1"/>
        <rFont val="Arial"/>
        <family val="2"/>
      </rPr>
      <t>S.E.</t>
    </r>
    <r>
      <rPr>
        <sz val="10"/>
        <color theme="1"/>
        <rFont val="Arial"/>
        <family val="2"/>
      </rPr>
      <t xml:space="preserve">  Standard Error 
</t>
    </r>
    <r>
      <rPr>
        <b/>
        <sz val="10"/>
        <color theme="1"/>
        <rFont val="Arial"/>
        <family val="2"/>
      </rPr>
      <t>S.D.</t>
    </r>
    <r>
      <rPr>
        <sz val="10"/>
        <color theme="1"/>
        <rFont val="Arial"/>
        <family val="2"/>
      </rPr>
      <t xml:space="preserve">  Standard Deviation
</t>
    </r>
    <r>
      <rPr>
        <b/>
        <sz val="10"/>
        <color theme="1"/>
        <rFont val="Arial"/>
        <family val="2"/>
      </rPr>
      <t>Score dif.</t>
    </r>
    <r>
      <rPr>
        <sz val="10"/>
        <color theme="1"/>
        <rFont val="Arial"/>
        <family val="2"/>
      </rPr>
      <t xml:space="preserve">  Score-point difference between x and y
</t>
    </r>
    <r>
      <rPr>
        <b/>
        <sz val="10"/>
        <color theme="1"/>
        <rFont val="Arial"/>
        <family val="2"/>
      </rPr>
      <t>% dif.</t>
    </r>
    <r>
      <rPr>
        <sz val="10"/>
        <color theme="1"/>
        <rFont val="Arial"/>
        <family val="2"/>
      </rPr>
      <t xml:space="preserve">  Difference in percentage points between x and y
</t>
    </r>
    <r>
      <rPr>
        <b/>
        <sz val="10"/>
        <color theme="1"/>
        <rFont val="Arial"/>
        <family val="2"/>
      </rPr>
      <t>(L)</t>
    </r>
    <r>
      <rPr>
        <sz val="10"/>
        <color theme="1"/>
        <rFont val="Arial"/>
        <family val="2"/>
      </rPr>
      <t xml:space="preserve">  Literacy domain
</t>
    </r>
    <r>
      <rPr>
        <b/>
        <sz val="10"/>
        <color theme="1"/>
        <rFont val="Arial"/>
        <family val="2"/>
      </rPr>
      <t>(N)</t>
    </r>
    <r>
      <rPr>
        <sz val="10"/>
        <color theme="1"/>
        <rFont val="Arial"/>
        <family val="2"/>
      </rPr>
      <t xml:space="preserve">  Numeracy domain
</t>
    </r>
    <r>
      <rPr>
        <b/>
        <sz val="10"/>
        <color theme="1"/>
        <rFont val="Arial"/>
        <family val="2"/>
      </rPr>
      <t>(P)</t>
    </r>
    <r>
      <rPr>
        <sz val="10"/>
        <color theme="1"/>
        <rFont val="Arial"/>
        <family val="2"/>
      </rPr>
      <t xml:space="preserve">  Problem solving in technology-rich environment domain
</t>
    </r>
    <r>
      <rPr>
        <b/>
        <sz val="10"/>
        <color theme="1"/>
        <rFont val="Arial"/>
        <family val="2"/>
      </rPr>
      <t>GDP</t>
    </r>
    <r>
      <rPr>
        <sz val="10"/>
        <color theme="1"/>
        <rFont val="Arial"/>
        <family val="2"/>
      </rPr>
      <t xml:space="preserve">  Gross Domestic Product
</t>
    </r>
    <r>
      <rPr>
        <b/>
        <sz val="10"/>
        <color theme="1"/>
        <rFont val="Arial"/>
        <family val="2"/>
      </rPr>
      <t>ISCED</t>
    </r>
    <r>
      <rPr>
        <sz val="10"/>
        <color theme="1"/>
        <rFont val="Arial"/>
        <family val="2"/>
      </rPr>
      <t xml:space="preserve">  International Standard Classification of Education
</t>
    </r>
    <r>
      <rPr>
        <b/>
        <sz val="10"/>
        <color theme="1"/>
        <rFont val="Arial"/>
        <family val="2"/>
      </rPr>
      <t>ISCO</t>
    </r>
    <r>
      <rPr>
        <sz val="10"/>
        <color theme="1"/>
        <rFont val="Arial"/>
        <family val="2"/>
      </rPr>
      <t xml:space="preserve">  International Standard Classification of Occupations
</t>
    </r>
    <r>
      <rPr>
        <b/>
        <sz val="11"/>
        <color theme="4"/>
        <rFont val="Arial"/>
        <family val="2"/>
      </rPr>
      <t>Country coverage</t>
    </r>
    <r>
      <rPr>
        <sz val="10"/>
        <color theme="1"/>
        <rFont val="Arial"/>
        <family val="2"/>
      </rPr>
      <t xml:space="preserve">
This publication features data on 20 OECD countries: Australia, Austria, Canada, the Czech Republic, Denmark, Estonia, Finland, France, Germany, Ireland, Italy, Japan, Korea, the Netherlands, Norway, Poland, the Slovak Republic, Spain, Sweden and the United States. Three OECD sub-national entities include: Flanders (Belgium), England (UK), and Northern Ireland (UK). In addition, two countries that are not members of the OECD participated in the survey: Cyprus¹ ² and the Russian Federation.
Data estimates for England (UK) and Northern Ireland (UK) are presented separately as well as combined in the data tables, but only as combined (i.e. England/N. Ireland [UK]) in the figures.
The Survey of Adult Skills (PIAAC) is being implemented in nine additional countries: Chile, Greece, Indonesia, Israel, Lithuania, New Zealand, Singapore, Slovenia and Turkey. Data collection will take place in 2014 and the results will be released in 2016.
</t>
    </r>
    <r>
      <rPr>
        <b/>
        <sz val="11"/>
        <color theme="4"/>
        <rFont val="Arial"/>
        <family val="2"/>
      </rPr>
      <t>Rounding</t>
    </r>
    <r>
      <rPr>
        <sz val="10"/>
        <color theme="1"/>
        <rFont val="Arial"/>
        <family val="2"/>
      </rPr>
      <t xml:space="preserve">
Data estimates, including mean scores, proportions, odds ratios and standard errors, are generally rounded to one decimal place. Therefore, even if the value (0.0) is shown for standard errors, this does not necessarily imply that the standard error is zero, but that it is smaller than 0.05.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</si>
</sst>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0\)"/>
  </numFmts>
  <fonts count="38" x14ac:knownFonts="1">
    <font>
      <sz val="10"/>
      <color theme="1"/>
      <name val="Arial"/>
      <family val="2"/>
    </font>
    <font>
      <b/>
      <sz val="10"/>
      <color theme="1"/>
      <name val="Arial"/>
      <family val="2"/>
    </font>
    <font>
      <i/>
      <sz val="8"/>
      <color theme="1"/>
      <name val="Arial"/>
      <family val="2"/>
    </font>
    <font>
      <i/>
      <sz val="10"/>
      <color theme="1"/>
      <name val="Arial"/>
      <family val="2"/>
    </font>
    <font>
      <b/>
      <sz val="8"/>
      <name val="Arial"/>
      <family val="2"/>
    </font>
    <font>
      <sz val="10"/>
      <name val="Arial"/>
      <family val="2"/>
    </font>
    <font>
      <sz val="11"/>
      <name val="Times New Roman"/>
      <family val="1"/>
    </font>
    <font>
      <sz val="6"/>
      <name val="Arial"/>
      <family val="2"/>
    </font>
    <font>
      <b/>
      <sz val="10"/>
      <name val="Arial"/>
      <family val="2"/>
    </font>
    <font>
      <sz val="8"/>
      <name val="Arial"/>
      <family val="2"/>
    </font>
    <font>
      <b/>
      <u/>
      <sz val="10"/>
      <name val="Arial"/>
      <family val="2"/>
    </font>
    <font>
      <i/>
      <sz val="8"/>
      <name val="Arial"/>
      <family val="2"/>
    </font>
    <font>
      <b/>
      <u/>
      <sz val="8"/>
      <name val="Arial"/>
      <family val="2"/>
    </font>
    <font>
      <b/>
      <vertAlign val="superscript"/>
      <sz val="8"/>
      <name val="Arial"/>
      <family val="2"/>
    </font>
    <font>
      <sz val="8"/>
      <name val="Calibri"/>
      <family val="2"/>
    </font>
    <font>
      <sz val="10"/>
      <name val="Times New Roman"/>
      <family val="1"/>
    </font>
    <font>
      <sz val="8"/>
      <color theme="1"/>
      <name val="Arial"/>
      <family val="2"/>
    </font>
    <font>
      <b/>
      <sz val="8"/>
      <color theme="1"/>
      <name val="Arial"/>
      <family val="2"/>
    </font>
    <font>
      <sz val="11"/>
      <color theme="1"/>
      <name val="Times New Roman"/>
      <family val="1"/>
    </font>
    <font>
      <sz val="6"/>
      <color theme="1"/>
      <name val="Arial"/>
      <family val="2"/>
    </font>
    <font>
      <b/>
      <sz val="10"/>
      <color theme="4"/>
      <name val="Arial"/>
      <family val="2"/>
    </font>
    <font>
      <b/>
      <sz val="8"/>
      <color theme="4"/>
      <name val="Arial"/>
      <family val="2"/>
    </font>
    <font>
      <vertAlign val="superscript"/>
      <sz val="8"/>
      <color theme="1"/>
      <name val="Arial"/>
      <family val="2"/>
    </font>
    <font>
      <b/>
      <u/>
      <sz val="8"/>
      <color theme="1"/>
      <name val="Arial"/>
      <family val="2"/>
    </font>
    <font>
      <b/>
      <u/>
      <sz val="10"/>
      <color theme="1"/>
      <name val="Arial"/>
      <family val="2"/>
    </font>
    <font>
      <b/>
      <sz val="7"/>
      <color theme="1"/>
      <name val="Arial"/>
      <family val="2"/>
    </font>
    <font>
      <sz val="4.8"/>
      <color theme="1"/>
      <name val="Arial"/>
      <family val="2"/>
    </font>
    <font>
      <sz val="5.5"/>
      <color theme="1"/>
      <name val="Arial"/>
      <family val="2"/>
    </font>
    <font>
      <sz val="10"/>
      <color theme="1"/>
      <name val="Calibri"/>
      <family val="2"/>
      <scheme val="minor"/>
    </font>
    <font>
      <b/>
      <u/>
      <sz val="10"/>
      <color theme="4"/>
      <name val="Calibri"/>
      <family val="2"/>
      <scheme val="minor"/>
    </font>
    <font>
      <b/>
      <sz val="20"/>
      <color theme="4"/>
      <name val="Calibri"/>
      <family val="2"/>
      <scheme val="minor"/>
    </font>
    <font>
      <b/>
      <sz val="16"/>
      <color rgb="FF92D050"/>
      <name val="Calibri"/>
      <family val="2"/>
      <scheme val="minor"/>
    </font>
    <font>
      <i/>
      <sz val="10"/>
      <color theme="1"/>
      <name val="Calibri"/>
      <family val="2"/>
      <scheme val="minor"/>
    </font>
    <font>
      <sz val="7"/>
      <color theme="1"/>
      <name val="Arial"/>
      <family val="2"/>
    </font>
    <font>
      <vertAlign val="superscript"/>
      <sz val="8"/>
      <name val="Arial"/>
      <family val="2"/>
    </font>
    <font>
      <b/>
      <sz val="20"/>
      <color theme="4"/>
      <name val="Arial"/>
      <family val="2"/>
    </font>
    <font>
      <b/>
      <sz val="11"/>
      <color theme="4"/>
      <name val="Arial"/>
      <family val="2"/>
    </font>
    <font>
      <sz val="9"/>
      <color theme="1"/>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indexed="64"/>
      </right>
      <top/>
      <bottom/>
      <diagonal/>
    </border>
  </borders>
  <cellStyleXfs count="1">
    <xf numFmtId="0" fontId="0" fillId="0" borderId="0"/>
  </cellStyleXfs>
  <cellXfs count="520">
    <xf numFmtId="0" fontId="0" fillId="0" borderId="0" xfId="0"/>
    <xf numFmtId="0" fontId="0" fillId="0" borderId="0" xfId="0"/>
    <xf numFmtId="0" fontId="4" fillId="0" borderId="0" xfId="0" applyFont="1" applyFill="1"/>
    <xf numFmtId="0" fontId="5" fillId="0" borderId="0" xfId="0" applyFont="1" applyFill="1"/>
    <xf numFmtId="0" fontId="4" fillId="0" borderId="0" xfId="0" applyFont="1" applyFill="1" applyAlignment="1">
      <alignment horizontal="left" vertical="top" wrapText="1"/>
    </xf>
    <xf numFmtId="0" fontId="6" fillId="0" borderId="0" xfId="0" applyFont="1" applyFill="1"/>
    <xf numFmtId="0" fontId="5" fillId="0" borderId="0" xfId="0" applyFont="1" applyFill="1" applyBorder="1"/>
    <xf numFmtId="0" fontId="5" fillId="0" borderId="0" xfId="0" applyFont="1" applyFill="1" applyAlignment="1">
      <alignment wrapText="1"/>
    </xf>
    <xf numFmtId="164" fontId="9" fillId="0" borderId="0" xfId="0" applyNumberFormat="1" applyFont="1" applyFill="1" applyBorder="1" applyAlignment="1">
      <alignment horizontal="center"/>
    </xf>
    <xf numFmtId="165" fontId="9" fillId="0" borderId="0" xfId="0" applyNumberFormat="1" applyFont="1" applyFill="1" applyBorder="1" applyAlignment="1">
      <alignment horizontal="center"/>
    </xf>
    <xf numFmtId="0" fontId="9" fillId="0" borderId="0" xfId="0" applyFont="1" applyFill="1"/>
    <xf numFmtId="0" fontId="8" fillId="0" borderId="0" xfId="0" applyFont="1" applyFill="1"/>
    <xf numFmtId="0" fontId="10" fillId="0" borderId="0" xfId="0" applyFont="1" applyFill="1"/>
    <xf numFmtId="0" fontId="4" fillId="0" borderId="0" xfId="0" applyFont="1" applyFill="1" applyBorder="1" applyAlignment="1">
      <alignment wrapText="1"/>
    </xf>
    <xf numFmtId="0" fontId="4" fillId="0" borderId="0" xfId="0" applyFont="1" applyFill="1" applyBorder="1" applyAlignment="1">
      <alignment vertical="top" wrapText="1"/>
    </xf>
    <xf numFmtId="164" fontId="9" fillId="0" borderId="0" xfId="0" applyNumberFormat="1" applyFont="1" applyFill="1" applyAlignment="1">
      <alignment horizontal="center"/>
    </xf>
    <xf numFmtId="165" fontId="9" fillId="0" borderId="0" xfId="0" applyNumberFormat="1" applyFont="1" applyFill="1" applyAlignment="1">
      <alignment horizontal="center"/>
    </xf>
    <xf numFmtId="164" fontId="9" fillId="0" borderId="4" xfId="0" applyNumberFormat="1" applyFont="1" applyFill="1" applyBorder="1" applyAlignment="1">
      <alignment horizontal="center"/>
    </xf>
    <xf numFmtId="165" fontId="9" fillId="0" borderId="4" xfId="0" applyNumberFormat="1" applyFont="1" applyFill="1" applyBorder="1" applyAlignment="1">
      <alignment horizontal="center"/>
    </xf>
    <xf numFmtId="0" fontId="12" fillId="0" borderId="0" xfId="0" applyFont="1" applyFill="1"/>
    <xf numFmtId="165" fontId="9" fillId="0" borderId="12" xfId="0" applyNumberFormat="1" applyFont="1" applyFill="1" applyBorder="1" applyAlignment="1">
      <alignment horizontal="center"/>
    </xf>
    <xf numFmtId="0" fontId="6" fillId="0" borderId="0" xfId="0" applyFont="1" applyFill="1" applyBorder="1" applyAlignment="1"/>
    <xf numFmtId="0" fontId="5" fillId="0" borderId="0" xfId="0" applyFont="1" applyFill="1" applyBorder="1" applyAlignment="1"/>
    <xf numFmtId="0" fontId="4" fillId="0" borderId="0" xfId="0" applyFont="1" applyFill="1" applyAlignment="1">
      <alignment vertical="top" wrapText="1"/>
    </xf>
    <xf numFmtId="166" fontId="9" fillId="0" borderId="0" xfId="0" applyNumberFormat="1" applyFont="1" applyFill="1" applyAlignment="1">
      <alignment horizontal="center"/>
    </xf>
    <xf numFmtId="166" fontId="9" fillId="0" borderId="0" xfId="0" applyNumberFormat="1" applyFont="1" applyFill="1" applyBorder="1" applyAlignment="1">
      <alignment horizontal="center"/>
    </xf>
    <xf numFmtId="166" fontId="9" fillId="0" borderId="12" xfId="0" applyNumberFormat="1" applyFont="1" applyFill="1" applyBorder="1" applyAlignment="1">
      <alignment horizontal="center"/>
    </xf>
    <xf numFmtId="0" fontId="6" fillId="0" borderId="0" xfId="0" applyFont="1" applyFill="1" applyBorder="1"/>
    <xf numFmtId="0" fontId="6" fillId="0" borderId="0" xfId="0" applyFont="1" applyFill="1" applyAlignment="1"/>
    <xf numFmtId="0" fontId="5" fillId="0" borderId="0" xfId="0" applyFont="1" applyFill="1" applyAlignment="1"/>
    <xf numFmtId="0" fontId="5" fillId="0" borderId="0" xfId="0" applyFont="1" applyFill="1" applyBorder="1" applyAlignment="1">
      <alignment wrapText="1"/>
    </xf>
    <xf numFmtId="0" fontId="4" fillId="0" borderId="0" xfId="0" applyFont="1" applyFill="1" applyBorder="1" applyAlignment="1">
      <alignment horizontal="left" vertical="top" wrapText="1"/>
    </xf>
    <xf numFmtId="2" fontId="9" fillId="0" borderId="0" xfId="0" applyNumberFormat="1" applyFont="1" applyFill="1" applyAlignment="1">
      <alignment horizontal="center"/>
    </xf>
    <xf numFmtId="0" fontId="4" fillId="0" borderId="0" xfId="0" applyNumberFormat="1" applyFont="1" applyFill="1" applyAlignment="1">
      <alignment horizontal="left" vertical="top" wrapText="1"/>
    </xf>
    <xf numFmtId="166" fontId="5" fillId="0" borderId="0" xfId="0" applyNumberFormat="1" applyFont="1" applyFill="1" applyBorder="1"/>
    <xf numFmtId="0" fontId="4" fillId="0" borderId="4" xfId="0" applyFont="1" applyFill="1" applyBorder="1" applyAlignment="1">
      <alignment horizontal="center"/>
    </xf>
    <xf numFmtId="0" fontId="5" fillId="0" borderId="4" xfId="0" applyFont="1" applyFill="1" applyBorder="1" applyAlignment="1">
      <alignment horizontal="center"/>
    </xf>
    <xf numFmtId="0" fontId="5" fillId="0" borderId="0" xfId="0" applyFont="1" applyFill="1" applyBorder="1" applyAlignment="1">
      <alignment horizontal="center"/>
    </xf>
    <xf numFmtId="0" fontId="4" fillId="0" borderId="0" xfId="0" applyFont="1" applyFill="1" applyBorder="1" applyAlignment="1">
      <alignment horizontal="center"/>
    </xf>
    <xf numFmtId="0" fontId="4" fillId="0" borderId="8" xfId="0" applyFont="1" applyFill="1" applyBorder="1" applyAlignment="1">
      <alignment horizontal="center" wrapText="1"/>
    </xf>
    <xf numFmtId="0" fontId="4" fillId="0" borderId="0" xfId="0" applyFont="1" applyFill="1" applyBorder="1" applyAlignment="1">
      <alignment horizontal="center" wrapText="1"/>
    </xf>
    <xf numFmtId="0" fontId="5" fillId="0" borderId="4" xfId="0" applyFont="1" applyFill="1" applyBorder="1" applyAlignment="1">
      <alignment wrapText="1"/>
    </xf>
    <xf numFmtId="0" fontId="7" fillId="0" borderId="1" xfId="0" applyFont="1" applyFill="1" applyBorder="1" applyAlignment="1">
      <alignment horizontal="center"/>
    </xf>
    <xf numFmtId="0" fontId="7" fillId="0" borderId="3" xfId="0" applyFont="1" applyFill="1" applyBorder="1" applyAlignment="1">
      <alignment horizontal="center"/>
    </xf>
    <xf numFmtId="0" fontId="7" fillId="0" borderId="2" xfId="0" applyFont="1" applyFill="1" applyBorder="1" applyAlignment="1">
      <alignment horizontal="center"/>
    </xf>
    <xf numFmtId="0" fontId="7" fillId="0" borderId="8" xfId="0" applyFont="1" applyFill="1" applyBorder="1" applyAlignment="1">
      <alignment horizontal="center"/>
    </xf>
    <xf numFmtId="0" fontId="7" fillId="0" borderId="0" xfId="0" applyFont="1" applyFill="1" applyBorder="1" applyAlignment="1">
      <alignment horizontal="center"/>
    </xf>
    <xf numFmtId="0" fontId="4" fillId="0" borderId="4" xfId="0" applyFont="1" applyFill="1" applyBorder="1"/>
    <xf numFmtId="0" fontId="4" fillId="0" borderId="0" xfId="0" applyFont="1" applyFill="1" applyBorder="1"/>
    <xf numFmtId="0" fontId="8" fillId="0" borderId="0" xfId="0" applyFont="1" applyFill="1" applyBorder="1"/>
    <xf numFmtId="0" fontId="9" fillId="0" borderId="0" xfId="0" applyFont="1" applyFill="1" applyBorder="1" applyAlignment="1">
      <alignment vertical="center"/>
    </xf>
    <xf numFmtId="0" fontId="7" fillId="0" borderId="1" xfId="0" applyFont="1" applyFill="1" applyBorder="1" applyAlignment="1">
      <alignment horizontal="center" wrapText="1"/>
    </xf>
    <xf numFmtId="0" fontId="7" fillId="0" borderId="3" xfId="0" applyFont="1" applyFill="1" applyBorder="1" applyAlignment="1">
      <alignment horizontal="center" wrapText="1"/>
    </xf>
    <xf numFmtId="0" fontId="7" fillId="0" borderId="2" xfId="0" applyFont="1" applyFill="1" applyBorder="1" applyAlignment="1">
      <alignment horizontal="center" wrapText="1"/>
    </xf>
    <xf numFmtId="1" fontId="5" fillId="0" borderId="0" xfId="0" applyNumberFormat="1" applyFont="1" applyFill="1"/>
    <xf numFmtId="0" fontId="5" fillId="0" borderId="8" xfId="0" applyFont="1" applyFill="1" applyBorder="1" applyAlignment="1">
      <alignment horizontal="center"/>
    </xf>
    <xf numFmtId="0" fontId="4" fillId="0" borderId="8" xfId="0" applyFont="1" applyFill="1" applyBorder="1" applyAlignment="1">
      <alignment horizontal="center"/>
    </xf>
    <xf numFmtId="164" fontId="5" fillId="0" borderId="0" xfId="0" applyNumberFormat="1" applyFont="1" applyFill="1" applyBorder="1"/>
    <xf numFmtId="0" fontId="5" fillId="0" borderId="12" xfId="0" applyFont="1" applyFill="1" applyBorder="1" applyAlignment="1">
      <alignment wrapText="1"/>
    </xf>
    <xf numFmtId="0" fontId="7" fillId="0" borderId="11" xfId="0" applyFont="1" applyFill="1" applyBorder="1" applyAlignment="1">
      <alignment horizontal="center" wrapText="1"/>
    </xf>
    <xf numFmtId="166" fontId="5" fillId="0" borderId="0" xfId="0" applyNumberFormat="1" applyFont="1" applyFill="1"/>
    <xf numFmtId="164" fontId="5" fillId="0" borderId="0" xfId="0" applyNumberFormat="1" applyFont="1" applyFill="1"/>
    <xf numFmtId="0" fontId="9" fillId="0" borderId="0" xfId="0" applyFont="1" applyFill="1" applyAlignment="1">
      <alignment horizontal="left" vertical="top" wrapText="1"/>
    </xf>
    <xf numFmtId="0" fontId="9" fillId="0" borderId="0" xfId="0" applyFont="1" applyFill="1" applyBorder="1" applyAlignment="1">
      <alignment horizontal="left" vertical="top"/>
    </xf>
    <xf numFmtId="0" fontId="5" fillId="0" borderId="0" xfId="0" applyFont="1" applyFill="1" applyAlignment="1">
      <alignment horizontal="left" vertical="top" wrapText="1"/>
    </xf>
    <xf numFmtId="0" fontId="9" fillId="0" borderId="0" xfId="0" applyFont="1" applyFill="1" applyBorder="1"/>
    <xf numFmtId="0" fontId="5" fillId="0" borderId="8" xfId="0" applyFont="1" applyFill="1" applyBorder="1" applyAlignment="1"/>
    <xf numFmtId="0" fontId="16" fillId="0" borderId="12" xfId="0" applyFont="1" applyBorder="1"/>
    <xf numFmtId="0" fontId="5" fillId="0" borderId="0" xfId="0" applyFont="1" applyFill="1" applyAlignment="1">
      <alignment horizontal="left" vertical="top"/>
    </xf>
    <xf numFmtId="0" fontId="9" fillId="0" borderId="0" xfId="0" applyFont="1" applyFill="1" applyAlignment="1">
      <alignment horizontal="left" vertical="top"/>
    </xf>
    <xf numFmtId="0" fontId="9" fillId="0" borderId="0" xfId="0" applyFont="1" applyFill="1" applyBorder="1" applyAlignment="1">
      <alignment horizontal="left" vertical="top" wrapText="1"/>
    </xf>
    <xf numFmtId="0" fontId="12" fillId="0" borderId="0" xfId="0" applyFont="1" applyFill="1" applyAlignment="1">
      <alignment horizontal="left" vertical="top"/>
    </xf>
    <xf numFmtId="0" fontId="4" fillId="0" borderId="0" xfId="0" applyFont="1" applyFill="1" applyAlignment="1">
      <alignment horizontal="left" vertical="top"/>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9" fillId="0" borderId="0" xfId="0" applyNumberFormat="1" applyFont="1" applyFill="1" applyAlignment="1">
      <alignment horizontal="left" vertical="top" wrapText="1"/>
    </xf>
    <xf numFmtId="0" fontId="14" fillId="0" borderId="0" xfId="0" applyFont="1" applyFill="1" applyAlignment="1">
      <alignment horizontal="left" vertical="top"/>
    </xf>
    <xf numFmtId="0" fontId="14" fillId="0" borderId="0" xfId="0" applyFont="1" applyFill="1" applyAlignment="1">
      <alignment horizontal="left" vertical="top" wrapText="1"/>
    </xf>
    <xf numFmtId="166" fontId="9" fillId="0" borderId="0" xfId="0" applyNumberFormat="1" applyFont="1" applyFill="1" applyBorder="1" applyAlignment="1">
      <alignment horizontal="left" vertical="top" wrapText="1"/>
    </xf>
    <xf numFmtId="0" fontId="15" fillId="0" borderId="0" xfId="0" applyFont="1" applyFill="1" applyAlignment="1">
      <alignment horizontal="left" vertical="top"/>
    </xf>
    <xf numFmtId="165" fontId="9" fillId="0" borderId="0" xfId="0" applyNumberFormat="1" applyFont="1" applyFill="1" applyAlignment="1">
      <alignment horizontal="left" vertical="top"/>
    </xf>
    <xf numFmtId="0" fontId="5" fillId="0" borderId="0" xfId="0" applyNumberFormat="1" applyFont="1" applyFill="1" applyAlignment="1">
      <alignment horizontal="left" vertical="top" wrapText="1"/>
    </xf>
    <xf numFmtId="0" fontId="8" fillId="0" borderId="0" xfId="0" applyFont="1" applyFill="1" applyAlignment="1">
      <alignment horizontal="left" vertical="top"/>
    </xf>
    <xf numFmtId="0" fontId="16" fillId="0" borderId="0" xfId="0" applyFont="1" applyFill="1"/>
    <xf numFmtId="0" fontId="17" fillId="0" borderId="0" xfId="0" applyFont="1" applyFill="1"/>
    <xf numFmtId="0" fontId="0" fillId="0" borderId="0" xfId="0" applyFill="1"/>
    <xf numFmtId="0" fontId="17" fillId="0" borderId="0" xfId="0" applyFont="1" applyFill="1" applyAlignment="1">
      <alignment horizontal="left" vertical="top" wrapText="1"/>
    </xf>
    <xf numFmtId="0" fontId="17" fillId="0" borderId="0" xfId="0" applyFont="1" applyBorder="1" applyAlignment="1">
      <alignment horizontal="center"/>
    </xf>
    <xf numFmtId="0" fontId="0" fillId="0" borderId="0" xfId="0" applyBorder="1" applyAlignment="1">
      <alignment horizontal="center"/>
    </xf>
    <xf numFmtId="0" fontId="18" fillId="0" borderId="0" xfId="0" applyFont="1" applyFill="1"/>
    <xf numFmtId="0" fontId="0" fillId="0" borderId="0" xfId="0" applyBorder="1" applyAlignment="1">
      <alignment wrapText="1"/>
    </xf>
    <xf numFmtId="0" fontId="0" fillId="0" borderId="0" xfId="0" applyFill="1" applyAlignment="1">
      <alignment wrapText="1"/>
    </xf>
    <xf numFmtId="0" fontId="0" fillId="0" borderId="12" xfId="0" applyBorder="1" applyAlignment="1">
      <alignment wrapText="1"/>
    </xf>
    <xf numFmtId="0" fontId="19" fillId="0" borderId="1" xfId="0" applyFont="1" applyBorder="1" applyAlignment="1">
      <alignment horizontal="center"/>
    </xf>
    <xf numFmtId="0" fontId="19" fillId="0" borderId="3" xfId="0" applyFont="1" applyBorder="1" applyAlignment="1">
      <alignment horizontal="center"/>
    </xf>
    <xf numFmtId="0" fontId="20" fillId="0" borderId="0" xfId="0" applyFont="1"/>
    <xf numFmtId="0" fontId="19" fillId="0" borderId="0" xfId="0" applyFont="1" applyBorder="1" applyAlignment="1">
      <alignment horizontal="center"/>
    </xf>
    <xf numFmtId="0" fontId="21" fillId="0" borderId="0" xfId="0" applyFont="1"/>
    <xf numFmtId="0" fontId="16" fillId="0" borderId="0" xfId="0" applyFont="1"/>
    <xf numFmtId="164" fontId="16" fillId="0" borderId="0" xfId="0" applyNumberFormat="1" applyFont="1" applyFill="1" applyAlignment="1">
      <alignment horizontal="center"/>
    </xf>
    <xf numFmtId="165" fontId="16" fillId="0" borderId="0" xfId="0" applyNumberFormat="1" applyFont="1" applyFill="1" applyAlignment="1">
      <alignment horizontal="center"/>
    </xf>
    <xf numFmtId="0" fontId="21" fillId="0" borderId="12" xfId="0" applyFont="1" applyBorder="1"/>
    <xf numFmtId="165" fontId="16" fillId="0" borderId="12" xfId="0" applyNumberFormat="1" applyFont="1" applyBorder="1" applyAlignment="1">
      <alignment horizontal="center"/>
    </xf>
    <xf numFmtId="0" fontId="21" fillId="0" borderId="0" xfId="0" applyFont="1" applyBorder="1"/>
    <xf numFmtId="0" fontId="16" fillId="0" borderId="0" xfId="0" applyFont="1" applyBorder="1"/>
    <xf numFmtId="0" fontId="1" fillId="0" borderId="0" xfId="0" applyFont="1" applyBorder="1"/>
    <xf numFmtId="164" fontId="16" fillId="0" borderId="12" xfId="0" applyNumberFormat="1" applyFont="1" applyFill="1" applyBorder="1" applyAlignment="1">
      <alignment horizontal="center"/>
    </xf>
    <xf numFmtId="165" fontId="16" fillId="0" borderId="12" xfId="0" applyNumberFormat="1" applyFont="1" applyFill="1" applyBorder="1" applyAlignment="1">
      <alignment horizontal="center"/>
    </xf>
    <xf numFmtId="0" fontId="23" fillId="0" borderId="0" xfId="0" applyFont="1" applyFill="1"/>
    <xf numFmtId="0" fontId="17" fillId="0" borderId="0" xfId="0" applyFont="1" applyFill="1" applyBorder="1"/>
    <xf numFmtId="0" fontId="17" fillId="0" borderId="0" xfId="0" applyFont="1" applyFill="1" applyBorder="1" applyAlignment="1">
      <alignment horizontal="left" vertical="top" wrapText="1"/>
    </xf>
    <xf numFmtId="0" fontId="17" fillId="0" borderId="0" xfId="0" applyFont="1" applyBorder="1" applyAlignment="1">
      <alignment horizontal="left"/>
    </xf>
    <xf numFmtId="0" fontId="19" fillId="0" borderId="1" xfId="0" applyFont="1" applyFill="1" applyBorder="1" applyAlignment="1">
      <alignment horizontal="center"/>
    </xf>
    <xf numFmtId="0" fontId="19" fillId="0" borderId="3" xfId="0" applyFont="1" applyFill="1" applyBorder="1" applyAlignment="1">
      <alignment horizontal="center"/>
    </xf>
    <xf numFmtId="0" fontId="19" fillId="2" borderId="1" xfId="0" applyFont="1" applyFill="1" applyBorder="1" applyAlignment="1">
      <alignment horizontal="center"/>
    </xf>
    <xf numFmtId="0" fontId="19" fillId="2" borderId="3" xfId="0" applyFont="1" applyFill="1" applyBorder="1" applyAlignment="1">
      <alignment horizontal="center"/>
    </xf>
    <xf numFmtId="0" fontId="0" fillId="0" borderId="0" xfId="0" applyBorder="1"/>
    <xf numFmtId="164" fontId="16" fillId="0" borderId="0" xfId="0" applyNumberFormat="1" applyFont="1" applyBorder="1" applyAlignment="1">
      <alignment horizontal="center"/>
    </xf>
    <xf numFmtId="165" fontId="16" fillId="0" borderId="0" xfId="0" applyNumberFormat="1" applyFont="1" applyBorder="1" applyAlignment="1">
      <alignment horizontal="center"/>
    </xf>
    <xf numFmtId="165" fontId="0" fillId="0" borderId="0" xfId="0" applyNumberFormat="1"/>
    <xf numFmtId="165" fontId="0" fillId="0" borderId="0" xfId="0" applyNumberFormat="1" applyBorder="1"/>
    <xf numFmtId="0" fontId="1" fillId="0" borderId="0" xfId="0" applyFont="1" applyFill="1"/>
    <xf numFmtId="0" fontId="24" fillId="0" borderId="0" xfId="0" applyFont="1" applyFill="1"/>
    <xf numFmtId="0" fontId="17" fillId="0" borderId="0" xfId="0" applyFont="1" applyFill="1" applyBorder="1" applyAlignment="1">
      <alignment wrapText="1"/>
    </xf>
    <xf numFmtId="0" fontId="17" fillId="0" borderId="0" xfId="0" applyFont="1" applyFill="1" applyBorder="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3" fillId="0" borderId="0" xfId="0" applyFont="1" applyFill="1"/>
    <xf numFmtId="0" fontId="2" fillId="0" borderId="0" xfId="0" applyFont="1" applyFill="1" applyAlignment="1">
      <alignment horizontal="left" vertical="top" wrapText="1"/>
    </xf>
    <xf numFmtId="0" fontId="17" fillId="0" borderId="0" xfId="0" applyFont="1" applyFill="1" applyAlignment="1">
      <alignment vertical="top" wrapText="1"/>
    </xf>
    <xf numFmtId="0" fontId="17" fillId="0" borderId="0" xfId="0" applyFont="1" applyFill="1" applyBorder="1" applyAlignment="1">
      <alignment horizontal="center"/>
    </xf>
    <xf numFmtId="0" fontId="0" fillId="0" borderId="0" xfId="0" applyFill="1" applyBorder="1" applyAlignment="1"/>
    <xf numFmtId="0" fontId="0" fillId="0" borderId="0" xfId="0" applyFill="1" applyBorder="1" applyAlignment="1">
      <alignment horizontal="center" wrapText="1"/>
    </xf>
    <xf numFmtId="0" fontId="17" fillId="0" borderId="0" xfId="0" applyFont="1" applyFill="1" applyBorder="1" applyAlignment="1">
      <alignment horizontal="center" wrapText="1"/>
    </xf>
    <xf numFmtId="0" fontId="0" fillId="0" borderId="12" xfId="0" applyFill="1" applyBorder="1" applyAlignment="1">
      <alignment wrapText="1"/>
    </xf>
    <xf numFmtId="0" fontId="19" fillId="0" borderId="11" xfId="0" applyFont="1" applyFill="1" applyBorder="1" applyAlignment="1">
      <alignment horizontal="center" wrapText="1"/>
    </xf>
    <xf numFmtId="0" fontId="0" fillId="0" borderId="7" xfId="0" applyFill="1" applyBorder="1"/>
    <xf numFmtId="0" fontId="19" fillId="0" borderId="13" xfId="0" applyFont="1" applyFill="1" applyBorder="1" applyAlignment="1">
      <alignment horizontal="center" wrapText="1"/>
    </xf>
    <xf numFmtId="0" fontId="19" fillId="0" borderId="0" xfId="0" applyFont="1" applyFill="1" applyBorder="1" applyAlignment="1">
      <alignment horizontal="center" wrapText="1"/>
    </xf>
    <xf numFmtId="0" fontId="20" fillId="0" borderId="0" xfId="0" applyFont="1" applyFill="1"/>
    <xf numFmtId="0" fontId="19" fillId="0" borderId="0" xfId="0" applyFont="1" applyFill="1" applyBorder="1" applyAlignment="1">
      <alignment horizontal="center"/>
    </xf>
    <xf numFmtId="0" fontId="21" fillId="0" borderId="0" xfId="0" applyFont="1" applyFill="1"/>
    <xf numFmtId="166" fontId="0" fillId="0" borderId="0" xfId="0" applyNumberFormat="1" applyFill="1"/>
    <xf numFmtId="1" fontId="16" fillId="0" borderId="0" xfId="0" applyNumberFormat="1" applyFont="1" applyFill="1" applyAlignment="1">
      <alignment horizontal="center"/>
    </xf>
    <xf numFmtId="166" fontId="16" fillId="0" borderId="0" xfId="0" applyNumberFormat="1" applyFont="1" applyFill="1" applyAlignment="1">
      <alignment horizontal="center"/>
    </xf>
    <xf numFmtId="164" fontId="16" fillId="0" borderId="0" xfId="0" applyNumberFormat="1" applyFont="1" applyFill="1" applyBorder="1" applyAlignment="1">
      <alignment horizontal="center"/>
    </xf>
    <xf numFmtId="1" fontId="16" fillId="0" borderId="0" xfId="0" applyNumberFormat="1" applyFont="1" applyFill="1" applyBorder="1" applyAlignment="1">
      <alignment horizontal="center"/>
    </xf>
    <xf numFmtId="164" fontId="0" fillId="0" borderId="0" xfId="0" applyNumberFormat="1" applyFill="1"/>
    <xf numFmtId="1" fontId="0" fillId="0" borderId="0" xfId="0" applyNumberFormat="1" applyFill="1"/>
    <xf numFmtId="2" fontId="16" fillId="0" borderId="0" xfId="0" applyNumberFormat="1" applyFont="1" applyFill="1" applyBorder="1" applyAlignment="1">
      <alignment horizontal="center"/>
    </xf>
    <xf numFmtId="166" fontId="16" fillId="0" borderId="0" xfId="0" applyNumberFormat="1" applyFont="1" applyFill="1" applyBorder="1" applyAlignment="1">
      <alignment horizontal="center"/>
    </xf>
    <xf numFmtId="167" fontId="16" fillId="0" borderId="0" xfId="0" applyNumberFormat="1" applyFont="1" applyFill="1" applyBorder="1" applyAlignment="1">
      <alignment horizontal="center"/>
    </xf>
    <xf numFmtId="0" fontId="16" fillId="0" borderId="12" xfId="0" applyFont="1" applyFill="1" applyBorder="1"/>
    <xf numFmtId="1" fontId="16" fillId="0" borderId="12" xfId="0" applyNumberFormat="1" applyFont="1" applyFill="1" applyBorder="1" applyAlignment="1">
      <alignment horizontal="center"/>
    </xf>
    <xf numFmtId="166" fontId="16" fillId="0" borderId="12" xfId="0" applyNumberFormat="1" applyFont="1" applyFill="1" applyBorder="1" applyAlignment="1">
      <alignment horizontal="center"/>
    </xf>
    <xf numFmtId="0" fontId="0" fillId="0" borderId="0" xfId="0" applyFill="1" applyBorder="1"/>
    <xf numFmtId="165" fontId="16" fillId="0" borderId="0" xfId="0" applyNumberFormat="1" applyFont="1" applyFill="1" applyBorder="1" applyAlignment="1">
      <alignment horizontal="center"/>
    </xf>
    <xf numFmtId="0" fontId="21" fillId="0" borderId="0" xfId="0" applyFont="1" applyFill="1" applyBorder="1"/>
    <xf numFmtId="164" fontId="0" fillId="0" borderId="0" xfId="0" applyNumberFormat="1" applyFill="1" applyBorder="1"/>
    <xf numFmtId="1" fontId="0" fillId="0" borderId="0" xfId="0" applyNumberFormat="1" applyFill="1" applyBorder="1"/>
    <xf numFmtId="0" fontId="1" fillId="0" borderId="0" xfId="0" applyFont="1" applyFill="1" applyBorder="1"/>
    <xf numFmtId="0" fontId="0" fillId="0" borderId="0" xfId="0" applyFill="1" applyBorder="1" applyAlignment="1">
      <alignment vertical="center"/>
    </xf>
    <xf numFmtId="0" fontId="0" fillId="0" borderId="0" xfId="0" applyFill="1" applyBorder="1" applyAlignment="1">
      <alignment wrapText="1"/>
    </xf>
    <xf numFmtId="0" fontId="16" fillId="0" borderId="0" xfId="0" applyFont="1" applyFill="1" applyAlignment="1">
      <alignment horizontal="left" wrapText="1"/>
    </xf>
    <xf numFmtId="0" fontId="16" fillId="0" borderId="0" xfId="0" applyFont="1" applyFill="1" applyAlignment="1">
      <alignment vertical="top"/>
    </xf>
    <xf numFmtId="2" fontId="16" fillId="0" borderId="0" xfId="0" applyNumberFormat="1" applyFont="1" applyFill="1" applyAlignment="1">
      <alignment horizontal="center"/>
    </xf>
    <xf numFmtId="2" fontId="0" fillId="0" borderId="0" xfId="0" applyNumberFormat="1" applyFill="1"/>
    <xf numFmtId="2" fontId="16" fillId="0" borderId="0" xfId="0" applyNumberFormat="1" applyFont="1" applyFill="1"/>
    <xf numFmtId="2" fontId="21" fillId="0" borderId="0" xfId="0" applyNumberFormat="1" applyFont="1" applyFill="1"/>
    <xf numFmtId="2" fontId="16" fillId="0" borderId="12" xfId="0" applyNumberFormat="1" applyFont="1" applyFill="1" applyBorder="1" applyAlignment="1">
      <alignment horizontal="center"/>
    </xf>
    <xf numFmtId="2" fontId="16" fillId="0" borderId="12" xfId="0" applyNumberFormat="1" applyFont="1" applyFill="1" applyBorder="1"/>
    <xf numFmtId="2" fontId="0" fillId="0" borderId="0" xfId="0" applyNumberFormat="1" applyFill="1" applyBorder="1"/>
    <xf numFmtId="2" fontId="21" fillId="0" borderId="0" xfId="0" applyNumberFormat="1" applyFont="1" applyFill="1" applyBorder="1"/>
    <xf numFmtId="2" fontId="1" fillId="0" borderId="0" xfId="0" applyNumberFormat="1" applyFont="1" applyFill="1" applyBorder="1"/>
    <xf numFmtId="0" fontId="17" fillId="0" borderId="0" xfId="0" applyFont="1" applyFill="1" applyBorder="1" applyAlignment="1">
      <alignment vertical="center" wrapText="1"/>
    </xf>
    <xf numFmtId="0" fontId="0" fillId="0" borderId="7" xfId="0" applyBorder="1"/>
    <xf numFmtId="0" fontId="26" fillId="0" borderId="11" xfId="0" applyFont="1" applyBorder="1" applyAlignment="1">
      <alignment horizontal="center" wrapText="1"/>
    </xf>
    <xf numFmtId="0" fontId="27" fillId="0" borderId="3" xfId="0" applyFont="1" applyBorder="1" applyAlignment="1">
      <alignment horizontal="center" wrapText="1"/>
    </xf>
    <xf numFmtId="164" fontId="16" fillId="3" borderId="0" xfId="0" applyNumberFormat="1" applyFont="1" applyFill="1" applyAlignment="1">
      <alignment horizontal="center"/>
    </xf>
    <xf numFmtId="165" fontId="16" fillId="3" borderId="0" xfId="0" applyNumberFormat="1" applyFont="1" applyFill="1" applyAlignment="1">
      <alignment horizontal="center"/>
    </xf>
    <xf numFmtId="0" fontId="2" fillId="0" borderId="0" xfId="0" applyFont="1" applyFill="1" applyAlignment="1">
      <alignment horizontal="left" vertical="top"/>
    </xf>
    <xf numFmtId="0" fontId="16" fillId="0" borderId="0" xfId="0" applyFont="1" applyFill="1" applyAlignment="1">
      <alignment vertical="top" wrapText="1"/>
    </xf>
    <xf numFmtId="0" fontId="0" fillId="2" borderId="0" xfId="0" applyFill="1"/>
    <xf numFmtId="0" fontId="29" fillId="2" borderId="0" xfId="0" applyFont="1" applyFill="1"/>
    <xf numFmtId="0" fontId="28" fillId="2" borderId="0" xfId="0" applyFont="1" applyFill="1"/>
    <xf numFmtId="0" fontId="28" fillId="2" borderId="0" xfId="0" applyFont="1" applyFill="1" applyAlignment="1"/>
    <xf numFmtId="0" fontId="32" fillId="2" borderId="0" xfId="0" applyFont="1" applyFill="1" applyAlignment="1"/>
    <xf numFmtId="0" fontId="0" fillId="2" borderId="0" xfId="0" applyFill="1" applyAlignment="1"/>
    <xf numFmtId="164" fontId="9" fillId="0" borderId="0" xfId="0" applyNumberFormat="1" applyFont="1" applyFill="1" applyAlignment="1">
      <alignment horizontal="center"/>
    </xf>
    <xf numFmtId="0" fontId="5" fillId="0" borderId="0" xfId="0" applyFont="1" applyFill="1"/>
    <xf numFmtId="0" fontId="17" fillId="0" borderId="0" xfId="0" applyFont="1" applyFill="1" applyAlignment="1">
      <alignment horizontal="left" vertical="top" wrapText="1"/>
    </xf>
    <xf numFmtId="164" fontId="16" fillId="0" borderId="0" xfId="0" applyNumberFormat="1" applyFont="1" applyAlignment="1">
      <alignment horizontal="center"/>
    </xf>
    <xf numFmtId="165" fontId="16" fillId="0" borderId="0" xfId="0" applyNumberFormat="1" applyFont="1" applyAlignment="1">
      <alignment horizontal="center"/>
    </xf>
    <xf numFmtId="166" fontId="16" fillId="0" borderId="0" xfId="0" applyNumberFormat="1" applyFont="1" applyAlignment="1">
      <alignment horizontal="center"/>
    </xf>
    <xf numFmtId="2" fontId="16" fillId="0" borderId="0" xfId="0" applyNumberFormat="1" applyFont="1" applyFill="1" applyAlignment="1">
      <alignment horizontal="center"/>
    </xf>
    <xf numFmtId="1" fontId="16" fillId="0" borderId="0" xfId="0" applyNumberFormat="1" applyFont="1" applyAlignment="1">
      <alignment horizontal="center"/>
    </xf>
    <xf numFmtId="164" fontId="33" fillId="0" borderId="0" xfId="0" applyNumberFormat="1" applyFont="1" applyFill="1" applyAlignment="1">
      <alignment horizontal="center"/>
    </xf>
    <xf numFmtId="2" fontId="0" fillId="0" borderId="0" xfId="0" applyNumberFormat="1"/>
    <xf numFmtId="2" fontId="16" fillId="0" borderId="0" xfId="0" applyNumberFormat="1" applyFont="1"/>
    <xf numFmtId="164" fontId="16" fillId="0" borderId="12" xfId="0" applyNumberFormat="1" applyFont="1" applyBorder="1" applyAlignment="1">
      <alignment horizontal="center"/>
    </xf>
    <xf numFmtId="164" fontId="16" fillId="0" borderId="12" xfId="0" applyNumberFormat="1" applyFont="1" applyBorder="1" applyAlignment="1">
      <alignment horizontal="center"/>
    </xf>
    <xf numFmtId="166" fontId="16" fillId="0" borderId="12" xfId="0" applyNumberFormat="1" applyFont="1" applyBorder="1" applyAlignment="1">
      <alignment horizontal="center"/>
    </xf>
    <xf numFmtId="1" fontId="0" fillId="0" borderId="0" xfId="0" applyNumberFormat="1" applyBorder="1"/>
    <xf numFmtId="1" fontId="21" fillId="0" borderId="0" xfId="0" applyNumberFormat="1" applyFont="1" applyBorder="1"/>
    <xf numFmtId="164" fontId="16" fillId="0" borderId="0" xfId="0" applyNumberFormat="1" applyFont="1" applyFill="1" applyAlignment="1">
      <alignment horizontal="center"/>
    </xf>
    <xf numFmtId="0" fontId="0" fillId="0" borderId="0" xfId="0" applyBorder="1" applyAlignment="1"/>
    <xf numFmtId="0" fontId="9" fillId="0" borderId="0" xfId="0" applyFont="1" applyFill="1" applyBorder="1" applyAlignment="1">
      <alignment horizontal="left" vertical="top" wrapText="1"/>
    </xf>
    <xf numFmtId="164" fontId="16" fillId="0" borderId="12" xfId="0" applyNumberFormat="1" applyFont="1" applyBorder="1" applyAlignment="1">
      <alignment horizontal="center"/>
    </xf>
    <xf numFmtId="164" fontId="9" fillId="0" borderId="0" xfId="0" applyNumberFormat="1" applyFont="1" applyFill="1" applyAlignment="1">
      <alignment horizontal="center"/>
    </xf>
    <xf numFmtId="164" fontId="16" fillId="0" borderId="0" xfId="0" applyNumberFormat="1" applyFont="1" applyFill="1" applyAlignment="1">
      <alignment horizontal="center"/>
    </xf>
    <xf numFmtId="164" fontId="9" fillId="0" borderId="12" xfId="0" applyNumberFormat="1" applyFont="1" applyFill="1" applyBorder="1" applyAlignment="1">
      <alignment horizontal="center"/>
    </xf>
    <xf numFmtId="2" fontId="16" fillId="0" borderId="0" xfId="0" applyNumberFormat="1" applyFont="1" applyFill="1" applyAlignment="1">
      <alignment horizontal="center"/>
    </xf>
    <xf numFmtId="0" fontId="16" fillId="0" borderId="0" xfId="0" applyFont="1" applyFill="1" applyBorder="1" applyAlignment="1">
      <alignment vertical="center" wrapText="1"/>
    </xf>
    <xf numFmtId="0" fontId="0" fillId="0" borderId="5" xfId="0" applyBorder="1"/>
    <xf numFmtId="164" fontId="16" fillId="0" borderId="12" xfId="0" applyNumberFormat="1" applyFont="1" applyFill="1" applyBorder="1" applyAlignment="1">
      <alignment horizontal="center"/>
    </xf>
    <xf numFmtId="0" fontId="21" fillId="0" borderId="5" xfId="0" applyFont="1" applyBorder="1"/>
    <xf numFmtId="166" fontId="0" fillId="0" borderId="0" xfId="0" applyNumberFormat="1"/>
    <xf numFmtId="0" fontId="0" fillId="0" borderId="0" xfId="0" applyBorder="1" applyAlignment="1">
      <alignment vertical="center"/>
    </xf>
    <xf numFmtId="1" fontId="5" fillId="0" borderId="0" xfId="0" applyNumberFormat="1" applyFont="1" applyFill="1" applyBorder="1"/>
    <xf numFmtId="1" fontId="5" fillId="0" borderId="0" xfId="0" applyNumberFormat="1" applyFont="1" applyFill="1" applyBorder="1" applyAlignment="1">
      <alignment horizontal="left" vertical="top"/>
    </xf>
    <xf numFmtId="0" fontId="9" fillId="0" borderId="0" xfId="0" applyNumberFormat="1" applyFont="1" applyFill="1" applyBorder="1" applyAlignment="1">
      <alignment horizontal="left" vertical="top" wrapText="1"/>
    </xf>
    <xf numFmtId="0" fontId="0" fillId="0" borderId="0" xfId="0" applyBorder="1" applyAlignment="1">
      <alignment horizontal="left" vertical="top"/>
    </xf>
    <xf numFmtId="164" fontId="16" fillId="0" borderId="12" xfId="0" applyNumberFormat="1" applyFont="1" applyBorder="1" applyAlignment="1">
      <alignment horizontal="center"/>
    </xf>
    <xf numFmtId="164" fontId="9" fillId="0" borderId="0" xfId="0" applyNumberFormat="1" applyFont="1" applyFill="1" applyAlignment="1">
      <alignment horizontal="center"/>
    </xf>
    <xf numFmtId="164" fontId="16" fillId="0" borderId="0" xfId="0" applyNumberFormat="1" applyFont="1" applyFill="1" applyAlignment="1">
      <alignment horizontal="center"/>
    </xf>
    <xf numFmtId="164" fontId="16" fillId="0" borderId="12" xfId="0" applyNumberFormat="1" applyFont="1" applyFill="1" applyBorder="1" applyAlignment="1">
      <alignment horizontal="center"/>
    </xf>
    <xf numFmtId="164" fontId="16" fillId="0" borderId="0" xfId="0" applyNumberFormat="1" applyFont="1" applyFill="1" applyBorder="1" applyAlignment="1">
      <alignment horizontal="center"/>
    </xf>
    <xf numFmtId="0" fontId="0" fillId="0" borderId="0" xfId="0" applyAlignment="1">
      <alignment wrapText="1"/>
    </xf>
    <xf numFmtId="164" fontId="16" fillId="0" borderId="12" xfId="0" applyNumberFormat="1" applyFont="1" applyBorder="1" applyAlignment="1">
      <alignment horizontal="center"/>
    </xf>
    <xf numFmtId="0" fontId="7" fillId="0" borderId="1" xfId="0" applyFont="1" applyFill="1" applyBorder="1" applyAlignment="1">
      <alignment horizontal="center"/>
    </xf>
    <xf numFmtId="0" fontId="7" fillId="0" borderId="3" xfId="0" applyFont="1" applyFill="1" applyBorder="1" applyAlignment="1">
      <alignment horizontal="center"/>
    </xf>
    <xf numFmtId="164" fontId="9" fillId="0" borderId="0" xfId="0" applyNumberFormat="1" applyFont="1" applyFill="1" applyBorder="1" applyAlignment="1">
      <alignment horizontal="center"/>
    </xf>
    <xf numFmtId="0" fontId="4" fillId="0" borderId="0" xfId="0" applyFont="1" applyFill="1" applyBorder="1" applyAlignment="1">
      <alignment horizontal="center" wrapText="1"/>
    </xf>
    <xf numFmtId="0" fontId="9" fillId="0" borderId="0" xfId="0" applyFont="1" applyFill="1" applyBorder="1" applyAlignment="1">
      <alignment horizontal="left" vertical="top" wrapText="1"/>
    </xf>
    <xf numFmtId="0" fontId="0" fillId="0" borderId="0" xfId="0" applyBorder="1" applyAlignment="1">
      <alignment horizontal="left" vertical="top" wrapText="1"/>
    </xf>
    <xf numFmtId="0" fontId="5" fillId="0" borderId="0" xfId="0" applyFont="1" applyFill="1" applyBorder="1" applyAlignment="1">
      <alignment horizontal="left" vertical="top"/>
    </xf>
    <xf numFmtId="0" fontId="7" fillId="0" borderId="3" xfId="0" applyFont="1" applyFill="1" applyBorder="1" applyAlignment="1">
      <alignment horizontal="center"/>
    </xf>
    <xf numFmtId="0" fontId="0" fillId="0" borderId="0" xfId="0" applyBorder="1"/>
    <xf numFmtId="0" fontId="0" fillId="0" borderId="0" xfId="0" applyBorder="1" applyAlignment="1"/>
    <xf numFmtId="0" fontId="16" fillId="0" borderId="0" xfId="0" applyFont="1" applyBorder="1" applyAlignment="1">
      <alignment vertical="top" wrapText="1"/>
    </xf>
    <xf numFmtId="0" fontId="0" fillId="0" borderId="0" xfId="0" applyBorder="1" applyAlignment="1">
      <alignment vertical="center"/>
    </xf>
    <xf numFmtId="0" fontId="16" fillId="0" borderId="0" xfId="0" applyFont="1" applyFill="1" applyBorder="1" applyAlignment="1">
      <alignment vertical="center" wrapText="1"/>
    </xf>
    <xf numFmtId="0" fontId="0" fillId="0" borderId="0" xfId="0" applyFill="1" applyBorder="1" applyAlignment="1">
      <alignment vertical="center"/>
    </xf>
    <xf numFmtId="0" fontId="7" fillId="0" borderId="14" xfId="0" applyFont="1" applyFill="1" applyBorder="1" applyAlignment="1">
      <alignment horizontal="center"/>
    </xf>
    <xf numFmtId="0" fontId="5" fillId="0" borderId="8" xfId="0" applyFont="1" applyFill="1" applyBorder="1"/>
    <xf numFmtId="0" fontId="5" fillId="0" borderId="14" xfId="0" applyFont="1" applyFill="1" applyBorder="1"/>
    <xf numFmtId="164" fontId="9" fillId="0" borderId="8" xfId="0" applyNumberFormat="1" applyFont="1" applyFill="1" applyBorder="1" applyAlignment="1">
      <alignment horizontal="center"/>
    </xf>
    <xf numFmtId="165" fontId="9" fillId="0" borderId="14" xfId="0" applyNumberFormat="1" applyFont="1" applyFill="1" applyBorder="1" applyAlignment="1">
      <alignment horizontal="center"/>
    </xf>
    <xf numFmtId="164" fontId="16" fillId="0" borderId="8" xfId="0" applyNumberFormat="1" applyFont="1" applyBorder="1" applyAlignment="1">
      <alignment horizontal="center"/>
    </xf>
    <xf numFmtId="165" fontId="16" fillId="0" borderId="14" xfId="0" applyNumberFormat="1" applyFont="1" applyBorder="1" applyAlignment="1">
      <alignment horizontal="center"/>
    </xf>
    <xf numFmtId="164" fontId="16" fillId="0" borderId="6" xfId="0" applyNumberFormat="1" applyFont="1" applyBorder="1" applyAlignment="1">
      <alignment horizontal="center"/>
    </xf>
    <xf numFmtId="165" fontId="16" fillId="0" borderId="7" xfId="0" applyNumberFormat="1" applyFont="1" applyBorder="1" applyAlignment="1">
      <alignment horizontal="center"/>
    </xf>
    <xf numFmtId="164" fontId="9" fillId="0" borderId="6" xfId="0" applyNumberFormat="1" applyFont="1" applyFill="1" applyBorder="1" applyAlignment="1">
      <alignment horizontal="center"/>
    </xf>
    <xf numFmtId="165" fontId="9" fillId="0" borderId="7" xfId="0" applyNumberFormat="1" applyFont="1" applyFill="1" applyBorder="1" applyAlignment="1">
      <alignment horizontal="center"/>
    </xf>
    <xf numFmtId="164" fontId="16" fillId="0" borderId="12" xfId="0" applyNumberFormat="1" applyFont="1" applyBorder="1" applyAlignment="1">
      <alignment horizontal="center"/>
    </xf>
    <xf numFmtId="0" fontId="0" fillId="0" borderId="10" xfId="0" applyBorder="1"/>
    <xf numFmtId="0" fontId="16" fillId="2" borderId="0" xfId="0" applyFont="1" applyFill="1" applyAlignment="1">
      <alignment vertical="top" wrapText="1"/>
    </xf>
    <xf numFmtId="0" fontId="16" fillId="0" borderId="0" xfId="0" applyFont="1" applyFill="1" applyBorder="1" applyAlignment="1">
      <alignment vertical="top" wrapText="1"/>
    </xf>
    <xf numFmtId="165" fontId="16" fillId="0" borderId="14" xfId="0" applyNumberFormat="1" applyFont="1" applyFill="1" applyBorder="1" applyAlignment="1">
      <alignment horizontal="center"/>
    </xf>
    <xf numFmtId="0" fontId="7" fillId="0" borderId="10" xfId="0" applyFont="1" applyFill="1" applyBorder="1" applyAlignment="1">
      <alignment horizontal="center"/>
    </xf>
    <xf numFmtId="165" fontId="16" fillId="0" borderId="7" xfId="0" applyNumberFormat="1" applyFont="1" applyFill="1" applyBorder="1" applyAlignment="1">
      <alignment horizontal="center"/>
    </xf>
    <xf numFmtId="0" fontId="7" fillId="0" borderId="10" xfId="0" applyFont="1" applyFill="1" applyBorder="1" applyAlignment="1">
      <alignment horizontal="center"/>
    </xf>
    <xf numFmtId="0" fontId="5" fillId="0" borderId="14" xfId="0" applyFont="1" applyFill="1" applyBorder="1"/>
    <xf numFmtId="164" fontId="16" fillId="0" borderId="14" xfId="0" applyNumberFormat="1" applyFont="1" applyFill="1" applyBorder="1" applyAlignment="1">
      <alignment horizontal="center"/>
    </xf>
    <xf numFmtId="166" fontId="9" fillId="0" borderId="14" xfId="0" applyNumberFormat="1" applyFont="1" applyFill="1" applyBorder="1" applyAlignment="1">
      <alignment horizontal="center"/>
    </xf>
    <xf numFmtId="166" fontId="16" fillId="0" borderId="14" xfId="0" applyNumberFormat="1" applyFont="1" applyBorder="1" applyAlignment="1">
      <alignment horizontal="center"/>
    </xf>
    <xf numFmtId="166" fontId="5" fillId="0" borderId="14" xfId="0" applyNumberFormat="1" applyFont="1" applyFill="1" applyBorder="1"/>
    <xf numFmtId="166" fontId="16" fillId="0" borderId="7" xfId="0" applyNumberFormat="1" applyFont="1" applyBorder="1" applyAlignment="1">
      <alignment horizontal="center"/>
    </xf>
    <xf numFmtId="166" fontId="9" fillId="0" borderId="7" xfId="0" applyNumberFormat="1" applyFont="1" applyFill="1" applyBorder="1" applyAlignment="1">
      <alignment horizontal="center"/>
    </xf>
    <xf numFmtId="0" fontId="7" fillId="0" borderId="15" xfId="0" applyFont="1" applyFill="1" applyBorder="1" applyAlignment="1">
      <alignment horizontal="center"/>
    </xf>
    <xf numFmtId="0" fontId="5" fillId="0" borderId="15" xfId="0" applyFont="1" applyFill="1" applyBorder="1"/>
    <xf numFmtId="165" fontId="9" fillId="0" borderId="15" xfId="0" applyNumberFormat="1" applyFont="1" applyFill="1" applyBorder="1" applyAlignment="1">
      <alignment horizontal="center"/>
    </xf>
    <xf numFmtId="165" fontId="16" fillId="0" borderId="15" xfId="0" applyNumberFormat="1" applyFont="1" applyBorder="1" applyAlignment="1">
      <alignment horizontal="center"/>
    </xf>
    <xf numFmtId="164" fontId="16" fillId="0" borderId="15" xfId="0" applyNumberFormat="1" applyFont="1" applyFill="1" applyBorder="1" applyAlignment="1">
      <alignment horizontal="center"/>
    </xf>
    <xf numFmtId="2" fontId="16" fillId="0" borderId="14" xfId="0" applyNumberFormat="1" applyFont="1" applyFill="1" applyBorder="1" applyAlignment="1">
      <alignment horizontal="center"/>
    </xf>
    <xf numFmtId="164" fontId="9" fillId="0" borderId="14" xfId="0" applyNumberFormat="1" applyFont="1" applyFill="1" applyBorder="1" applyAlignment="1">
      <alignment horizontal="center"/>
    </xf>
    <xf numFmtId="164" fontId="16" fillId="0" borderId="14" xfId="0" applyNumberFormat="1" applyFont="1" applyBorder="1" applyAlignment="1">
      <alignment horizontal="center"/>
    </xf>
    <xf numFmtId="166" fontId="16" fillId="0" borderId="14" xfId="0" applyNumberFormat="1" applyFont="1" applyFill="1" applyBorder="1" applyAlignment="1">
      <alignment horizontal="center"/>
    </xf>
    <xf numFmtId="0" fontId="9" fillId="2" borderId="0" xfId="0" applyFont="1" applyFill="1" applyBorder="1" applyAlignment="1">
      <alignment horizontal="left" vertical="top"/>
    </xf>
    <xf numFmtId="0" fontId="5" fillId="2" borderId="0" xfId="0" applyFont="1" applyFill="1" applyAlignment="1">
      <alignment horizontal="left" vertical="top" wrapText="1"/>
    </xf>
    <xf numFmtId="0" fontId="5" fillId="2" borderId="0" xfId="0" applyFont="1" applyFill="1" applyBorder="1" applyAlignment="1">
      <alignment horizontal="left" vertical="top" wrapText="1"/>
    </xf>
    <xf numFmtId="0" fontId="15" fillId="2" borderId="0" xfId="0" applyFont="1" applyFill="1" applyAlignment="1">
      <alignment horizontal="left" vertical="top"/>
    </xf>
    <xf numFmtId="0" fontId="15" fillId="2" borderId="0" xfId="0" applyFont="1" applyFill="1" applyBorder="1" applyAlignment="1">
      <alignment horizontal="left" vertical="top"/>
    </xf>
    <xf numFmtId="0" fontId="5" fillId="2" borderId="0" xfId="0" applyFont="1" applyFill="1" applyAlignment="1">
      <alignment horizontal="left" vertical="top"/>
    </xf>
    <xf numFmtId="0" fontId="9" fillId="2" borderId="0" xfId="0" applyFont="1" applyFill="1" applyAlignment="1">
      <alignment horizontal="left" vertical="top"/>
    </xf>
    <xf numFmtId="0" fontId="9" fillId="0" borderId="14" xfId="0" applyFont="1" applyFill="1" applyBorder="1"/>
    <xf numFmtId="0" fontId="16" fillId="2" borderId="0" xfId="0" applyFont="1" applyFill="1" applyBorder="1" applyAlignment="1">
      <alignment vertical="top" wrapText="1"/>
    </xf>
    <xf numFmtId="0" fontId="0" fillId="0" borderId="14" xfId="0" applyFill="1" applyBorder="1"/>
    <xf numFmtId="166" fontId="16" fillId="0" borderId="7" xfId="0" applyNumberFormat="1" applyFont="1" applyFill="1" applyBorder="1" applyAlignment="1">
      <alignment horizontal="center"/>
    </xf>
    <xf numFmtId="0" fontId="19" fillId="0" borderId="15" xfId="0" applyFont="1" applyBorder="1" applyAlignment="1">
      <alignment horizontal="center"/>
    </xf>
    <xf numFmtId="0" fontId="0" fillId="0" borderId="15" xfId="0" applyBorder="1"/>
    <xf numFmtId="164" fontId="16" fillId="0" borderId="15" xfId="0" applyNumberFormat="1" applyFont="1" applyBorder="1" applyAlignment="1">
      <alignment horizontal="center"/>
    </xf>
    <xf numFmtId="0" fontId="19" fillId="0" borderId="10" xfId="0" applyFont="1" applyBorder="1" applyAlignment="1">
      <alignment horizontal="center"/>
    </xf>
    <xf numFmtId="0" fontId="0" fillId="0" borderId="14" xfId="0" applyBorder="1"/>
    <xf numFmtId="166" fontId="0" fillId="0" borderId="14" xfId="0" applyNumberFormat="1" applyBorder="1"/>
    <xf numFmtId="0" fontId="19" fillId="0" borderId="14" xfId="0" applyFont="1" applyBorder="1" applyAlignment="1">
      <alignment horizontal="center"/>
    </xf>
    <xf numFmtId="0" fontId="5" fillId="2" borderId="0" xfId="0" applyFont="1" applyFill="1" applyBorder="1" applyAlignment="1">
      <alignment horizontal="left" vertical="top"/>
    </xf>
    <xf numFmtId="164" fontId="9" fillId="0" borderId="7" xfId="0" applyNumberFormat="1" applyFont="1" applyFill="1" applyBorder="1" applyAlignment="1">
      <alignment horizontal="center"/>
    </xf>
    <xf numFmtId="0" fontId="9" fillId="2" borderId="0" xfId="0" applyFont="1" applyFill="1" applyBorder="1" applyAlignment="1">
      <alignment horizontal="left" vertical="top" wrapText="1"/>
    </xf>
    <xf numFmtId="164" fontId="9" fillId="0" borderId="15" xfId="0" applyNumberFormat="1" applyFont="1" applyFill="1" applyBorder="1" applyAlignment="1">
      <alignment horizontal="center"/>
    </xf>
    <xf numFmtId="0" fontId="0" fillId="2" borderId="0" xfId="0" applyFill="1" applyBorder="1" applyAlignment="1">
      <alignment horizontal="left" vertical="top" wrapText="1"/>
    </xf>
    <xf numFmtId="0" fontId="9" fillId="2" borderId="0" xfId="0" applyFont="1" applyFill="1" applyAlignment="1">
      <alignment horizontal="left" vertical="top" wrapText="1"/>
    </xf>
    <xf numFmtId="0" fontId="16" fillId="0" borderId="14" xfId="0" applyFont="1" applyBorder="1"/>
    <xf numFmtId="0" fontId="16" fillId="2" borderId="0" xfId="0" applyFont="1" applyFill="1" applyBorder="1" applyAlignment="1">
      <alignment vertical="top" wrapText="1"/>
    </xf>
    <xf numFmtId="0" fontId="16" fillId="2" borderId="0" xfId="0" applyFont="1" applyFill="1"/>
    <xf numFmtId="165" fontId="0" fillId="0" borderId="14" xfId="0" applyNumberFormat="1" applyBorder="1"/>
    <xf numFmtId="0" fontId="16" fillId="0" borderId="6" xfId="0" applyFont="1" applyBorder="1"/>
    <xf numFmtId="0" fontId="19" fillId="0" borderId="10" xfId="0" applyFont="1" applyFill="1" applyBorder="1" applyAlignment="1">
      <alignment horizontal="center"/>
    </xf>
    <xf numFmtId="1" fontId="16" fillId="0" borderId="14" xfId="0" applyNumberFormat="1" applyFont="1" applyFill="1" applyBorder="1" applyAlignment="1">
      <alignment horizontal="center"/>
    </xf>
    <xf numFmtId="1" fontId="0" fillId="0" borderId="14" xfId="0" applyNumberFormat="1" applyFill="1" applyBorder="1"/>
    <xf numFmtId="1" fontId="16" fillId="0" borderId="7" xfId="0" applyNumberFormat="1" applyFont="1" applyFill="1" applyBorder="1" applyAlignment="1">
      <alignment horizontal="center"/>
    </xf>
    <xf numFmtId="0" fontId="0" fillId="0" borderId="10" xfId="0" applyFill="1" applyBorder="1"/>
    <xf numFmtId="164" fontId="0" fillId="0" borderId="14" xfId="0" applyNumberFormat="1" applyFill="1" applyBorder="1"/>
    <xf numFmtId="167" fontId="16" fillId="0" borderId="14" xfId="0" applyNumberFormat="1" applyFont="1" applyFill="1" applyBorder="1" applyAlignment="1">
      <alignment horizontal="center"/>
    </xf>
    <xf numFmtId="0" fontId="16" fillId="2" borderId="0" xfId="0" applyFont="1" applyFill="1" applyAlignment="1">
      <alignment horizontal="left" wrapText="1"/>
    </xf>
    <xf numFmtId="2" fontId="0" fillId="0" borderId="14" xfId="0" applyNumberFormat="1" applyFill="1" applyBorder="1"/>
    <xf numFmtId="2" fontId="0" fillId="0" borderId="14" xfId="0" applyNumberFormat="1" applyBorder="1"/>
    <xf numFmtId="0" fontId="16" fillId="2" borderId="0" xfId="0" applyFont="1" applyFill="1" applyAlignment="1">
      <alignment vertical="center"/>
    </xf>
    <xf numFmtId="0" fontId="16" fillId="2" borderId="0" xfId="0" applyFont="1" applyFill="1" applyAlignment="1">
      <alignment horizontal="left" vertical="center" wrapText="1"/>
    </xf>
    <xf numFmtId="0" fontId="0" fillId="2" borderId="0" xfId="0" applyFill="1" applyAlignment="1">
      <alignment vertical="center"/>
    </xf>
    <xf numFmtId="0" fontId="28" fillId="2" borderId="0" xfId="0" applyFont="1" applyFill="1" applyAlignment="1">
      <alignment vertical="top" wrapText="1"/>
    </xf>
    <xf numFmtId="0" fontId="30" fillId="2" borderId="0" xfId="0" applyFont="1" applyFill="1" applyAlignment="1">
      <alignment horizontal="center"/>
    </xf>
    <xf numFmtId="0" fontId="31" fillId="2" borderId="0" xfId="0" applyFont="1" applyFill="1" applyAlignment="1">
      <alignment horizontal="center"/>
    </xf>
    <xf numFmtId="0" fontId="16" fillId="2" borderId="0" xfId="0" applyFont="1" applyFill="1" applyAlignment="1">
      <alignment horizontal="left" vertical="top" wrapText="1"/>
    </xf>
    <xf numFmtId="0" fontId="9" fillId="0" borderId="0" xfId="0" applyFont="1" applyFill="1" applyBorder="1" applyAlignment="1">
      <alignment horizontal="left" vertical="top" wrapText="1"/>
    </xf>
    <xf numFmtId="0" fontId="0" fillId="0" borderId="0" xfId="0" applyBorder="1" applyAlignment="1">
      <alignment horizontal="left" vertical="top" wrapText="1"/>
    </xf>
    <xf numFmtId="0" fontId="4"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4" fillId="0" borderId="0" xfId="0" applyFont="1" applyFill="1" applyAlignment="1">
      <alignment horizontal="left" vertical="top" wrapText="1"/>
    </xf>
    <xf numFmtId="0" fontId="4" fillId="0" borderId="1" xfId="0" applyFont="1" applyFill="1" applyBorder="1" applyAlignment="1">
      <alignment horizontal="center" wrapText="1"/>
    </xf>
    <xf numFmtId="0" fontId="5" fillId="0" borderId="3" xfId="0" applyFont="1" applyFill="1" applyBorder="1" applyAlignment="1">
      <alignment horizontal="center" wrapText="1"/>
    </xf>
    <xf numFmtId="0" fontId="4" fillId="0" borderId="3" xfId="0" applyFont="1" applyFill="1" applyBorder="1" applyAlignment="1">
      <alignment horizontal="center" wrapText="1"/>
    </xf>
    <xf numFmtId="0" fontId="5" fillId="0" borderId="0" xfId="0" applyFont="1" applyFill="1" applyBorder="1" applyAlignment="1">
      <alignment horizontal="left" vertical="top"/>
    </xf>
    <xf numFmtId="0" fontId="4" fillId="0" borderId="2" xfId="0" applyFont="1" applyFill="1" applyBorder="1" applyAlignment="1">
      <alignment horizontal="center" wrapText="1"/>
    </xf>
    <xf numFmtId="0" fontId="4" fillId="0" borderId="9" xfId="0" applyFont="1" applyFill="1" applyBorder="1" applyAlignment="1">
      <alignment horizontal="center" wrapText="1"/>
    </xf>
    <xf numFmtId="0" fontId="4" fillId="0" borderId="10" xfId="0" applyFont="1" applyFill="1" applyBorder="1" applyAlignment="1">
      <alignment horizontal="center" wrapTex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0" fillId="0" borderId="0" xfId="0" applyBorder="1" applyAlignment="1">
      <alignment horizontal="left" vertical="top"/>
    </xf>
    <xf numFmtId="0" fontId="4" fillId="0" borderId="9"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164" fontId="16" fillId="0" borderId="12" xfId="0" applyNumberFormat="1" applyFont="1" applyBorder="1" applyAlignment="1">
      <alignment horizontal="center"/>
    </xf>
    <xf numFmtId="164" fontId="16" fillId="0" borderId="7" xfId="0" applyNumberFormat="1" applyFont="1" applyBorder="1" applyAlignment="1">
      <alignment horizontal="center"/>
    </xf>
    <xf numFmtId="164" fontId="9" fillId="0" borderId="0" xfId="0" applyNumberFormat="1" applyFont="1" applyFill="1" applyBorder="1" applyAlignment="1">
      <alignment horizontal="center"/>
    </xf>
    <xf numFmtId="164" fontId="9" fillId="0" borderId="14" xfId="0" applyNumberFormat="1" applyFont="1" applyFill="1" applyBorder="1" applyAlignment="1">
      <alignment horizontal="center"/>
    </xf>
    <xf numFmtId="164" fontId="5" fillId="0" borderId="0" xfId="0" applyNumberFormat="1" applyFont="1" applyFill="1" applyBorder="1"/>
    <xf numFmtId="164" fontId="5" fillId="0" borderId="14" xfId="0" applyNumberFormat="1" applyFont="1" applyFill="1" applyBorder="1"/>
    <xf numFmtId="164" fontId="9" fillId="0" borderId="0" xfId="0" applyNumberFormat="1" applyFont="1" applyFill="1" applyAlignment="1">
      <alignment horizontal="center"/>
    </xf>
    <xf numFmtId="164" fontId="5" fillId="0" borderId="0" xfId="0" applyNumberFormat="1" applyFont="1" applyFill="1"/>
    <xf numFmtId="164" fontId="16" fillId="0" borderId="0" xfId="0" applyNumberFormat="1" applyFont="1" applyFill="1" applyAlignment="1">
      <alignment horizontal="center"/>
    </xf>
    <xf numFmtId="0" fontId="5" fillId="0" borderId="0" xfId="0" applyFont="1" applyFill="1"/>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0" xfId="0" applyFont="1" applyFill="1" applyBorder="1" applyAlignment="1">
      <alignment horizontal="center" vertical="center" wrapText="1"/>
    </xf>
    <xf numFmtId="0" fontId="7" fillId="0" borderId="1" xfId="0" applyFont="1" applyFill="1" applyBorder="1" applyAlignment="1">
      <alignment horizontal="center"/>
    </xf>
    <xf numFmtId="0" fontId="7" fillId="0" borderId="3" xfId="0" applyFont="1" applyFill="1" applyBorder="1" applyAlignment="1">
      <alignment horizontal="center"/>
    </xf>
    <xf numFmtId="0" fontId="5" fillId="0" borderId="3" xfId="0" applyFont="1" applyFill="1" applyBorder="1"/>
    <xf numFmtId="0" fontId="7" fillId="0" borderId="5" xfId="0" applyFont="1" applyFill="1" applyBorder="1" applyAlignment="1">
      <alignment horizontal="center"/>
    </xf>
    <xf numFmtId="0" fontId="7" fillId="0" borderId="10" xfId="0" applyFont="1" applyFill="1" applyBorder="1" applyAlignment="1">
      <alignment horizontal="center"/>
    </xf>
    <xf numFmtId="0" fontId="5" fillId="0" borderId="0" xfId="0" applyFont="1" applyFill="1" applyBorder="1"/>
    <xf numFmtId="0" fontId="5" fillId="0" borderId="14" xfId="0" applyFont="1" applyFill="1" applyBorder="1"/>
    <xf numFmtId="164" fontId="5" fillId="0" borderId="0" xfId="0" applyNumberFormat="1" applyFont="1" applyFill="1" applyBorder="1" applyAlignment="1"/>
    <xf numFmtId="164" fontId="9" fillId="0" borderId="0" xfId="0" applyNumberFormat="1" applyFont="1" applyFill="1" applyBorder="1" applyAlignment="1">
      <alignment horizontal="center" vertical="center"/>
    </xf>
    <xf numFmtId="164" fontId="16" fillId="0" borderId="12" xfId="0" applyNumberFormat="1" applyFont="1" applyFill="1" applyBorder="1" applyAlignment="1">
      <alignment horizontal="center"/>
    </xf>
    <xf numFmtId="164" fontId="16" fillId="0" borderId="7" xfId="0" applyNumberFormat="1" applyFont="1" applyFill="1" applyBorder="1" applyAlignment="1">
      <alignment horizontal="center"/>
    </xf>
    <xf numFmtId="164" fontId="16" fillId="0" borderId="0" xfId="0" applyNumberFormat="1" applyFont="1" applyFill="1" applyBorder="1" applyAlignment="1">
      <alignment horizontal="center"/>
    </xf>
    <xf numFmtId="164" fontId="16" fillId="0" borderId="14" xfId="0" applyNumberFormat="1" applyFont="1" applyFill="1" applyBorder="1" applyAlignment="1">
      <alignment horizontal="center"/>
    </xf>
    <xf numFmtId="0" fontId="9" fillId="0" borderId="0" xfId="0" applyFont="1" applyFill="1" applyAlignment="1">
      <alignment horizontal="left" vertical="top" wrapText="1"/>
    </xf>
    <xf numFmtId="0" fontId="5" fillId="0" borderId="0" xfId="0" applyFont="1" applyFill="1" applyAlignment="1">
      <alignment horizontal="left" vertical="top"/>
    </xf>
    <xf numFmtId="164" fontId="5" fillId="0" borderId="14" xfId="0" applyNumberFormat="1" applyFont="1" applyFill="1" applyBorder="1" applyAlignment="1"/>
    <xf numFmtId="164" fontId="9" fillId="0" borderId="14" xfId="0" applyNumberFormat="1" applyFont="1" applyFill="1" applyBorder="1" applyAlignment="1">
      <alignment horizontal="center" vertical="center"/>
    </xf>
    <xf numFmtId="0" fontId="4" fillId="0" borderId="9"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0" fontId="9" fillId="0" borderId="0" xfId="0" applyFont="1" applyFill="1" applyBorder="1" applyAlignment="1">
      <alignment vertical="center" wrapText="1"/>
    </xf>
    <xf numFmtId="0" fontId="0" fillId="0" borderId="0" xfId="0" applyBorder="1" applyAlignment="1">
      <alignment wrapText="1"/>
    </xf>
    <xf numFmtId="2" fontId="9" fillId="0" borderId="0" xfId="0" applyNumberFormat="1" applyFont="1" applyFill="1" applyAlignment="1">
      <alignment horizontal="center"/>
    </xf>
    <xf numFmtId="2" fontId="9" fillId="0" borderId="0" xfId="0" applyNumberFormat="1" applyFont="1" applyFill="1" applyBorder="1" applyAlignment="1">
      <alignment horizontal="center"/>
    </xf>
    <xf numFmtId="2" fontId="9" fillId="0" borderId="14" xfId="0" applyNumberFormat="1" applyFont="1" applyFill="1" applyBorder="1" applyAlignment="1">
      <alignment horizontal="center"/>
    </xf>
    <xf numFmtId="2" fontId="9" fillId="0" borderId="12" xfId="0" applyNumberFormat="1" applyFont="1" applyFill="1" applyBorder="1" applyAlignment="1">
      <alignment horizontal="center"/>
    </xf>
    <xf numFmtId="2" fontId="5" fillId="0" borderId="0" xfId="0" applyNumberFormat="1" applyFont="1" applyFill="1" applyBorder="1"/>
    <xf numFmtId="2" fontId="16" fillId="0" borderId="0" xfId="0" applyNumberFormat="1" applyFont="1" applyBorder="1" applyAlignment="1">
      <alignment horizontal="center"/>
    </xf>
    <xf numFmtId="2" fontId="0" fillId="0" borderId="0" xfId="0" applyNumberFormat="1" applyBorder="1" applyAlignment="1">
      <alignment horizontal="center"/>
    </xf>
    <xf numFmtId="2" fontId="16" fillId="0" borderId="0" xfId="0" applyNumberFormat="1" applyFont="1" applyFill="1" applyAlignment="1">
      <alignment horizontal="center"/>
    </xf>
    <xf numFmtId="2" fontId="16" fillId="0" borderId="0" xfId="0" applyNumberFormat="1" applyFont="1" applyFill="1" applyBorder="1" applyAlignment="1">
      <alignment horizontal="center"/>
    </xf>
    <xf numFmtId="2" fontId="16" fillId="0" borderId="14" xfId="0" applyNumberFormat="1" applyFont="1" applyFill="1" applyBorder="1" applyAlignment="1">
      <alignment horizontal="center"/>
    </xf>
    <xf numFmtId="2" fontId="5" fillId="0" borderId="14" xfId="0" applyNumberFormat="1" applyFont="1" applyFill="1" applyBorder="1"/>
    <xf numFmtId="2" fontId="9" fillId="0" borderId="7" xfId="0" applyNumberFormat="1" applyFont="1" applyFill="1" applyBorder="1" applyAlignment="1">
      <alignment horizontal="center"/>
    </xf>
    <xf numFmtId="2" fontId="0" fillId="0" borderId="14" xfId="0" applyNumberFormat="1"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7" fillId="0" borderId="5" xfId="0" applyFont="1" applyFill="1" applyBorder="1" applyAlignment="1">
      <alignment horizontal="center" wrapText="1"/>
    </xf>
    <xf numFmtId="0" fontId="5" fillId="0" borderId="0" xfId="0" applyFont="1" applyFill="1" applyAlignment="1">
      <alignment wrapText="1"/>
    </xf>
    <xf numFmtId="0" fontId="5" fillId="0" borderId="0" xfId="0" applyFont="1" applyFill="1" applyAlignment="1">
      <alignment horizontal="left" vertical="top" wrapText="1"/>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xf>
    <xf numFmtId="0" fontId="4" fillId="0" borderId="5" xfId="0" applyFont="1" applyFill="1" applyBorder="1" applyAlignment="1">
      <alignment horizontal="center" wrapText="1"/>
    </xf>
    <xf numFmtId="0" fontId="4" fillId="0" borderId="4" xfId="0" applyFont="1" applyFill="1" applyBorder="1" applyAlignment="1">
      <alignment horizontal="center" wrapText="1"/>
    </xf>
    <xf numFmtId="0" fontId="4" fillId="0" borderId="12" xfId="0" applyFont="1" applyFill="1" applyBorder="1" applyAlignment="1">
      <alignment horizontal="center" vertical="center"/>
    </xf>
    <xf numFmtId="0" fontId="9" fillId="2" borderId="0" xfId="0" applyFont="1" applyFill="1" applyAlignment="1">
      <alignment horizontal="left" vertical="top" wrapText="1"/>
    </xf>
    <xf numFmtId="2" fontId="16" fillId="0" borderId="12" xfId="0" applyNumberFormat="1" applyFont="1" applyFill="1" applyBorder="1" applyAlignment="1">
      <alignment horizontal="center"/>
    </xf>
    <xf numFmtId="2" fontId="16" fillId="0" borderId="7" xfId="0" applyNumberFormat="1" applyFont="1" applyFill="1" applyBorder="1" applyAlignment="1">
      <alignment horizontal="center"/>
    </xf>
    <xf numFmtId="0" fontId="0" fillId="0" borderId="0" xfId="0" applyBorder="1" applyAlignment="1"/>
    <xf numFmtId="0" fontId="4" fillId="0" borderId="0" xfId="0" applyFont="1" applyFill="1" applyBorder="1" applyAlignment="1">
      <alignment horizontal="center" wrapText="1"/>
    </xf>
    <xf numFmtId="0" fontId="4" fillId="0" borderId="8" xfId="0" applyFont="1" applyFill="1" applyBorder="1" applyAlignment="1">
      <alignment horizontal="center" wrapText="1"/>
    </xf>
    <xf numFmtId="2" fontId="0" fillId="0" borderId="0" xfId="0" applyNumberFormat="1"/>
    <xf numFmtId="2" fontId="16" fillId="0" borderId="5" xfId="0" applyNumberFormat="1" applyFont="1" applyFill="1" applyBorder="1" applyAlignment="1">
      <alignment horizontal="center"/>
    </xf>
    <xf numFmtId="0" fontId="19" fillId="0" borderId="5" xfId="0" applyFont="1" applyBorder="1" applyAlignment="1">
      <alignment horizontal="center"/>
    </xf>
    <xf numFmtId="0" fontId="0" fillId="0" borderId="0" xfId="0"/>
    <xf numFmtId="2" fontId="0" fillId="0" borderId="0" xfId="0" applyNumberFormat="1" applyBorder="1"/>
    <xf numFmtId="2" fontId="16" fillId="0" borderId="10" xfId="0" applyNumberFormat="1" applyFont="1" applyFill="1" applyBorder="1" applyAlignment="1">
      <alignment horizontal="center"/>
    </xf>
    <xf numFmtId="2" fontId="0" fillId="0" borderId="14" xfId="0" applyNumberFormat="1" applyBorder="1"/>
    <xf numFmtId="0" fontId="19" fillId="0" borderId="10" xfId="0" applyFont="1" applyBorder="1" applyAlignment="1">
      <alignment horizontal="center"/>
    </xf>
    <xf numFmtId="0" fontId="0" fillId="0" borderId="0" xfId="0" applyBorder="1"/>
    <xf numFmtId="0" fontId="0" fillId="0" borderId="14" xfId="0" applyBorder="1"/>
    <xf numFmtId="0" fontId="5" fillId="0" borderId="7" xfId="0" applyFont="1" applyFill="1" applyBorder="1" applyAlignment="1">
      <alignment horizontal="center" wrapText="1"/>
    </xf>
    <xf numFmtId="2" fontId="0" fillId="0" borderId="5" xfId="0" applyNumberFormat="1" applyBorder="1"/>
    <xf numFmtId="2" fontId="0" fillId="0" borderId="10" xfId="0" applyNumberFormat="1" applyBorder="1"/>
    <xf numFmtId="0" fontId="0" fillId="0" borderId="5" xfId="0" applyBorder="1"/>
    <xf numFmtId="0" fontId="0" fillId="0" borderId="10" xfId="0" applyBorder="1"/>
    <xf numFmtId="0" fontId="13" fillId="0" borderId="9" xfId="0" applyFont="1" applyFill="1" applyBorder="1" applyAlignment="1">
      <alignment horizontal="center" vertical="top" wrapText="1"/>
    </xf>
    <xf numFmtId="0" fontId="4" fillId="0" borderId="5" xfId="0" applyFont="1" applyFill="1" applyBorder="1" applyAlignment="1">
      <alignment horizontal="center" vertical="top"/>
    </xf>
    <xf numFmtId="0" fontId="4" fillId="0" borderId="10" xfId="0" applyFont="1" applyFill="1" applyBorder="1" applyAlignment="1">
      <alignment horizontal="center" vertical="top"/>
    </xf>
    <xf numFmtId="0" fontId="4" fillId="0" borderId="6" xfId="0" applyFont="1" applyFill="1" applyBorder="1" applyAlignment="1">
      <alignment horizontal="center" vertical="top"/>
    </xf>
    <xf numFmtId="0" fontId="4" fillId="0" borderId="4" xfId="0" applyFont="1" applyFill="1" applyBorder="1" applyAlignment="1">
      <alignment horizontal="center" vertical="top"/>
    </xf>
    <xf numFmtId="0" fontId="4" fillId="0" borderId="7" xfId="0" applyFont="1" applyFill="1" applyBorder="1" applyAlignment="1">
      <alignment horizontal="center" vertical="top"/>
    </xf>
    <xf numFmtId="0" fontId="4" fillId="0" borderId="9" xfId="0" applyFont="1" applyFill="1" applyBorder="1" applyAlignment="1">
      <alignment horizontal="center" vertical="top" wrapText="1"/>
    </xf>
    <xf numFmtId="0" fontId="9"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4" fillId="0" borderId="5" xfId="0" applyFont="1" applyFill="1" applyBorder="1" applyAlignment="1">
      <alignment horizontal="center" vertical="top" wrapText="1"/>
    </xf>
    <xf numFmtId="0" fontId="4" fillId="0" borderId="10"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7" xfId="0" applyFont="1" applyFill="1" applyBorder="1" applyAlignment="1">
      <alignment horizontal="center" vertical="top" wrapText="1"/>
    </xf>
    <xf numFmtId="0" fontId="0" fillId="2" borderId="0" xfId="0" applyFill="1" applyBorder="1" applyAlignment="1">
      <alignment horizontal="left" vertical="top"/>
    </xf>
    <xf numFmtId="0" fontId="11"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3"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6" fillId="0" borderId="0" xfId="0" applyFont="1" applyBorder="1" applyAlignment="1">
      <alignment vertical="top" wrapText="1"/>
    </xf>
    <xf numFmtId="0" fontId="17" fillId="0" borderId="0" xfId="0" applyFont="1" applyFill="1" applyAlignment="1">
      <alignment horizontal="left" vertical="top" wrapText="1"/>
    </xf>
    <xf numFmtId="0" fontId="17" fillId="0" borderId="9" xfId="0" applyFont="1" applyBorder="1" applyAlignment="1">
      <alignment horizontal="center"/>
    </xf>
    <xf numFmtId="0" fontId="17" fillId="0" borderId="5" xfId="0" applyFont="1" applyBorder="1" applyAlignment="1">
      <alignment horizontal="center"/>
    </xf>
    <xf numFmtId="0" fontId="17" fillId="0" borderId="10" xfId="0" applyFont="1" applyBorder="1" applyAlignment="1">
      <alignment horizontal="center"/>
    </xf>
    <xf numFmtId="0" fontId="17" fillId="0" borderId="6" xfId="0" applyFont="1" applyBorder="1" applyAlignment="1">
      <alignment horizontal="center"/>
    </xf>
    <xf numFmtId="0" fontId="17" fillId="0" borderId="12" xfId="0" applyFont="1" applyBorder="1" applyAlignment="1">
      <alignment horizontal="center"/>
    </xf>
    <xf numFmtId="0" fontId="17" fillId="0" borderId="7" xfId="0" applyFont="1" applyBorder="1" applyAlignment="1">
      <alignment horizontal="center"/>
    </xf>
    <xf numFmtId="0" fontId="17" fillId="0" borderId="1" xfId="0" applyFont="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17" fillId="0" borderId="3" xfId="0" applyFont="1" applyBorder="1" applyAlignment="1">
      <alignment horizontal="center" wrapText="1"/>
    </xf>
    <xf numFmtId="0" fontId="9" fillId="2" borderId="0" xfId="0" applyFont="1" applyFill="1" applyAlignment="1">
      <alignment horizontal="left" wrapText="1"/>
    </xf>
    <xf numFmtId="0" fontId="16" fillId="2" borderId="0" xfId="0" applyFont="1" applyFill="1" applyBorder="1" applyAlignment="1">
      <alignment vertical="top" wrapText="1"/>
    </xf>
    <xf numFmtId="0" fontId="0" fillId="2" borderId="0" xfId="0" applyFill="1" applyBorder="1" applyAlignment="1"/>
    <xf numFmtId="0" fontId="17" fillId="0" borderId="1" xfId="0" applyFont="1" applyFill="1" applyBorder="1" applyAlignment="1">
      <alignment horizontal="center" wrapText="1"/>
    </xf>
    <xf numFmtId="0" fontId="0" fillId="0" borderId="3" xfId="0" applyFill="1" applyBorder="1" applyAlignment="1">
      <alignment horizontal="center" wrapText="1"/>
    </xf>
    <xf numFmtId="0" fontId="5" fillId="0" borderId="2" xfId="0" applyFont="1" applyFill="1" applyBorder="1" applyAlignment="1">
      <alignment horizontal="center" wrapText="1"/>
    </xf>
    <xf numFmtId="0" fontId="0" fillId="0" borderId="0" xfId="0" applyAlignment="1">
      <alignment horizontal="left" vertical="top" wrapText="1"/>
    </xf>
    <xf numFmtId="0" fontId="0" fillId="0" borderId="2" xfId="0" applyFill="1" applyBorder="1" applyAlignment="1">
      <alignment horizontal="center" wrapText="1"/>
    </xf>
    <xf numFmtId="0" fontId="17" fillId="2" borderId="1" xfId="0" applyFont="1" applyFill="1" applyBorder="1" applyAlignment="1">
      <alignment horizontal="center" wrapText="1"/>
    </xf>
    <xf numFmtId="0" fontId="0" fillId="2" borderId="3" xfId="0" applyFill="1" applyBorder="1" applyAlignment="1">
      <alignment horizontal="center" wrapText="1"/>
    </xf>
    <xf numFmtId="0" fontId="9" fillId="2" borderId="0" xfId="0" applyFont="1" applyFill="1" applyAlignment="1">
      <alignment wrapText="1"/>
    </xf>
    <xf numFmtId="0" fontId="5" fillId="2" borderId="0" xfId="0" applyFont="1" applyFill="1" applyAlignment="1">
      <alignment wrapText="1"/>
    </xf>
    <xf numFmtId="0" fontId="0" fillId="2" borderId="0" xfId="0" applyFill="1" applyAlignment="1">
      <alignment wrapText="1"/>
    </xf>
    <xf numFmtId="0" fontId="16" fillId="2" borderId="0" xfId="0" applyFont="1" applyFill="1" applyAlignment="1">
      <alignment wrapText="1"/>
    </xf>
    <xf numFmtId="0" fontId="16" fillId="2" borderId="0" xfId="0" applyFont="1" applyFill="1" applyBorder="1" applyAlignment="1">
      <alignment vertical="center" wrapText="1"/>
    </xf>
    <xf numFmtId="0" fontId="17" fillId="0" borderId="0" xfId="0" applyFont="1" applyFill="1" applyBorder="1" applyAlignment="1">
      <alignment horizontal="left" vertical="top" wrapText="1"/>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0" fillId="2" borderId="0" xfId="0" applyFill="1" applyBorder="1" applyAlignment="1">
      <alignment vertical="center"/>
    </xf>
    <xf numFmtId="0" fontId="17" fillId="0" borderId="1" xfId="0" applyFont="1" applyFill="1" applyBorder="1" applyAlignment="1">
      <alignment horizontal="center"/>
    </xf>
    <xf numFmtId="0" fontId="17" fillId="0" borderId="2" xfId="0" applyFont="1" applyFill="1" applyBorder="1" applyAlignment="1">
      <alignment horizontal="center"/>
    </xf>
    <xf numFmtId="0" fontId="17" fillId="0" borderId="3" xfId="0" applyFont="1" applyFill="1" applyBorder="1" applyAlignment="1">
      <alignment horizontal="center"/>
    </xf>
    <xf numFmtId="0" fontId="2" fillId="0" borderId="0" xfId="0" applyFont="1" applyFill="1" applyAlignment="1">
      <alignment horizontal="left" vertical="top"/>
    </xf>
    <xf numFmtId="0" fontId="17" fillId="0" borderId="2" xfId="0" applyFont="1" applyFill="1" applyBorder="1" applyAlignment="1">
      <alignment horizontal="center" wrapText="1"/>
    </xf>
    <xf numFmtId="0" fontId="17" fillId="0" borderId="3" xfId="0" applyFont="1" applyFill="1" applyBorder="1" applyAlignment="1">
      <alignment horizontal="center" wrapText="1"/>
    </xf>
    <xf numFmtId="0" fontId="17" fillId="0" borderId="11" xfId="0" applyFont="1" applyFill="1" applyBorder="1" applyAlignment="1">
      <alignment horizontal="center" wrapText="1"/>
    </xf>
    <xf numFmtId="0" fontId="0" fillId="0" borderId="11" xfId="0" applyFill="1" applyBorder="1" applyAlignment="1">
      <alignment horizontal="center" wrapText="1"/>
    </xf>
    <xf numFmtId="0" fontId="17" fillId="0" borderId="6" xfId="0" applyFont="1" applyFill="1" applyBorder="1" applyAlignment="1">
      <alignment horizontal="center" wrapText="1"/>
    </xf>
    <xf numFmtId="0" fontId="17" fillId="0" borderId="12" xfId="0" applyFont="1" applyFill="1" applyBorder="1" applyAlignment="1">
      <alignment horizontal="center" wrapText="1"/>
    </xf>
    <xf numFmtId="0" fontId="17" fillId="0" borderId="7" xfId="0" applyFont="1" applyFill="1" applyBorder="1" applyAlignment="1">
      <alignment horizontal="center" wrapText="1"/>
    </xf>
    <xf numFmtId="0" fontId="0" fillId="2" borderId="0" xfId="0" applyFill="1" applyBorder="1" applyAlignment="1">
      <alignment vertical="center" wrapText="1"/>
    </xf>
    <xf numFmtId="0" fontId="9" fillId="2" borderId="0" xfId="0" applyFont="1" applyFill="1" applyAlignment="1">
      <alignment horizontal="left" vertical="center" wrapText="1"/>
    </xf>
    <xf numFmtId="0" fontId="16" fillId="2" borderId="0" xfId="0" applyFont="1" applyFill="1" applyAlignment="1">
      <alignment horizontal="left" vertical="center" wrapText="1"/>
    </xf>
    <xf numFmtId="0" fontId="17" fillId="0" borderId="0"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0" fillId="0" borderId="2" xfId="0" applyBorder="1"/>
    <xf numFmtId="0" fontId="0" fillId="0" borderId="3" xfId="0" applyBorder="1"/>
    <xf numFmtId="0" fontId="17" fillId="0" borderId="9" xfId="0" applyFont="1" applyFill="1" applyBorder="1" applyAlignment="1">
      <alignment horizontal="center" vertical="center" wrapText="1"/>
    </xf>
    <xf numFmtId="0" fontId="16" fillId="2" borderId="0" xfId="0" applyFont="1" applyFill="1" applyAlignment="1">
      <alignment horizontal="left" wrapTex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17" fillId="0" borderId="0" xfId="0" applyFont="1" applyFill="1" applyBorder="1" applyAlignment="1">
      <alignment horizontal="left"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17" fillId="0" borderId="13" xfId="0" applyFont="1" applyFill="1" applyBorder="1" applyAlignment="1">
      <alignment horizontal="center" wrapText="1"/>
    </xf>
    <xf numFmtId="0" fontId="0" fillId="0" borderId="13" xfId="0" applyFill="1" applyBorder="1" applyAlignment="1">
      <alignment horizontal="center" wrapText="1"/>
    </xf>
    <xf numFmtId="0" fontId="0" fillId="2" borderId="0" xfId="0" applyFill="1" applyAlignment="1">
      <alignment horizontal="left" vertical="top" wrapText="1"/>
    </xf>
    <xf numFmtId="0" fontId="37" fillId="0" borderId="0" xfId="0" applyFont="1" applyFill="1" applyBorder="1" applyAlignment="1">
      <alignment horizontal="left" vertical="top" wrapText="1"/>
    </xf>
    <xf numFmtId="0" fontId="0" fillId="2" borderId="0" xfId="0" applyFill="1" applyBorder="1" applyAlignment="1">
      <alignment wrapText="1"/>
    </xf>
    <xf numFmtId="0" fontId="0" fillId="2" borderId="0" xfId="0" applyFill="1" applyAlignment="1">
      <alignment vertical="top" wrapText="1"/>
    </xf>
  </cellXfs>
  <cellStyles count="1">
    <cellStyle name="Normal" xfId="0" builtinId="0"/>
  </cellStyles>
  <dxfs count="7">
    <dxf>
      <fill>
        <patternFill>
          <bgColor theme="0" tint="-0.1499679555650502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81"/>
  <sheetViews>
    <sheetView tabSelected="1" workbookViewId="0">
      <selection activeCell="B150" sqref="B150"/>
    </sheetView>
  </sheetViews>
  <sheetFormatPr defaultRowHeight="12.75" x14ac:dyDescent="0.2"/>
  <cols>
    <col min="1" max="1" width="9.140625" style="182"/>
    <col min="2" max="2" width="22.140625" style="183" bestFit="1" customWidth="1"/>
    <col min="3" max="9" width="9.140625" style="184"/>
    <col min="10" max="16384" width="9.140625" style="182"/>
  </cols>
  <sheetData>
    <row r="1" spans="1:12" ht="26.25" x14ac:dyDescent="0.4">
      <c r="A1" s="321" t="s">
        <v>323</v>
      </c>
      <c r="B1" s="321"/>
      <c r="C1" s="321"/>
      <c r="D1" s="321"/>
      <c r="E1" s="321"/>
      <c r="F1" s="321"/>
      <c r="G1" s="321"/>
      <c r="H1" s="321"/>
      <c r="I1" s="321"/>
      <c r="J1" s="321"/>
      <c r="K1" s="321"/>
      <c r="L1" s="321"/>
    </row>
    <row r="2" spans="1:12" x14ac:dyDescent="0.2">
      <c r="B2" s="182"/>
      <c r="J2" s="184"/>
      <c r="K2" s="184"/>
    </row>
    <row r="3" spans="1:12" ht="21" x14ac:dyDescent="0.35">
      <c r="A3" s="322" t="s">
        <v>324</v>
      </c>
      <c r="B3" s="322"/>
      <c r="C3" s="322"/>
      <c r="D3" s="322"/>
      <c r="E3" s="322"/>
      <c r="F3" s="322"/>
      <c r="G3" s="322"/>
      <c r="H3" s="322"/>
      <c r="I3" s="322"/>
      <c r="J3" s="322"/>
      <c r="K3" s="322"/>
      <c r="L3" s="322"/>
    </row>
    <row r="4" spans="1:12" x14ac:dyDescent="0.2">
      <c r="B4" s="182"/>
      <c r="C4" s="185"/>
      <c r="D4" s="185"/>
      <c r="J4" s="184"/>
      <c r="K4" s="184"/>
    </row>
    <row r="5" spans="1:12" x14ac:dyDescent="0.2">
      <c r="B5" s="186" t="s">
        <v>337</v>
      </c>
      <c r="C5" s="185"/>
      <c r="D5" s="185"/>
      <c r="J5" s="184"/>
      <c r="K5" s="184"/>
    </row>
    <row r="6" spans="1:12" x14ac:dyDescent="0.2">
      <c r="B6" s="186" t="s">
        <v>347</v>
      </c>
      <c r="C6" s="185"/>
      <c r="D6" s="185"/>
      <c r="J6" s="184"/>
      <c r="K6" s="184"/>
    </row>
    <row r="7" spans="1:12" x14ac:dyDescent="0.2">
      <c r="B7" s="187"/>
      <c r="C7" s="185"/>
      <c r="D7" s="185"/>
      <c r="J7" s="184"/>
      <c r="K7" s="184"/>
    </row>
    <row r="8" spans="1:12" x14ac:dyDescent="0.2">
      <c r="B8" s="185"/>
      <c r="C8" s="185"/>
      <c r="D8" s="185"/>
      <c r="J8" s="184"/>
      <c r="K8" s="184"/>
    </row>
    <row r="9" spans="1:12" x14ac:dyDescent="0.2">
      <c r="B9" s="183" t="s">
        <v>200</v>
      </c>
      <c r="C9" s="320" t="s">
        <v>146</v>
      </c>
      <c r="D9" s="320"/>
      <c r="E9" s="320"/>
      <c r="F9" s="320"/>
      <c r="G9" s="320"/>
      <c r="H9" s="320"/>
      <c r="I9" s="320"/>
    </row>
    <row r="10" spans="1:12" x14ac:dyDescent="0.2">
      <c r="C10" s="320"/>
      <c r="D10" s="320"/>
      <c r="E10" s="320"/>
      <c r="F10" s="320"/>
      <c r="G10" s="320"/>
      <c r="H10" s="320"/>
      <c r="I10" s="320"/>
    </row>
    <row r="11" spans="1:12" x14ac:dyDescent="0.2">
      <c r="C11" s="320"/>
      <c r="D11" s="320"/>
      <c r="E11" s="320"/>
      <c r="F11" s="320"/>
      <c r="G11" s="320"/>
      <c r="H11" s="320"/>
      <c r="I11" s="320"/>
    </row>
    <row r="13" spans="1:12" x14ac:dyDescent="0.2">
      <c r="B13" s="183" t="s">
        <v>201</v>
      </c>
      <c r="C13" s="320" t="s">
        <v>145</v>
      </c>
      <c r="D13" s="320"/>
      <c r="E13" s="320"/>
      <c r="F13" s="320"/>
      <c r="G13" s="320"/>
      <c r="H13" s="320"/>
      <c r="I13" s="320"/>
    </row>
    <row r="14" spans="1:12" x14ac:dyDescent="0.2">
      <c r="C14" s="320"/>
      <c r="D14" s="320"/>
      <c r="E14" s="320"/>
      <c r="F14" s="320"/>
      <c r="G14" s="320"/>
      <c r="H14" s="320"/>
      <c r="I14" s="320"/>
    </row>
    <row r="15" spans="1:12" x14ac:dyDescent="0.2">
      <c r="C15" s="320"/>
      <c r="D15" s="320"/>
      <c r="E15" s="320"/>
      <c r="F15" s="320"/>
      <c r="G15" s="320"/>
      <c r="H15" s="320"/>
      <c r="I15" s="320"/>
    </row>
    <row r="17" spans="2:9" x14ac:dyDescent="0.2">
      <c r="B17" s="183" t="s">
        <v>202</v>
      </c>
      <c r="C17" s="320" t="s">
        <v>235</v>
      </c>
      <c r="D17" s="320"/>
      <c r="E17" s="320"/>
      <c r="F17" s="320"/>
      <c r="G17" s="320"/>
      <c r="H17" s="320"/>
      <c r="I17" s="320"/>
    </row>
    <row r="18" spans="2:9" x14ac:dyDescent="0.2">
      <c r="C18" s="320"/>
      <c r="D18" s="320"/>
      <c r="E18" s="320"/>
      <c r="F18" s="320"/>
      <c r="G18" s="320"/>
      <c r="H18" s="320"/>
      <c r="I18" s="320"/>
    </row>
    <row r="19" spans="2:9" x14ac:dyDescent="0.2">
      <c r="C19" s="320"/>
      <c r="D19" s="320"/>
      <c r="E19" s="320"/>
      <c r="F19" s="320"/>
      <c r="G19" s="320"/>
      <c r="H19" s="320"/>
      <c r="I19" s="320"/>
    </row>
    <row r="21" spans="2:9" x14ac:dyDescent="0.2">
      <c r="B21" s="183" t="s">
        <v>203</v>
      </c>
      <c r="C21" s="320" t="s">
        <v>175</v>
      </c>
      <c r="D21" s="320"/>
      <c r="E21" s="320"/>
      <c r="F21" s="320"/>
      <c r="G21" s="320"/>
      <c r="H21" s="320"/>
      <c r="I21" s="320"/>
    </row>
    <row r="22" spans="2:9" x14ac:dyDescent="0.2">
      <c r="C22" s="320"/>
      <c r="D22" s="320"/>
      <c r="E22" s="320"/>
      <c r="F22" s="320"/>
      <c r="G22" s="320"/>
      <c r="H22" s="320"/>
      <c r="I22" s="320"/>
    </row>
    <row r="23" spans="2:9" x14ac:dyDescent="0.2">
      <c r="C23" s="320"/>
      <c r="D23" s="320"/>
      <c r="E23" s="320"/>
      <c r="F23" s="320"/>
      <c r="G23" s="320"/>
      <c r="H23" s="320"/>
      <c r="I23" s="320"/>
    </row>
    <row r="25" spans="2:9" x14ac:dyDescent="0.2">
      <c r="B25" s="183" t="s">
        <v>204</v>
      </c>
      <c r="C25" s="320" t="s">
        <v>139</v>
      </c>
      <c r="D25" s="320"/>
      <c r="E25" s="320"/>
      <c r="F25" s="320"/>
      <c r="G25" s="320"/>
      <c r="H25" s="320"/>
      <c r="I25" s="320"/>
    </row>
    <row r="26" spans="2:9" x14ac:dyDescent="0.2">
      <c r="C26" s="320"/>
      <c r="D26" s="320"/>
      <c r="E26" s="320"/>
      <c r="F26" s="320"/>
      <c r="G26" s="320"/>
      <c r="H26" s="320"/>
      <c r="I26" s="320"/>
    </row>
    <row r="27" spans="2:9" x14ac:dyDescent="0.2">
      <c r="C27" s="320"/>
      <c r="D27" s="320"/>
      <c r="E27" s="320"/>
      <c r="F27" s="320"/>
      <c r="G27" s="320"/>
      <c r="H27" s="320"/>
      <c r="I27" s="320"/>
    </row>
    <row r="29" spans="2:9" x14ac:dyDescent="0.2">
      <c r="B29" s="183" t="s">
        <v>236</v>
      </c>
      <c r="C29" s="320" t="s">
        <v>179</v>
      </c>
      <c r="D29" s="320"/>
      <c r="E29" s="320"/>
      <c r="F29" s="320"/>
      <c r="G29" s="320"/>
      <c r="H29" s="320"/>
      <c r="I29" s="320"/>
    </row>
    <row r="30" spans="2:9" x14ac:dyDescent="0.2">
      <c r="C30" s="320"/>
      <c r="D30" s="320"/>
      <c r="E30" s="320"/>
      <c r="F30" s="320"/>
      <c r="G30" s="320"/>
      <c r="H30" s="320"/>
      <c r="I30" s="320"/>
    </row>
    <row r="31" spans="2:9" x14ac:dyDescent="0.2">
      <c r="C31" s="320"/>
      <c r="D31" s="320"/>
      <c r="E31" s="320"/>
      <c r="F31" s="320"/>
      <c r="G31" s="320"/>
      <c r="H31" s="320"/>
      <c r="I31" s="320"/>
    </row>
    <row r="33" spans="2:9" x14ac:dyDescent="0.2">
      <c r="B33" s="183" t="s">
        <v>237</v>
      </c>
      <c r="C33" s="320" t="s">
        <v>132</v>
      </c>
      <c r="D33" s="320"/>
      <c r="E33" s="320"/>
      <c r="F33" s="320"/>
      <c r="G33" s="320"/>
      <c r="H33" s="320"/>
      <c r="I33" s="320"/>
    </row>
    <row r="34" spans="2:9" x14ac:dyDescent="0.2">
      <c r="C34" s="320"/>
      <c r="D34" s="320"/>
      <c r="E34" s="320"/>
      <c r="F34" s="320"/>
      <c r="G34" s="320"/>
      <c r="H34" s="320"/>
      <c r="I34" s="320"/>
    </row>
    <row r="35" spans="2:9" x14ac:dyDescent="0.2">
      <c r="C35" s="320"/>
      <c r="D35" s="320"/>
      <c r="E35" s="320"/>
      <c r="F35" s="320"/>
      <c r="G35" s="320"/>
      <c r="H35" s="320"/>
      <c r="I35" s="320"/>
    </row>
    <row r="37" spans="2:9" x14ac:dyDescent="0.2">
      <c r="B37" s="183" t="s">
        <v>205</v>
      </c>
      <c r="C37" s="320" t="s">
        <v>186</v>
      </c>
      <c r="D37" s="320"/>
      <c r="E37" s="320"/>
      <c r="F37" s="320"/>
      <c r="G37" s="320"/>
      <c r="H37" s="320"/>
      <c r="I37" s="320"/>
    </row>
    <row r="38" spans="2:9" x14ac:dyDescent="0.2">
      <c r="C38" s="320"/>
      <c r="D38" s="320"/>
      <c r="E38" s="320"/>
      <c r="F38" s="320"/>
      <c r="G38" s="320"/>
      <c r="H38" s="320"/>
      <c r="I38" s="320"/>
    </row>
    <row r="39" spans="2:9" x14ac:dyDescent="0.2">
      <c r="C39" s="320"/>
      <c r="D39" s="320"/>
      <c r="E39" s="320"/>
      <c r="F39" s="320"/>
      <c r="G39" s="320"/>
      <c r="H39" s="320"/>
      <c r="I39" s="320"/>
    </row>
    <row r="41" spans="2:9" x14ac:dyDescent="0.2">
      <c r="B41" s="183" t="s">
        <v>206</v>
      </c>
      <c r="C41" s="320" t="s">
        <v>176</v>
      </c>
      <c r="D41" s="320"/>
      <c r="E41" s="320"/>
      <c r="F41" s="320"/>
      <c r="G41" s="320"/>
      <c r="H41" s="320"/>
      <c r="I41" s="320"/>
    </row>
    <row r="42" spans="2:9" x14ac:dyDescent="0.2">
      <c r="C42" s="320"/>
      <c r="D42" s="320"/>
      <c r="E42" s="320"/>
      <c r="F42" s="320"/>
      <c r="G42" s="320"/>
      <c r="H42" s="320"/>
      <c r="I42" s="320"/>
    </row>
    <row r="43" spans="2:9" x14ac:dyDescent="0.2">
      <c r="C43" s="320"/>
      <c r="D43" s="320"/>
      <c r="E43" s="320"/>
      <c r="F43" s="320"/>
      <c r="G43" s="320"/>
      <c r="H43" s="320"/>
      <c r="I43" s="320"/>
    </row>
    <row r="45" spans="2:9" x14ac:dyDescent="0.2">
      <c r="B45" s="183" t="s">
        <v>214</v>
      </c>
      <c r="C45" s="320" t="s">
        <v>148</v>
      </c>
      <c r="D45" s="320"/>
      <c r="E45" s="320"/>
      <c r="F45" s="320"/>
      <c r="G45" s="320"/>
      <c r="H45" s="320"/>
      <c r="I45" s="320"/>
    </row>
    <row r="46" spans="2:9" x14ac:dyDescent="0.2">
      <c r="C46" s="320"/>
      <c r="D46" s="320"/>
      <c r="E46" s="320"/>
      <c r="F46" s="320"/>
      <c r="G46" s="320"/>
      <c r="H46" s="320"/>
      <c r="I46" s="320"/>
    </row>
    <row r="47" spans="2:9" x14ac:dyDescent="0.2">
      <c r="C47" s="320"/>
      <c r="D47" s="320"/>
      <c r="E47" s="320"/>
      <c r="F47" s="320"/>
      <c r="G47" s="320"/>
      <c r="H47" s="320"/>
      <c r="I47" s="320"/>
    </row>
    <row r="49" spans="2:9" x14ac:dyDescent="0.2">
      <c r="B49" s="183" t="s">
        <v>220</v>
      </c>
      <c r="C49" s="320" t="s">
        <v>180</v>
      </c>
      <c r="D49" s="320"/>
      <c r="E49" s="320"/>
      <c r="F49" s="320"/>
      <c r="G49" s="320"/>
      <c r="H49" s="320"/>
      <c r="I49" s="320"/>
    </row>
    <row r="50" spans="2:9" x14ac:dyDescent="0.2">
      <c r="C50" s="320"/>
      <c r="D50" s="320"/>
      <c r="E50" s="320"/>
      <c r="F50" s="320"/>
      <c r="G50" s="320"/>
      <c r="H50" s="320"/>
      <c r="I50" s="320"/>
    </row>
    <row r="51" spans="2:9" x14ac:dyDescent="0.2">
      <c r="C51" s="320"/>
      <c r="D51" s="320"/>
      <c r="E51" s="320"/>
      <c r="F51" s="320"/>
      <c r="G51" s="320"/>
      <c r="H51" s="320"/>
      <c r="I51" s="320"/>
    </row>
    <row r="53" spans="2:9" x14ac:dyDescent="0.2">
      <c r="B53" s="183" t="s">
        <v>207</v>
      </c>
      <c r="C53" s="320" t="s">
        <v>151</v>
      </c>
      <c r="D53" s="320"/>
      <c r="E53" s="320"/>
      <c r="F53" s="320"/>
      <c r="G53" s="320"/>
      <c r="H53" s="320"/>
      <c r="I53" s="320"/>
    </row>
    <row r="54" spans="2:9" x14ac:dyDescent="0.2">
      <c r="C54" s="320"/>
      <c r="D54" s="320"/>
      <c r="E54" s="320"/>
      <c r="F54" s="320"/>
      <c r="G54" s="320"/>
      <c r="H54" s="320"/>
      <c r="I54" s="320"/>
    </row>
    <row r="55" spans="2:9" x14ac:dyDescent="0.2">
      <c r="C55" s="320"/>
      <c r="D55" s="320"/>
      <c r="E55" s="320"/>
      <c r="F55" s="320"/>
      <c r="G55" s="320"/>
      <c r="H55" s="320"/>
      <c r="I55" s="320"/>
    </row>
    <row r="57" spans="2:9" x14ac:dyDescent="0.2">
      <c r="B57" s="183" t="s">
        <v>215</v>
      </c>
      <c r="C57" s="320" t="s">
        <v>181</v>
      </c>
      <c r="D57" s="320"/>
      <c r="E57" s="320"/>
      <c r="F57" s="320"/>
      <c r="G57" s="320"/>
      <c r="H57" s="320"/>
      <c r="I57" s="320"/>
    </row>
    <row r="58" spans="2:9" x14ac:dyDescent="0.2">
      <c r="C58" s="320"/>
      <c r="D58" s="320"/>
      <c r="E58" s="320"/>
      <c r="F58" s="320"/>
      <c r="G58" s="320"/>
      <c r="H58" s="320"/>
      <c r="I58" s="320"/>
    </row>
    <row r="59" spans="2:9" x14ac:dyDescent="0.2">
      <c r="C59" s="320"/>
      <c r="D59" s="320"/>
      <c r="E59" s="320"/>
      <c r="F59" s="320"/>
      <c r="G59" s="320"/>
      <c r="H59" s="320"/>
      <c r="I59" s="320"/>
    </row>
    <row r="61" spans="2:9" x14ac:dyDescent="0.2">
      <c r="B61" s="183" t="s">
        <v>208</v>
      </c>
      <c r="C61" s="320" t="s">
        <v>167</v>
      </c>
      <c r="D61" s="320"/>
      <c r="E61" s="320"/>
      <c r="F61" s="320"/>
      <c r="G61" s="320"/>
      <c r="H61" s="320"/>
      <c r="I61" s="320"/>
    </row>
    <row r="62" spans="2:9" x14ac:dyDescent="0.2">
      <c r="C62" s="320"/>
      <c r="D62" s="320"/>
      <c r="E62" s="320"/>
      <c r="F62" s="320"/>
      <c r="G62" s="320"/>
      <c r="H62" s="320"/>
      <c r="I62" s="320"/>
    </row>
    <row r="63" spans="2:9" x14ac:dyDescent="0.2">
      <c r="C63" s="320"/>
      <c r="D63" s="320"/>
      <c r="E63" s="320"/>
      <c r="F63" s="320"/>
      <c r="G63" s="320"/>
      <c r="H63" s="320"/>
      <c r="I63" s="320"/>
    </row>
    <row r="65" spans="2:9" x14ac:dyDescent="0.2">
      <c r="B65" s="183" t="s">
        <v>216</v>
      </c>
      <c r="C65" s="320" t="s">
        <v>140</v>
      </c>
      <c r="D65" s="320"/>
      <c r="E65" s="320"/>
      <c r="F65" s="320"/>
      <c r="G65" s="320"/>
      <c r="H65" s="320"/>
      <c r="I65" s="320"/>
    </row>
    <row r="66" spans="2:9" x14ac:dyDescent="0.2">
      <c r="C66" s="320"/>
      <c r="D66" s="320"/>
      <c r="E66" s="320"/>
      <c r="F66" s="320"/>
      <c r="G66" s="320"/>
      <c r="H66" s="320"/>
      <c r="I66" s="320"/>
    </row>
    <row r="67" spans="2:9" x14ac:dyDescent="0.2">
      <c r="C67" s="320"/>
      <c r="D67" s="320"/>
      <c r="E67" s="320"/>
      <c r="F67" s="320"/>
      <c r="G67" s="320"/>
      <c r="H67" s="320"/>
      <c r="I67" s="320"/>
    </row>
    <row r="69" spans="2:9" x14ac:dyDescent="0.2">
      <c r="B69" s="183" t="s">
        <v>217</v>
      </c>
      <c r="C69" s="320" t="s">
        <v>182</v>
      </c>
      <c r="D69" s="320"/>
      <c r="E69" s="320"/>
      <c r="F69" s="320"/>
      <c r="G69" s="320"/>
      <c r="H69" s="320"/>
      <c r="I69" s="320"/>
    </row>
    <row r="70" spans="2:9" x14ac:dyDescent="0.2">
      <c r="C70" s="320"/>
      <c r="D70" s="320"/>
      <c r="E70" s="320"/>
      <c r="F70" s="320"/>
      <c r="G70" s="320"/>
      <c r="H70" s="320"/>
      <c r="I70" s="320"/>
    </row>
    <row r="71" spans="2:9" x14ac:dyDescent="0.2">
      <c r="C71" s="320"/>
      <c r="D71" s="320"/>
      <c r="E71" s="320"/>
      <c r="F71" s="320"/>
      <c r="G71" s="320"/>
      <c r="H71" s="320"/>
      <c r="I71" s="320"/>
    </row>
    <row r="73" spans="2:9" x14ac:dyDescent="0.2">
      <c r="B73" s="183" t="s">
        <v>209</v>
      </c>
      <c r="C73" s="320" t="s">
        <v>133</v>
      </c>
      <c r="D73" s="320"/>
      <c r="E73" s="320"/>
      <c r="F73" s="320"/>
      <c r="G73" s="320"/>
      <c r="H73" s="320"/>
      <c r="I73" s="320"/>
    </row>
    <row r="74" spans="2:9" x14ac:dyDescent="0.2">
      <c r="C74" s="320"/>
      <c r="D74" s="320"/>
      <c r="E74" s="320"/>
      <c r="F74" s="320"/>
      <c r="G74" s="320"/>
      <c r="H74" s="320"/>
      <c r="I74" s="320"/>
    </row>
    <row r="75" spans="2:9" x14ac:dyDescent="0.2">
      <c r="C75" s="320"/>
      <c r="D75" s="320"/>
      <c r="E75" s="320"/>
      <c r="F75" s="320"/>
      <c r="G75" s="320"/>
      <c r="H75" s="320"/>
      <c r="I75" s="320"/>
    </row>
    <row r="77" spans="2:9" x14ac:dyDescent="0.2">
      <c r="B77" s="183" t="s">
        <v>218</v>
      </c>
      <c r="C77" s="320" t="s">
        <v>183</v>
      </c>
      <c r="D77" s="320"/>
      <c r="E77" s="320"/>
      <c r="F77" s="320"/>
      <c r="G77" s="320"/>
      <c r="H77" s="320"/>
      <c r="I77" s="320"/>
    </row>
    <row r="78" spans="2:9" x14ac:dyDescent="0.2">
      <c r="C78" s="320"/>
      <c r="D78" s="320"/>
      <c r="E78" s="320"/>
      <c r="F78" s="320"/>
      <c r="G78" s="320"/>
      <c r="H78" s="320"/>
      <c r="I78" s="320"/>
    </row>
    <row r="79" spans="2:9" x14ac:dyDescent="0.2">
      <c r="C79" s="320"/>
      <c r="D79" s="320"/>
      <c r="E79" s="320"/>
      <c r="F79" s="320"/>
      <c r="G79" s="320"/>
      <c r="H79" s="320"/>
      <c r="I79" s="320"/>
    </row>
    <row r="81" spans="2:9" x14ac:dyDescent="0.2">
      <c r="B81" s="183" t="s">
        <v>210</v>
      </c>
      <c r="C81" s="320" t="s">
        <v>177</v>
      </c>
      <c r="D81" s="320"/>
      <c r="E81" s="320"/>
      <c r="F81" s="320"/>
      <c r="G81" s="320"/>
      <c r="H81" s="320"/>
      <c r="I81" s="320"/>
    </row>
    <row r="82" spans="2:9" x14ac:dyDescent="0.2">
      <c r="C82" s="320"/>
      <c r="D82" s="320"/>
      <c r="E82" s="320"/>
      <c r="F82" s="320"/>
      <c r="G82" s="320"/>
      <c r="H82" s="320"/>
      <c r="I82" s="320"/>
    </row>
    <row r="83" spans="2:9" x14ac:dyDescent="0.2">
      <c r="C83" s="320"/>
      <c r="D83" s="320"/>
      <c r="E83" s="320"/>
      <c r="F83" s="320"/>
      <c r="G83" s="320"/>
      <c r="H83" s="320"/>
      <c r="I83" s="320"/>
    </row>
    <row r="85" spans="2:9" x14ac:dyDescent="0.2">
      <c r="B85" s="183" t="s">
        <v>313</v>
      </c>
      <c r="C85" s="320" t="s">
        <v>155</v>
      </c>
      <c r="D85" s="320"/>
      <c r="E85" s="320"/>
      <c r="F85" s="320"/>
      <c r="G85" s="320"/>
      <c r="H85" s="320"/>
      <c r="I85" s="320"/>
    </row>
    <row r="86" spans="2:9" x14ac:dyDescent="0.2">
      <c r="C86" s="320"/>
      <c r="D86" s="320"/>
      <c r="E86" s="320"/>
      <c r="F86" s="320"/>
      <c r="G86" s="320"/>
      <c r="H86" s="320"/>
      <c r="I86" s="320"/>
    </row>
    <row r="87" spans="2:9" x14ac:dyDescent="0.2">
      <c r="C87" s="320"/>
      <c r="D87" s="320"/>
      <c r="E87" s="320"/>
      <c r="F87" s="320"/>
      <c r="G87" s="320"/>
      <c r="H87" s="320"/>
      <c r="I87" s="320"/>
    </row>
    <row r="89" spans="2:9" x14ac:dyDescent="0.2">
      <c r="B89" s="183" t="s">
        <v>211</v>
      </c>
      <c r="C89" s="320" t="s">
        <v>184</v>
      </c>
      <c r="D89" s="320"/>
      <c r="E89" s="320"/>
      <c r="F89" s="320"/>
      <c r="G89" s="320"/>
      <c r="H89" s="320"/>
      <c r="I89" s="320"/>
    </row>
    <row r="90" spans="2:9" x14ac:dyDescent="0.2">
      <c r="C90" s="320"/>
      <c r="D90" s="320"/>
      <c r="E90" s="320"/>
      <c r="F90" s="320"/>
      <c r="G90" s="320"/>
      <c r="H90" s="320"/>
      <c r="I90" s="320"/>
    </row>
    <row r="91" spans="2:9" x14ac:dyDescent="0.2">
      <c r="C91" s="320"/>
      <c r="D91" s="320"/>
      <c r="E91" s="320"/>
      <c r="F91" s="320"/>
      <c r="G91" s="320"/>
      <c r="H91" s="320"/>
      <c r="I91" s="320"/>
    </row>
    <row r="93" spans="2:9" x14ac:dyDescent="0.2">
      <c r="B93" s="183" t="s">
        <v>212</v>
      </c>
      <c r="C93" s="320" t="s">
        <v>154</v>
      </c>
      <c r="D93" s="320"/>
      <c r="E93" s="320"/>
      <c r="F93" s="320"/>
      <c r="G93" s="320"/>
      <c r="H93" s="320"/>
      <c r="I93" s="320"/>
    </row>
    <row r="94" spans="2:9" x14ac:dyDescent="0.2">
      <c r="C94" s="320"/>
      <c r="D94" s="320"/>
      <c r="E94" s="320"/>
      <c r="F94" s="320"/>
      <c r="G94" s="320"/>
      <c r="H94" s="320"/>
      <c r="I94" s="320"/>
    </row>
    <row r="95" spans="2:9" x14ac:dyDescent="0.2">
      <c r="C95" s="320"/>
      <c r="D95" s="320"/>
      <c r="E95" s="320"/>
      <c r="F95" s="320"/>
      <c r="G95" s="320"/>
      <c r="H95" s="320"/>
      <c r="I95" s="320"/>
    </row>
    <row r="97" spans="2:9" x14ac:dyDescent="0.2">
      <c r="B97" s="183" t="s">
        <v>213</v>
      </c>
      <c r="C97" s="320" t="s">
        <v>185</v>
      </c>
      <c r="D97" s="320"/>
      <c r="E97" s="320"/>
      <c r="F97" s="320"/>
      <c r="G97" s="320"/>
      <c r="H97" s="320"/>
      <c r="I97" s="320"/>
    </row>
    <row r="98" spans="2:9" x14ac:dyDescent="0.2">
      <c r="C98" s="320"/>
      <c r="D98" s="320"/>
      <c r="E98" s="320"/>
      <c r="F98" s="320"/>
      <c r="G98" s="320"/>
      <c r="H98" s="320"/>
      <c r="I98" s="320"/>
    </row>
    <row r="99" spans="2:9" x14ac:dyDescent="0.2">
      <c r="C99" s="320"/>
      <c r="D99" s="320"/>
      <c r="E99" s="320"/>
      <c r="F99" s="320"/>
      <c r="G99" s="320"/>
      <c r="H99" s="320"/>
      <c r="I99" s="320"/>
    </row>
    <row r="101" spans="2:9" x14ac:dyDescent="0.2">
      <c r="B101" s="183" t="s">
        <v>199</v>
      </c>
      <c r="C101" s="320" t="s">
        <v>178</v>
      </c>
      <c r="D101" s="320"/>
      <c r="E101" s="320"/>
      <c r="F101" s="320"/>
      <c r="G101" s="320"/>
      <c r="H101" s="320"/>
      <c r="I101" s="320"/>
    </row>
    <row r="102" spans="2:9" x14ac:dyDescent="0.2">
      <c r="C102" s="320"/>
      <c r="D102" s="320"/>
      <c r="E102" s="320"/>
      <c r="F102" s="320"/>
      <c r="G102" s="320"/>
      <c r="H102" s="320"/>
      <c r="I102" s="320"/>
    </row>
    <row r="103" spans="2:9" x14ac:dyDescent="0.2">
      <c r="C103" s="320"/>
      <c r="D103" s="320"/>
      <c r="E103" s="320"/>
      <c r="F103" s="320"/>
      <c r="G103" s="320"/>
      <c r="H103" s="320"/>
      <c r="I103" s="320"/>
    </row>
    <row r="105" spans="2:9" x14ac:dyDescent="0.2">
      <c r="B105" s="183" t="s">
        <v>198</v>
      </c>
      <c r="C105" s="320" t="s">
        <v>141</v>
      </c>
      <c r="D105" s="320"/>
      <c r="E105" s="320"/>
      <c r="F105" s="320"/>
      <c r="G105" s="320"/>
      <c r="H105" s="320"/>
      <c r="I105" s="320"/>
    </row>
    <row r="106" spans="2:9" x14ac:dyDescent="0.2">
      <c r="C106" s="320"/>
      <c r="D106" s="320"/>
      <c r="E106" s="320"/>
      <c r="F106" s="320"/>
      <c r="G106" s="320"/>
      <c r="H106" s="320"/>
      <c r="I106" s="320"/>
    </row>
    <row r="107" spans="2:9" x14ac:dyDescent="0.2">
      <c r="C107" s="320"/>
      <c r="D107" s="320"/>
      <c r="E107" s="320"/>
      <c r="F107" s="320"/>
      <c r="G107" s="320"/>
      <c r="H107" s="320"/>
      <c r="I107" s="320"/>
    </row>
    <row r="109" spans="2:9" x14ac:dyDescent="0.2">
      <c r="B109" s="183" t="s">
        <v>197</v>
      </c>
      <c r="C109" s="320" t="s">
        <v>137</v>
      </c>
      <c r="D109" s="320"/>
      <c r="E109" s="320"/>
      <c r="F109" s="320"/>
      <c r="G109" s="320"/>
      <c r="H109" s="320"/>
      <c r="I109" s="320"/>
    </row>
    <row r="110" spans="2:9" x14ac:dyDescent="0.2">
      <c r="C110" s="320"/>
      <c r="D110" s="320"/>
      <c r="E110" s="320"/>
      <c r="F110" s="320"/>
      <c r="G110" s="320"/>
      <c r="H110" s="320"/>
      <c r="I110" s="320"/>
    </row>
    <row r="111" spans="2:9" x14ac:dyDescent="0.2">
      <c r="C111" s="320"/>
      <c r="D111" s="320"/>
      <c r="E111" s="320"/>
      <c r="F111" s="320"/>
      <c r="G111" s="320"/>
      <c r="H111" s="320"/>
      <c r="I111" s="320"/>
    </row>
    <row r="113" spans="2:9" x14ac:dyDescent="0.2">
      <c r="B113" s="183" t="s">
        <v>196</v>
      </c>
      <c r="C113" s="320" t="s">
        <v>172</v>
      </c>
      <c r="D113" s="320"/>
      <c r="E113" s="320"/>
      <c r="F113" s="320"/>
      <c r="G113" s="320"/>
      <c r="H113" s="320"/>
      <c r="I113" s="320"/>
    </row>
    <row r="114" spans="2:9" x14ac:dyDescent="0.2">
      <c r="C114" s="320"/>
      <c r="D114" s="320"/>
      <c r="E114" s="320"/>
      <c r="F114" s="320"/>
      <c r="G114" s="320"/>
      <c r="H114" s="320"/>
      <c r="I114" s="320"/>
    </row>
    <row r="115" spans="2:9" x14ac:dyDescent="0.2">
      <c r="C115" s="320"/>
      <c r="D115" s="320"/>
      <c r="E115" s="320"/>
      <c r="F115" s="320"/>
      <c r="G115" s="320"/>
      <c r="H115" s="320"/>
      <c r="I115" s="320"/>
    </row>
    <row r="117" spans="2:9" x14ac:dyDescent="0.2">
      <c r="B117" s="183" t="s">
        <v>195</v>
      </c>
      <c r="C117" s="320" t="s">
        <v>174</v>
      </c>
      <c r="D117" s="320"/>
      <c r="E117" s="320"/>
      <c r="F117" s="320"/>
      <c r="G117" s="320"/>
      <c r="H117" s="320"/>
      <c r="I117" s="320"/>
    </row>
    <row r="118" spans="2:9" x14ac:dyDescent="0.2">
      <c r="C118" s="320"/>
      <c r="D118" s="320"/>
      <c r="E118" s="320"/>
      <c r="F118" s="320"/>
      <c r="G118" s="320"/>
      <c r="H118" s="320"/>
      <c r="I118" s="320"/>
    </row>
    <row r="119" spans="2:9" x14ac:dyDescent="0.2">
      <c r="C119" s="320"/>
      <c r="D119" s="320"/>
      <c r="E119" s="320"/>
      <c r="F119" s="320"/>
      <c r="G119" s="320"/>
      <c r="H119" s="320"/>
      <c r="I119" s="320"/>
    </row>
    <row r="121" spans="2:9" x14ac:dyDescent="0.2">
      <c r="B121" s="183" t="s">
        <v>194</v>
      </c>
      <c r="C121" s="320" t="s">
        <v>142</v>
      </c>
      <c r="D121" s="320"/>
      <c r="E121" s="320"/>
      <c r="F121" s="320"/>
      <c r="G121" s="320"/>
      <c r="H121" s="320"/>
      <c r="I121" s="320"/>
    </row>
    <row r="122" spans="2:9" x14ac:dyDescent="0.2">
      <c r="C122" s="320"/>
      <c r="D122" s="320"/>
      <c r="E122" s="320"/>
      <c r="F122" s="320"/>
      <c r="G122" s="320"/>
      <c r="H122" s="320"/>
      <c r="I122" s="320"/>
    </row>
    <row r="123" spans="2:9" x14ac:dyDescent="0.2">
      <c r="C123" s="320"/>
      <c r="D123" s="320"/>
      <c r="E123" s="320"/>
      <c r="F123" s="320"/>
      <c r="G123" s="320"/>
      <c r="H123" s="320"/>
      <c r="I123" s="320"/>
    </row>
    <row r="125" spans="2:9" x14ac:dyDescent="0.2">
      <c r="B125" s="183" t="s">
        <v>193</v>
      </c>
      <c r="C125" s="320" t="s">
        <v>138</v>
      </c>
      <c r="D125" s="320"/>
      <c r="E125" s="320"/>
      <c r="F125" s="320"/>
      <c r="G125" s="320"/>
      <c r="H125" s="320"/>
      <c r="I125" s="320"/>
    </row>
    <row r="126" spans="2:9" x14ac:dyDescent="0.2">
      <c r="C126" s="320"/>
      <c r="D126" s="320"/>
      <c r="E126" s="320"/>
      <c r="F126" s="320"/>
      <c r="G126" s="320"/>
      <c r="H126" s="320"/>
      <c r="I126" s="320"/>
    </row>
    <row r="127" spans="2:9" x14ac:dyDescent="0.2">
      <c r="C127" s="320"/>
      <c r="D127" s="320"/>
      <c r="E127" s="320"/>
      <c r="F127" s="320"/>
      <c r="G127" s="320"/>
      <c r="H127" s="320"/>
      <c r="I127" s="320"/>
    </row>
    <row r="129" spans="2:9" x14ac:dyDescent="0.2">
      <c r="B129" s="183" t="s">
        <v>192</v>
      </c>
      <c r="C129" s="320" t="s">
        <v>187</v>
      </c>
      <c r="D129" s="320"/>
      <c r="E129" s="320"/>
      <c r="F129" s="320"/>
      <c r="G129" s="320"/>
      <c r="H129" s="320"/>
      <c r="I129" s="320"/>
    </row>
    <row r="130" spans="2:9" x14ac:dyDescent="0.2">
      <c r="C130" s="320"/>
      <c r="D130" s="320"/>
      <c r="E130" s="320"/>
      <c r="F130" s="320"/>
      <c r="G130" s="320"/>
      <c r="H130" s="320"/>
      <c r="I130" s="320"/>
    </row>
    <row r="131" spans="2:9" x14ac:dyDescent="0.2">
      <c r="C131" s="320"/>
      <c r="D131" s="320"/>
      <c r="E131" s="320"/>
      <c r="F131" s="320"/>
      <c r="G131" s="320"/>
      <c r="H131" s="320"/>
      <c r="I131" s="320"/>
    </row>
    <row r="133" spans="2:9" x14ac:dyDescent="0.2">
      <c r="B133" s="183" t="s">
        <v>191</v>
      </c>
      <c r="C133" s="320" t="s">
        <v>189</v>
      </c>
      <c r="D133" s="320"/>
      <c r="E133" s="320"/>
      <c r="F133" s="320"/>
      <c r="G133" s="320"/>
      <c r="H133" s="320"/>
      <c r="I133" s="320"/>
    </row>
    <row r="134" spans="2:9" x14ac:dyDescent="0.2">
      <c r="C134" s="320"/>
      <c r="D134" s="320"/>
      <c r="E134" s="320"/>
      <c r="F134" s="320"/>
      <c r="G134" s="320"/>
      <c r="H134" s="320"/>
      <c r="I134" s="320"/>
    </row>
    <row r="135" spans="2:9" x14ac:dyDescent="0.2">
      <c r="C135" s="320"/>
      <c r="D135" s="320"/>
      <c r="E135" s="320"/>
      <c r="F135" s="320"/>
      <c r="G135" s="320"/>
      <c r="H135" s="320"/>
      <c r="I135" s="320"/>
    </row>
    <row r="137" spans="2:9" x14ac:dyDescent="0.2">
      <c r="B137" s="183" t="s">
        <v>251</v>
      </c>
      <c r="C137" s="320" t="s">
        <v>252</v>
      </c>
      <c r="D137" s="320"/>
      <c r="E137" s="320"/>
      <c r="F137" s="320"/>
      <c r="G137" s="320"/>
      <c r="H137" s="320"/>
      <c r="I137" s="320"/>
    </row>
    <row r="138" spans="2:9" x14ac:dyDescent="0.2">
      <c r="C138" s="320"/>
      <c r="D138" s="320"/>
      <c r="E138" s="320"/>
      <c r="F138" s="320"/>
      <c r="G138" s="320"/>
      <c r="H138" s="320"/>
      <c r="I138" s="320"/>
    </row>
    <row r="139" spans="2:9" x14ac:dyDescent="0.2">
      <c r="C139" s="320"/>
      <c r="D139" s="320"/>
      <c r="E139" s="320"/>
      <c r="F139" s="320"/>
      <c r="G139" s="320"/>
      <c r="H139" s="320"/>
      <c r="I139" s="320"/>
    </row>
    <row r="141" spans="2:9" x14ac:dyDescent="0.2">
      <c r="B141" s="183" t="s">
        <v>314</v>
      </c>
      <c r="C141" s="320" t="s">
        <v>263</v>
      </c>
      <c r="D141" s="320"/>
      <c r="E141" s="320"/>
      <c r="F141" s="320"/>
      <c r="G141" s="320"/>
      <c r="H141" s="320"/>
      <c r="I141" s="320"/>
    </row>
    <row r="142" spans="2:9" x14ac:dyDescent="0.2">
      <c r="C142" s="320"/>
      <c r="D142" s="320"/>
      <c r="E142" s="320"/>
      <c r="F142" s="320"/>
      <c r="G142" s="320"/>
      <c r="H142" s="320"/>
      <c r="I142" s="320"/>
    </row>
    <row r="143" spans="2:9" x14ac:dyDescent="0.2">
      <c r="C143" s="320"/>
      <c r="D143" s="320"/>
      <c r="E143" s="320"/>
      <c r="F143" s="320"/>
      <c r="G143" s="320"/>
      <c r="H143" s="320"/>
      <c r="I143" s="320"/>
    </row>
    <row r="145" spans="2:9" x14ac:dyDescent="0.2">
      <c r="B145" s="183" t="s">
        <v>315</v>
      </c>
      <c r="C145" s="320" t="s">
        <v>266</v>
      </c>
      <c r="D145" s="320"/>
      <c r="E145" s="320"/>
      <c r="F145" s="320"/>
      <c r="G145" s="320"/>
      <c r="H145" s="320"/>
      <c r="I145" s="320"/>
    </row>
    <row r="146" spans="2:9" x14ac:dyDescent="0.2">
      <c r="C146" s="320"/>
      <c r="D146" s="320"/>
      <c r="E146" s="320"/>
      <c r="F146" s="320"/>
      <c r="G146" s="320"/>
      <c r="H146" s="320"/>
      <c r="I146" s="320"/>
    </row>
    <row r="147" spans="2:9" x14ac:dyDescent="0.2">
      <c r="C147" s="320"/>
      <c r="D147" s="320"/>
      <c r="E147" s="320"/>
      <c r="F147" s="320"/>
      <c r="G147" s="320"/>
      <c r="H147" s="320"/>
      <c r="I147" s="320"/>
    </row>
    <row r="149" spans="2:9" x14ac:dyDescent="0.2">
      <c r="B149" s="183" t="s">
        <v>327</v>
      </c>
      <c r="C149" s="320" t="s">
        <v>268</v>
      </c>
      <c r="D149" s="320"/>
      <c r="E149" s="320"/>
      <c r="F149" s="320"/>
      <c r="G149" s="320"/>
      <c r="H149" s="320"/>
      <c r="I149" s="320"/>
    </row>
    <row r="150" spans="2:9" x14ac:dyDescent="0.2">
      <c r="C150" s="320"/>
      <c r="D150" s="320"/>
      <c r="E150" s="320"/>
      <c r="F150" s="320"/>
      <c r="G150" s="320"/>
      <c r="H150" s="320"/>
      <c r="I150" s="320"/>
    </row>
    <row r="151" spans="2:9" x14ac:dyDescent="0.2">
      <c r="C151" s="320"/>
      <c r="D151" s="320"/>
      <c r="E151" s="320"/>
      <c r="F151" s="320"/>
      <c r="G151" s="320"/>
      <c r="H151" s="320"/>
      <c r="I151" s="320"/>
    </row>
    <row r="153" spans="2:9" x14ac:dyDescent="0.2">
      <c r="B153" s="183" t="s">
        <v>316</v>
      </c>
      <c r="C153" s="320" t="s">
        <v>270</v>
      </c>
      <c r="D153" s="320"/>
      <c r="E153" s="320"/>
      <c r="F153" s="320"/>
      <c r="G153" s="320"/>
      <c r="H153" s="320"/>
      <c r="I153" s="320"/>
    </row>
    <row r="154" spans="2:9" x14ac:dyDescent="0.2">
      <c r="C154" s="320"/>
      <c r="D154" s="320"/>
      <c r="E154" s="320"/>
      <c r="F154" s="320"/>
      <c r="G154" s="320"/>
      <c r="H154" s="320"/>
      <c r="I154" s="320"/>
    </row>
    <row r="155" spans="2:9" x14ac:dyDescent="0.2">
      <c r="C155" s="320"/>
      <c r="D155" s="320"/>
      <c r="E155" s="320"/>
      <c r="F155" s="320"/>
      <c r="G155" s="320"/>
      <c r="H155" s="320"/>
      <c r="I155" s="320"/>
    </row>
    <row r="157" spans="2:9" x14ac:dyDescent="0.2">
      <c r="B157" s="183" t="s">
        <v>317</v>
      </c>
      <c r="C157" s="320" t="s">
        <v>295</v>
      </c>
      <c r="D157" s="320"/>
      <c r="E157" s="320"/>
      <c r="F157" s="320"/>
      <c r="G157" s="320"/>
      <c r="H157" s="320"/>
      <c r="I157" s="320"/>
    </row>
    <row r="158" spans="2:9" x14ac:dyDescent="0.2">
      <c r="C158" s="320"/>
      <c r="D158" s="320"/>
      <c r="E158" s="320"/>
      <c r="F158" s="320"/>
      <c r="G158" s="320"/>
      <c r="H158" s="320"/>
      <c r="I158" s="320"/>
    </row>
    <row r="159" spans="2:9" x14ac:dyDescent="0.2">
      <c r="C159" s="320"/>
      <c r="D159" s="320"/>
      <c r="E159" s="320"/>
      <c r="F159" s="320"/>
      <c r="G159" s="320"/>
      <c r="H159" s="320"/>
      <c r="I159" s="320"/>
    </row>
    <row r="161" spans="2:9" x14ac:dyDescent="0.2">
      <c r="B161" s="183" t="s">
        <v>318</v>
      </c>
      <c r="C161" s="320" t="s">
        <v>298</v>
      </c>
      <c r="D161" s="320"/>
      <c r="E161" s="320"/>
      <c r="F161" s="320"/>
      <c r="G161" s="320"/>
      <c r="H161" s="320"/>
      <c r="I161" s="320"/>
    </row>
    <row r="162" spans="2:9" x14ac:dyDescent="0.2">
      <c r="C162" s="320"/>
      <c r="D162" s="320"/>
      <c r="E162" s="320"/>
      <c r="F162" s="320"/>
      <c r="G162" s="320"/>
      <c r="H162" s="320"/>
      <c r="I162" s="320"/>
    </row>
    <row r="163" spans="2:9" x14ac:dyDescent="0.2">
      <c r="C163" s="320"/>
      <c r="D163" s="320"/>
      <c r="E163" s="320"/>
      <c r="F163" s="320"/>
      <c r="G163" s="320"/>
      <c r="H163" s="320"/>
      <c r="I163" s="320"/>
    </row>
    <row r="165" spans="2:9" x14ac:dyDescent="0.2">
      <c r="B165" s="183" t="s">
        <v>319</v>
      </c>
      <c r="C165" s="320" t="s">
        <v>300</v>
      </c>
      <c r="D165" s="320"/>
      <c r="E165" s="320"/>
      <c r="F165" s="320"/>
      <c r="G165" s="320"/>
      <c r="H165" s="320"/>
      <c r="I165" s="320"/>
    </row>
    <row r="166" spans="2:9" x14ac:dyDescent="0.2">
      <c r="C166" s="320"/>
      <c r="D166" s="320"/>
      <c r="E166" s="320"/>
      <c r="F166" s="320"/>
      <c r="G166" s="320"/>
      <c r="H166" s="320"/>
      <c r="I166" s="320"/>
    </row>
    <row r="167" spans="2:9" x14ac:dyDescent="0.2">
      <c r="C167" s="320"/>
      <c r="D167" s="320"/>
      <c r="E167" s="320"/>
      <c r="F167" s="320"/>
      <c r="G167" s="320"/>
      <c r="H167" s="320"/>
      <c r="I167" s="320"/>
    </row>
    <row r="169" spans="2:9" x14ac:dyDescent="0.2">
      <c r="B169" s="183" t="s">
        <v>320</v>
      </c>
      <c r="C169" s="320" t="s">
        <v>302</v>
      </c>
      <c r="D169" s="320"/>
      <c r="E169" s="320"/>
      <c r="F169" s="320"/>
      <c r="G169" s="320"/>
      <c r="H169" s="320"/>
      <c r="I169" s="320"/>
    </row>
    <row r="170" spans="2:9" x14ac:dyDescent="0.2">
      <c r="C170" s="320"/>
      <c r="D170" s="320"/>
      <c r="E170" s="320"/>
      <c r="F170" s="320"/>
      <c r="G170" s="320"/>
      <c r="H170" s="320"/>
      <c r="I170" s="320"/>
    </row>
    <row r="171" spans="2:9" x14ac:dyDescent="0.2">
      <c r="C171" s="320"/>
      <c r="D171" s="320"/>
      <c r="E171" s="320"/>
      <c r="F171" s="320"/>
      <c r="G171" s="320"/>
      <c r="H171" s="320"/>
      <c r="I171" s="320"/>
    </row>
    <row r="173" spans="2:9" x14ac:dyDescent="0.2">
      <c r="B173" s="183" t="s">
        <v>321</v>
      </c>
      <c r="C173" s="320" t="s">
        <v>309</v>
      </c>
      <c r="D173" s="320"/>
      <c r="E173" s="320"/>
      <c r="F173" s="320"/>
      <c r="G173" s="320"/>
      <c r="H173" s="320"/>
      <c r="I173" s="320"/>
    </row>
    <row r="174" spans="2:9" x14ac:dyDescent="0.2">
      <c r="C174" s="320"/>
      <c r="D174" s="320"/>
      <c r="E174" s="320"/>
      <c r="F174" s="320"/>
      <c r="G174" s="320"/>
      <c r="H174" s="320"/>
      <c r="I174" s="320"/>
    </row>
    <row r="175" spans="2:9" x14ac:dyDescent="0.2">
      <c r="C175" s="320"/>
      <c r="D175" s="320"/>
      <c r="E175" s="320"/>
      <c r="F175" s="320"/>
      <c r="G175" s="320"/>
      <c r="H175" s="320"/>
      <c r="I175" s="320"/>
    </row>
    <row r="177" spans="2:9" x14ac:dyDescent="0.2">
      <c r="B177" s="183" t="s">
        <v>322</v>
      </c>
      <c r="C177" s="320" t="s">
        <v>311</v>
      </c>
      <c r="D177" s="320"/>
      <c r="E177" s="320"/>
      <c r="F177" s="320"/>
      <c r="G177" s="320"/>
      <c r="H177" s="320"/>
      <c r="I177" s="320"/>
    </row>
    <row r="178" spans="2:9" x14ac:dyDescent="0.2">
      <c r="C178" s="320"/>
      <c r="D178" s="320"/>
      <c r="E178" s="320"/>
      <c r="F178" s="320"/>
      <c r="G178" s="320"/>
      <c r="H178" s="320"/>
      <c r="I178" s="320"/>
    </row>
    <row r="179" spans="2:9" x14ac:dyDescent="0.2">
      <c r="C179" s="320"/>
      <c r="D179" s="320"/>
      <c r="E179" s="320"/>
      <c r="F179" s="320"/>
      <c r="G179" s="320"/>
      <c r="H179" s="320"/>
      <c r="I179" s="320"/>
    </row>
    <row r="181" spans="2:9" x14ac:dyDescent="0.2">
      <c r="B181" s="182" t="s">
        <v>325</v>
      </c>
    </row>
  </sheetData>
  <mergeCells count="45">
    <mergeCell ref="C177:I179"/>
    <mergeCell ref="A1:L1"/>
    <mergeCell ref="A3:L3"/>
    <mergeCell ref="C153:I155"/>
    <mergeCell ref="C157:I159"/>
    <mergeCell ref="C161:I163"/>
    <mergeCell ref="C165:I167"/>
    <mergeCell ref="C169:I171"/>
    <mergeCell ref="C173:I175"/>
    <mergeCell ref="C129:I131"/>
    <mergeCell ref="C133:I135"/>
    <mergeCell ref="C137:I139"/>
    <mergeCell ref="C141:I143"/>
    <mergeCell ref="C145:I147"/>
    <mergeCell ref="C149:I151"/>
    <mergeCell ref="C105:I107"/>
    <mergeCell ref="C109:I111"/>
    <mergeCell ref="C113:I115"/>
    <mergeCell ref="C117:I119"/>
    <mergeCell ref="C121:I123"/>
    <mergeCell ref="C125:I127"/>
    <mergeCell ref="C101:I103"/>
    <mergeCell ref="C57:I59"/>
    <mergeCell ref="C61:I63"/>
    <mergeCell ref="C65:I67"/>
    <mergeCell ref="C69:I71"/>
    <mergeCell ref="C73:I75"/>
    <mergeCell ref="C77:I79"/>
    <mergeCell ref="C81:I83"/>
    <mergeCell ref="C85:I87"/>
    <mergeCell ref="C89:I91"/>
    <mergeCell ref="C93:I95"/>
    <mergeCell ref="C97:I99"/>
    <mergeCell ref="C53:I55"/>
    <mergeCell ref="C9:I11"/>
    <mergeCell ref="C13:I15"/>
    <mergeCell ref="C17:I19"/>
    <mergeCell ref="C21:I23"/>
    <mergeCell ref="C25:I27"/>
    <mergeCell ref="C29:I31"/>
    <mergeCell ref="C33:I35"/>
    <mergeCell ref="C37:I39"/>
    <mergeCell ref="C41:I43"/>
    <mergeCell ref="C45:I47"/>
    <mergeCell ref="C49:I5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R71"/>
  <sheetViews>
    <sheetView topLeftCell="A16" zoomScaleNormal="100" workbookViewId="0">
      <selection activeCell="R50" sqref="R50"/>
    </sheetView>
  </sheetViews>
  <sheetFormatPr defaultColWidth="9" defaultRowHeight="12.75" x14ac:dyDescent="0.2"/>
  <cols>
    <col min="1" max="1" width="16.7109375" style="3" customWidth="1"/>
    <col min="2" max="2" width="4" style="3" customWidth="1"/>
    <col min="3" max="7" width="5" style="3" customWidth="1"/>
    <col min="8" max="9" width="5.5703125" style="3" customWidth="1"/>
    <col min="10" max="11" width="6.7109375" style="3" customWidth="1"/>
    <col min="12" max="15" width="5" style="3" customWidth="1"/>
    <col min="16" max="16" width="4.5703125" style="3" customWidth="1"/>
    <col min="17" max="16384" width="9" style="3"/>
  </cols>
  <sheetData>
    <row r="1" spans="1:18" x14ac:dyDescent="0.2">
      <c r="A1" s="2" t="s">
        <v>205</v>
      </c>
      <c r="B1" s="2"/>
      <c r="C1" s="2"/>
      <c r="D1" s="2"/>
      <c r="E1" s="2"/>
      <c r="F1" s="2"/>
      <c r="G1" s="2"/>
      <c r="H1" s="2"/>
      <c r="I1" s="2"/>
      <c r="J1" s="2"/>
      <c r="K1" s="2"/>
      <c r="L1" s="2"/>
      <c r="M1" s="2"/>
      <c r="N1" s="2"/>
      <c r="O1" s="2"/>
    </row>
    <row r="2" spans="1:18" ht="12.75" customHeight="1" x14ac:dyDescent="0.2">
      <c r="A2" s="329" t="s">
        <v>186</v>
      </c>
      <c r="B2" s="329"/>
      <c r="C2" s="329"/>
      <c r="D2" s="329"/>
      <c r="E2" s="329"/>
      <c r="F2" s="329"/>
      <c r="G2" s="329"/>
      <c r="H2" s="329"/>
      <c r="I2" s="329"/>
      <c r="J2" s="329"/>
      <c r="K2" s="329"/>
      <c r="L2" s="329"/>
      <c r="M2" s="329"/>
      <c r="N2" s="329"/>
      <c r="O2" s="329"/>
    </row>
    <row r="3" spans="1:18" x14ac:dyDescent="0.2">
      <c r="A3" s="329"/>
      <c r="B3" s="329"/>
      <c r="C3" s="329"/>
      <c r="D3" s="329"/>
      <c r="E3" s="329"/>
      <c r="F3" s="329"/>
      <c r="G3" s="329"/>
      <c r="H3" s="329"/>
      <c r="I3" s="329"/>
      <c r="J3" s="329"/>
      <c r="K3" s="329"/>
      <c r="L3" s="329"/>
      <c r="M3" s="329"/>
      <c r="N3" s="329"/>
      <c r="O3" s="329"/>
    </row>
    <row r="4" spans="1:18" x14ac:dyDescent="0.2">
      <c r="A4" s="329"/>
      <c r="B4" s="329"/>
      <c r="C4" s="329"/>
      <c r="D4" s="329"/>
      <c r="E4" s="329"/>
      <c r="F4" s="329"/>
      <c r="G4" s="329"/>
      <c r="H4" s="329"/>
      <c r="I4" s="329"/>
      <c r="J4" s="329"/>
      <c r="K4" s="329"/>
      <c r="L4" s="329"/>
      <c r="M4" s="329"/>
      <c r="N4" s="329"/>
      <c r="O4" s="329"/>
    </row>
    <row r="5" spans="1:18" x14ac:dyDescent="0.2">
      <c r="A5" s="4"/>
      <c r="B5" s="4"/>
      <c r="C5" s="4"/>
      <c r="D5" s="4"/>
      <c r="E5" s="4"/>
      <c r="F5" s="4"/>
      <c r="G5" s="4"/>
      <c r="H5" s="4"/>
      <c r="I5" s="4"/>
      <c r="J5" s="4"/>
      <c r="K5" s="4"/>
      <c r="L5" s="4"/>
      <c r="M5" s="4"/>
      <c r="N5" s="4"/>
      <c r="O5" s="4"/>
    </row>
    <row r="6" spans="1:18" ht="15" x14ac:dyDescent="0.25">
      <c r="A6" s="5"/>
      <c r="B6" s="376" t="s">
        <v>110</v>
      </c>
      <c r="C6" s="377"/>
      <c r="D6" s="377"/>
      <c r="E6" s="377"/>
      <c r="F6" s="377"/>
      <c r="G6" s="377"/>
      <c r="H6" s="377"/>
      <c r="I6" s="377"/>
      <c r="J6" s="377"/>
      <c r="K6" s="377"/>
      <c r="L6" s="377"/>
      <c r="M6" s="377"/>
      <c r="N6" s="377"/>
      <c r="O6" s="378"/>
    </row>
    <row r="7" spans="1:18" ht="12.75" customHeight="1" x14ac:dyDescent="0.2">
      <c r="A7" s="6"/>
      <c r="B7" s="379"/>
      <c r="C7" s="380"/>
      <c r="D7" s="380"/>
      <c r="E7" s="380"/>
      <c r="F7" s="380"/>
      <c r="G7" s="380"/>
      <c r="H7" s="380"/>
      <c r="I7" s="380"/>
      <c r="J7" s="380"/>
      <c r="K7" s="380"/>
      <c r="L7" s="380"/>
      <c r="M7" s="380"/>
      <c r="N7" s="380"/>
      <c r="O7" s="381"/>
    </row>
    <row r="8" spans="1:18" ht="24" customHeight="1" x14ac:dyDescent="0.2">
      <c r="B8" s="330" t="s">
        <v>59</v>
      </c>
      <c r="C8" s="332"/>
      <c r="D8" s="330" t="s">
        <v>88</v>
      </c>
      <c r="E8" s="332"/>
      <c r="F8" s="330" t="s">
        <v>89</v>
      </c>
      <c r="G8" s="332"/>
      <c r="H8" s="330" t="s">
        <v>144</v>
      </c>
      <c r="I8" s="332"/>
      <c r="J8" s="330" t="s">
        <v>90</v>
      </c>
      <c r="K8" s="332"/>
      <c r="L8" s="330" t="s">
        <v>65</v>
      </c>
      <c r="M8" s="332"/>
      <c r="N8" s="330" t="s">
        <v>87</v>
      </c>
      <c r="O8" s="332"/>
    </row>
    <row r="9" spans="1:18" s="7" customFormat="1" ht="20.25" customHeight="1" x14ac:dyDescent="0.2">
      <c r="A9" s="41"/>
      <c r="B9" s="59" t="s">
        <v>221</v>
      </c>
      <c r="C9" s="59" t="s">
        <v>67</v>
      </c>
      <c r="D9" s="59" t="s">
        <v>221</v>
      </c>
      <c r="E9" s="59" t="s">
        <v>67</v>
      </c>
      <c r="F9" s="59" t="s">
        <v>221</v>
      </c>
      <c r="G9" s="59" t="s">
        <v>67</v>
      </c>
      <c r="H9" s="59" t="s">
        <v>221</v>
      </c>
      <c r="I9" s="59" t="s">
        <v>67</v>
      </c>
      <c r="J9" s="59" t="s">
        <v>221</v>
      </c>
      <c r="K9" s="59" t="s">
        <v>67</v>
      </c>
      <c r="L9" s="59" t="s">
        <v>221</v>
      </c>
      <c r="M9" s="59" t="s">
        <v>67</v>
      </c>
      <c r="N9" s="59" t="s">
        <v>221</v>
      </c>
      <c r="O9" s="59" t="s">
        <v>67</v>
      </c>
      <c r="P9" s="3"/>
      <c r="Q9" s="3"/>
      <c r="R9" s="3"/>
    </row>
    <row r="10" spans="1:18" x14ac:dyDescent="0.2">
      <c r="A10" s="95" t="s">
        <v>0</v>
      </c>
      <c r="B10" s="46"/>
      <c r="C10" s="46"/>
      <c r="D10" s="46"/>
      <c r="E10" s="46"/>
      <c r="F10" s="46"/>
      <c r="G10" s="46"/>
      <c r="H10" s="46"/>
      <c r="I10" s="46"/>
      <c r="J10" s="46"/>
      <c r="K10" s="46"/>
      <c r="L10" s="46"/>
      <c r="M10" s="46"/>
      <c r="N10" s="46"/>
      <c r="O10" s="259"/>
    </row>
    <row r="11" spans="1:18" x14ac:dyDescent="0.2">
      <c r="A11" s="97" t="s">
        <v>1</v>
      </c>
      <c r="O11" s="245"/>
    </row>
    <row r="12" spans="1:18" x14ac:dyDescent="0.2">
      <c r="A12" s="98" t="s">
        <v>2</v>
      </c>
      <c r="B12" s="15">
        <v>-6.45568684052793E-2</v>
      </c>
      <c r="C12" s="24">
        <v>9.6866644487800593E-2</v>
      </c>
      <c r="D12" s="15">
        <v>6.1199228342376399E-2</v>
      </c>
      <c r="E12" s="24">
        <v>0.22873924508377</v>
      </c>
      <c r="F12" s="15">
        <v>-6.7335814419718096E-3</v>
      </c>
      <c r="G12" s="24">
        <v>0.96323051831218798</v>
      </c>
      <c r="H12" s="15">
        <v>9.7030326724998998E-3</v>
      </c>
      <c r="I12" s="24">
        <v>0.77427972615340901</v>
      </c>
      <c r="J12" s="15">
        <v>3.2536050337807501E-2</v>
      </c>
      <c r="K12" s="24">
        <v>0.447626697953872</v>
      </c>
      <c r="L12" s="15">
        <v>0.28946517020978402</v>
      </c>
      <c r="M12" s="24">
        <v>1.8100679505250701E-5</v>
      </c>
      <c r="N12" s="188">
        <v>5.20563387377374E-2</v>
      </c>
      <c r="O12" s="264">
        <v>0.41167937774535202</v>
      </c>
    </row>
    <row r="13" spans="1:18" ht="12.75" customHeight="1" x14ac:dyDescent="0.2">
      <c r="A13" s="98" t="s">
        <v>3</v>
      </c>
      <c r="B13" s="15">
        <v>-0.14725301727328699</v>
      </c>
      <c r="C13" s="24">
        <v>1.7264984545462E-4</v>
      </c>
      <c r="D13" s="15">
        <v>-7.0548573055381106E-2</v>
      </c>
      <c r="E13" s="24">
        <v>8.9289803753169805E-2</v>
      </c>
      <c r="F13" s="15">
        <v>-0.123164923378413</v>
      </c>
      <c r="G13" s="24">
        <v>5.3286831240395597E-3</v>
      </c>
      <c r="H13" s="15">
        <v>4.2851219008912297E-2</v>
      </c>
      <c r="I13" s="24">
        <v>0.38705454443529402</v>
      </c>
      <c r="J13" s="15">
        <v>-0.12975975973992801</v>
      </c>
      <c r="K13" s="24">
        <v>8.5216901361522004E-2</v>
      </c>
      <c r="L13" s="15">
        <v>0.23695686328152701</v>
      </c>
      <c r="M13" s="24">
        <v>4.21020192597155E-4</v>
      </c>
      <c r="N13" s="188">
        <v>3.6219881841289901E-2</v>
      </c>
      <c r="O13" s="264">
        <v>0.42685053467373402</v>
      </c>
    </row>
    <row r="14" spans="1:18" x14ac:dyDescent="0.2">
      <c r="A14" s="98" t="s">
        <v>4</v>
      </c>
      <c r="B14" s="15">
        <v>-8.93970904642752E-2</v>
      </c>
      <c r="C14" s="24">
        <v>1.09107044949663E-3</v>
      </c>
      <c r="D14" s="15">
        <v>-3.4975327799568599E-2</v>
      </c>
      <c r="E14" s="24">
        <v>0.21815275783375601</v>
      </c>
      <c r="F14" s="15">
        <v>-7.8981232223510806E-2</v>
      </c>
      <c r="G14" s="24">
        <v>5.2838411422675398E-3</v>
      </c>
      <c r="H14" s="15">
        <v>-1.26049557913301E-2</v>
      </c>
      <c r="I14" s="24">
        <v>0.89444366124289998</v>
      </c>
      <c r="J14" s="15">
        <v>-2.6711188876817601E-2</v>
      </c>
      <c r="K14" s="24">
        <v>0.46110365934884001</v>
      </c>
      <c r="L14" s="15">
        <v>0.12426488049725801</v>
      </c>
      <c r="M14" s="24">
        <v>2.07193370572223E-3</v>
      </c>
      <c r="N14" s="188">
        <v>-0.120520963213482</v>
      </c>
      <c r="O14" s="264">
        <v>1.05303950691134E-2</v>
      </c>
    </row>
    <row r="15" spans="1:18" x14ac:dyDescent="0.2">
      <c r="A15" s="98" t="s">
        <v>5</v>
      </c>
      <c r="B15" s="15">
        <v>-0.18453542884297899</v>
      </c>
      <c r="C15" s="24">
        <v>5.5229020495810603E-3</v>
      </c>
      <c r="D15" s="15">
        <v>-5.8012674742237903E-2</v>
      </c>
      <c r="E15" s="24">
        <v>0.35967910715706702</v>
      </c>
      <c r="F15" s="15">
        <v>-0.134280471070376</v>
      </c>
      <c r="G15" s="24">
        <v>2.23317764041202E-2</v>
      </c>
      <c r="H15" s="15">
        <v>-2.6448832272134098E-2</v>
      </c>
      <c r="I15" s="24">
        <v>0.78548847573299296</v>
      </c>
      <c r="J15" s="15">
        <v>-0.28268622135640498</v>
      </c>
      <c r="K15" s="24">
        <v>4.0307665510441703E-5</v>
      </c>
      <c r="L15" s="15">
        <v>0.342272197001045</v>
      </c>
      <c r="M15" s="24">
        <v>1.5624102785416499E-4</v>
      </c>
      <c r="N15" s="188">
        <v>-0.105988059181093</v>
      </c>
      <c r="O15" s="264">
        <v>0.12835174084974901</v>
      </c>
    </row>
    <row r="16" spans="1:18" x14ac:dyDescent="0.2">
      <c r="A16" s="98" t="s">
        <v>6</v>
      </c>
      <c r="B16" s="15">
        <v>-0.162772546315926</v>
      </c>
      <c r="C16" s="24">
        <v>2.3774485897298799E-5</v>
      </c>
      <c r="D16" s="15">
        <v>-9.80493978894761E-2</v>
      </c>
      <c r="E16" s="24">
        <v>6.9618619915830003E-3</v>
      </c>
      <c r="F16" s="15">
        <v>-9.8406544341435906E-2</v>
      </c>
      <c r="G16" s="24">
        <v>4.2257752461958304E-3</v>
      </c>
      <c r="H16" s="15">
        <v>8.3456277345979199E-2</v>
      </c>
      <c r="I16" s="24">
        <v>5.04820682464295E-2</v>
      </c>
      <c r="J16" s="15">
        <v>2.7378511685071098E-2</v>
      </c>
      <c r="K16" s="24">
        <v>0.45293461141249403</v>
      </c>
      <c r="L16" s="15">
        <v>0.249581582559743</v>
      </c>
      <c r="M16" s="24">
        <v>3.60200797566712E-6</v>
      </c>
      <c r="N16" s="188">
        <v>0.15846870112556699</v>
      </c>
      <c r="O16" s="264">
        <v>2.7897451430016801E-3</v>
      </c>
    </row>
    <row r="17" spans="1:18" x14ac:dyDescent="0.2">
      <c r="A17" s="98" t="s">
        <v>7</v>
      </c>
      <c r="B17" s="15">
        <v>-0.20691488063954999</v>
      </c>
      <c r="C17" s="24">
        <v>7.77414577157742E-10</v>
      </c>
      <c r="D17" s="15">
        <v>-7.2221141052806095E-2</v>
      </c>
      <c r="E17" s="24">
        <v>3.2317980360766101E-2</v>
      </c>
      <c r="F17" s="15">
        <v>-0.14660382284294701</v>
      </c>
      <c r="G17" s="24">
        <v>2.9539690844959699E-5</v>
      </c>
      <c r="H17" s="15">
        <v>-7.9638549168349004E-2</v>
      </c>
      <c r="I17" s="24">
        <v>5.6398855858952802E-2</v>
      </c>
      <c r="J17" s="15">
        <v>6.7612018895148E-3</v>
      </c>
      <c r="K17" s="24">
        <v>0.82854197628770399</v>
      </c>
      <c r="L17" s="15">
        <v>0.233264028022516</v>
      </c>
      <c r="M17" s="24">
        <v>5.8831626976729697E-6</v>
      </c>
      <c r="N17" s="188">
        <v>-0.25906422943336999</v>
      </c>
      <c r="O17" s="264">
        <v>9.3070710782683395E-7</v>
      </c>
    </row>
    <row r="18" spans="1:18" x14ac:dyDescent="0.2">
      <c r="A18" s="98" t="s">
        <v>8</v>
      </c>
      <c r="B18" s="15">
        <v>-0.18345244385193099</v>
      </c>
      <c r="C18" s="24">
        <v>3.2143324186773002E-6</v>
      </c>
      <c r="D18" s="15">
        <v>1.0915025886431199E-2</v>
      </c>
      <c r="E18" s="24">
        <v>0.86881273303756301</v>
      </c>
      <c r="F18" s="15">
        <v>2.0785204927655301E-2</v>
      </c>
      <c r="G18" s="24">
        <v>0.59436668835750905</v>
      </c>
      <c r="H18" s="15">
        <v>-4.1828312757096101E-2</v>
      </c>
      <c r="I18" s="24">
        <v>0.52176025477856702</v>
      </c>
      <c r="J18" s="15">
        <v>2.5305833160528798E-2</v>
      </c>
      <c r="K18" s="24">
        <v>0.43731104959829098</v>
      </c>
      <c r="L18" s="15">
        <v>0.529155672497851</v>
      </c>
      <c r="M18" s="24">
        <v>6.5718763764266403E-11</v>
      </c>
      <c r="N18" s="188">
        <v>0.123145427860317</v>
      </c>
      <c r="O18" s="264">
        <v>2.2710791828935099E-2</v>
      </c>
    </row>
    <row r="19" spans="1:18" s="85" customFormat="1" x14ac:dyDescent="0.2">
      <c r="A19" s="98" t="s">
        <v>326</v>
      </c>
      <c r="B19" s="191">
        <v>-2.9083756286025799E-2</v>
      </c>
      <c r="C19" s="193">
        <v>0.306199675863084</v>
      </c>
      <c r="D19" s="191">
        <v>6.2607957856464702E-3</v>
      </c>
      <c r="E19" s="193">
        <v>0.90051724534532895</v>
      </c>
      <c r="F19" s="191">
        <v>-0.11940880698661201</v>
      </c>
      <c r="G19" s="193">
        <v>1.5994717473666301E-4</v>
      </c>
      <c r="H19" s="191">
        <v>-0.101624624982544</v>
      </c>
      <c r="I19" s="193">
        <v>2.87348253824533E-2</v>
      </c>
      <c r="J19" s="191">
        <v>0.13820379878831299</v>
      </c>
      <c r="K19" s="193">
        <v>1.2629322722374999E-3</v>
      </c>
      <c r="L19" s="191">
        <v>-0.27365027114174501</v>
      </c>
      <c r="M19" s="193">
        <v>2.6368407295196399E-5</v>
      </c>
      <c r="N19" s="191">
        <v>-0.299608573248688</v>
      </c>
      <c r="O19" s="265">
        <v>2.8607823443493901E-8</v>
      </c>
      <c r="P19" s="1"/>
      <c r="Q19" s="1"/>
      <c r="R19" s="1"/>
    </row>
    <row r="20" spans="1:18" x14ac:dyDescent="0.2">
      <c r="A20" s="98" t="s">
        <v>9</v>
      </c>
      <c r="B20" s="15">
        <v>-1.0700684014674999E-2</v>
      </c>
      <c r="C20" s="24">
        <v>0.80563918925316802</v>
      </c>
      <c r="D20" s="15">
        <v>1.34064000321547E-2</v>
      </c>
      <c r="E20" s="24">
        <v>0.83146208104211194</v>
      </c>
      <c r="F20" s="15">
        <v>2.6687793893622101E-2</v>
      </c>
      <c r="G20" s="24">
        <v>0.60193552708428499</v>
      </c>
      <c r="H20" s="15">
        <v>-7.13224742469417E-2</v>
      </c>
      <c r="I20" s="24">
        <v>0.25457408527464997</v>
      </c>
      <c r="J20" s="15">
        <v>-9.5741150009686096E-2</v>
      </c>
      <c r="K20" s="24">
        <v>0.16707557723125799</v>
      </c>
      <c r="L20" s="15">
        <v>0.31769481318669002</v>
      </c>
      <c r="M20" s="24">
        <v>3.64765746041495E-5</v>
      </c>
      <c r="N20" s="188">
        <v>7.7706288775053096E-3</v>
      </c>
      <c r="O20" s="264">
        <v>0.67829961129861405</v>
      </c>
    </row>
    <row r="21" spans="1:18" x14ac:dyDescent="0.2">
      <c r="A21" s="98" t="s">
        <v>10</v>
      </c>
      <c r="B21" s="15">
        <v>-0.12583695714412299</v>
      </c>
      <c r="C21" s="24">
        <v>1.3053881165446601E-2</v>
      </c>
      <c r="D21" s="15">
        <v>4.0691996323419799E-2</v>
      </c>
      <c r="E21" s="24">
        <v>0.53519828099646904</v>
      </c>
      <c r="F21" s="15">
        <v>-2.27428215556104E-4</v>
      </c>
      <c r="G21" s="24">
        <v>0.99393381790478696</v>
      </c>
      <c r="H21" s="15">
        <v>6.3577848246105198E-2</v>
      </c>
      <c r="I21" s="24">
        <v>0.51650974643353398</v>
      </c>
      <c r="J21" s="15">
        <v>-0.15625670946032999</v>
      </c>
      <c r="K21" s="24">
        <v>6.5595086668517294E-2</v>
      </c>
      <c r="L21" s="15">
        <v>0.22958788252335299</v>
      </c>
      <c r="M21" s="24">
        <v>6.2013509949032696E-4</v>
      </c>
      <c r="N21" s="188">
        <v>-6.2153095707512901E-2</v>
      </c>
      <c r="O21" s="264">
        <v>0.41906863074942002</v>
      </c>
    </row>
    <row r="22" spans="1:18" x14ac:dyDescent="0.2">
      <c r="A22" s="98" t="s">
        <v>11</v>
      </c>
      <c r="B22" s="15">
        <v>-2.1638766238520402E-2</v>
      </c>
      <c r="C22" s="24">
        <v>0.67288000381705704</v>
      </c>
      <c r="D22" s="15">
        <v>-9.8349066190282899E-2</v>
      </c>
      <c r="E22" s="24">
        <v>0.10364094110950101</v>
      </c>
      <c r="F22" s="15">
        <v>-4.7485486973613301E-2</v>
      </c>
      <c r="G22" s="24">
        <v>0.27065930610023398</v>
      </c>
      <c r="H22" s="15">
        <v>-9.9795968307185096E-2</v>
      </c>
      <c r="I22" s="24">
        <v>0.30832145030002001</v>
      </c>
      <c r="J22" s="15">
        <v>0.108753669486831</v>
      </c>
      <c r="K22" s="24">
        <v>0.21530784448292301</v>
      </c>
      <c r="L22" s="15">
        <v>3.8560368485394798E-2</v>
      </c>
      <c r="M22" s="24">
        <v>0.67393094665936903</v>
      </c>
      <c r="N22" s="188">
        <v>-0.122860218216961</v>
      </c>
      <c r="O22" s="264">
        <v>0.163151691275598</v>
      </c>
    </row>
    <row r="23" spans="1:18" x14ac:dyDescent="0.2">
      <c r="A23" s="98" t="s">
        <v>12</v>
      </c>
      <c r="B23" s="15">
        <v>-0.101348442288687</v>
      </c>
      <c r="C23" s="24">
        <v>1.4874996239266001E-2</v>
      </c>
      <c r="D23" s="15">
        <v>-9.2978132404489405E-3</v>
      </c>
      <c r="E23" s="24">
        <v>0.89475012128211295</v>
      </c>
      <c r="F23" s="15">
        <v>-0.19450786853669499</v>
      </c>
      <c r="G23" s="24">
        <v>1.92491713888465E-5</v>
      </c>
      <c r="H23" s="15">
        <v>0.162176064087658</v>
      </c>
      <c r="I23" s="24">
        <v>1.4473444617607099E-2</v>
      </c>
      <c r="J23" s="15">
        <v>8.8148675768448898E-2</v>
      </c>
      <c r="K23" s="24">
        <v>0.183114763053006</v>
      </c>
      <c r="L23" s="15">
        <v>0.193719400758186</v>
      </c>
      <c r="M23" s="24">
        <v>1.27517222611524E-2</v>
      </c>
      <c r="N23" s="188">
        <v>-7.59956766079454E-2</v>
      </c>
      <c r="O23" s="264">
        <v>0.27514156572304799</v>
      </c>
    </row>
    <row r="24" spans="1:18" x14ac:dyDescent="0.2">
      <c r="A24" s="98" t="s">
        <v>13</v>
      </c>
      <c r="B24" s="15">
        <v>-0.22321519538485399</v>
      </c>
      <c r="C24" s="24">
        <v>2.8336271353790499E-6</v>
      </c>
      <c r="D24" s="15">
        <v>1.6326522704085598E-2</v>
      </c>
      <c r="E24" s="24">
        <v>0.67889480196344398</v>
      </c>
      <c r="F24" s="15">
        <v>-0.13422900031337101</v>
      </c>
      <c r="G24" s="24">
        <v>2.8888797227755202E-4</v>
      </c>
      <c r="H24" s="15">
        <v>-2.0071934692659599E-2</v>
      </c>
      <c r="I24" s="24">
        <v>0.78932010965438604</v>
      </c>
      <c r="J24" s="15">
        <v>-7.3025356201602401E-2</v>
      </c>
      <c r="K24" s="24">
        <v>0.178270927269461</v>
      </c>
      <c r="L24" s="15">
        <v>0.27894361277483298</v>
      </c>
      <c r="M24" s="24">
        <v>6.11167293740333E-5</v>
      </c>
      <c r="N24" s="188">
        <v>0.14493116342066401</v>
      </c>
      <c r="O24" s="264">
        <v>7.5587678728434903E-3</v>
      </c>
    </row>
    <row r="25" spans="1:18" x14ac:dyDescent="0.2">
      <c r="A25" s="98" t="s">
        <v>14</v>
      </c>
      <c r="B25" s="15">
        <v>-9.6825255703262506E-3</v>
      </c>
      <c r="C25" s="24">
        <v>0.91443637416759105</v>
      </c>
      <c r="D25" s="15">
        <v>2.3521645854610801E-3</v>
      </c>
      <c r="E25" s="24">
        <v>0.97597482598587404</v>
      </c>
      <c r="F25" s="15">
        <v>-2.79930153097275E-2</v>
      </c>
      <c r="G25" s="24">
        <v>0.39604400088605302</v>
      </c>
      <c r="H25" s="15">
        <v>-5.64084286465725E-2</v>
      </c>
      <c r="I25" s="24">
        <v>0.42514269730431598</v>
      </c>
      <c r="J25" s="15">
        <v>0.113035996731205</v>
      </c>
      <c r="K25" s="24">
        <v>6.77729280134345E-2</v>
      </c>
      <c r="L25" s="15">
        <v>0.202173739453926</v>
      </c>
      <c r="M25" s="24">
        <v>1.16098858725786E-2</v>
      </c>
      <c r="N25" s="188">
        <v>0.13005366255696699</v>
      </c>
      <c r="O25" s="264">
        <v>6.6596724375858299E-2</v>
      </c>
    </row>
    <row r="26" spans="1:18" x14ac:dyDescent="0.2">
      <c r="A26" s="98" t="s">
        <v>15</v>
      </c>
      <c r="B26" s="15">
        <v>-0.20014241562329099</v>
      </c>
      <c r="C26" s="24">
        <v>7.5661797094284101E-7</v>
      </c>
      <c r="D26" s="15">
        <v>1.2472614195117301E-2</v>
      </c>
      <c r="E26" s="24">
        <v>0.789550496253967</v>
      </c>
      <c r="F26" s="15">
        <v>-8.6148116955180695E-2</v>
      </c>
      <c r="G26" s="24">
        <v>7.60595726866842E-3</v>
      </c>
      <c r="H26" s="15">
        <v>-1.9893155760366599E-2</v>
      </c>
      <c r="I26" s="24">
        <v>0.56231701582612303</v>
      </c>
      <c r="J26" s="15">
        <v>-2.6146679952948101E-2</v>
      </c>
      <c r="K26" s="24">
        <v>0.70205599172810595</v>
      </c>
      <c r="L26" s="15">
        <v>6.1325401117256498E-2</v>
      </c>
      <c r="M26" s="24">
        <v>0.40022265261753498</v>
      </c>
      <c r="N26" s="188">
        <v>8.1894019449034294E-2</v>
      </c>
      <c r="O26" s="264">
        <v>0.202224615861894</v>
      </c>
    </row>
    <row r="27" spans="1:18" x14ac:dyDescent="0.2">
      <c r="A27" s="98" t="s">
        <v>16</v>
      </c>
      <c r="B27" s="15">
        <v>-0.22942954185071199</v>
      </c>
      <c r="C27" s="24">
        <v>1.7790618884072602E-5</v>
      </c>
      <c r="D27" s="15">
        <v>-0.165697622280781</v>
      </c>
      <c r="E27" s="24">
        <v>3.5209785461807201E-3</v>
      </c>
      <c r="F27" s="15">
        <v>-0.200355280354506</v>
      </c>
      <c r="G27" s="24">
        <v>1.7035765757400502E-5</v>
      </c>
      <c r="H27" s="15">
        <v>-4.2468300610918899E-2</v>
      </c>
      <c r="I27" s="24">
        <v>0.72321663642398404</v>
      </c>
      <c r="J27" s="15">
        <v>-8.8600184722170794E-2</v>
      </c>
      <c r="K27" s="24">
        <v>0.17684590848805301</v>
      </c>
      <c r="L27" s="15">
        <v>0.142041388132226</v>
      </c>
      <c r="M27" s="24">
        <v>1.7820275451558201E-2</v>
      </c>
      <c r="N27" s="188">
        <v>-6.8396074092484799E-2</v>
      </c>
      <c r="O27" s="264">
        <v>0.32229951956473801</v>
      </c>
    </row>
    <row r="28" spans="1:18" x14ac:dyDescent="0.2">
      <c r="A28" s="98" t="s">
        <v>17</v>
      </c>
      <c r="B28" s="15">
        <v>-0.178592157032819</v>
      </c>
      <c r="C28" s="24">
        <v>3.0182834967584799E-5</v>
      </c>
      <c r="D28" s="15">
        <v>-2.71130737455803E-2</v>
      </c>
      <c r="E28" s="24">
        <v>0.62122713537994301</v>
      </c>
      <c r="F28" s="15">
        <v>-0.16391154269351399</v>
      </c>
      <c r="G28" s="24">
        <v>3.7505611760457698E-4</v>
      </c>
      <c r="H28" s="15">
        <v>-0.19907024938418899</v>
      </c>
      <c r="I28" s="24">
        <v>6.2091014917740103E-3</v>
      </c>
      <c r="J28" s="15">
        <v>-0.17875940543081401</v>
      </c>
      <c r="K28" s="24">
        <v>1.02612772819584E-2</v>
      </c>
      <c r="L28" s="15">
        <v>0.48226032490096699</v>
      </c>
      <c r="M28" s="24">
        <v>1.07446096464514E-9</v>
      </c>
      <c r="N28" s="188">
        <v>-0.15216523436361101</v>
      </c>
      <c r="O28" s="264">
        <v>1.23640511273173E-2</v>
      </c>
    </row>
    <row r="29" spans="1:18" x14ac:dyDescent="0.2">
      <c r="A29" s="98" t="s">
        <v>18</v>
      </c>
      <c r="B29" s="15">
        <v>6.2416449518150298E-3</v>
      </c>
      <c r="C29" s="24">
        <v>0.988264826230288</v>
      </c>
      <c r="D29" s="15">
        <v>-9.0122061299207107E-2</v>
      </c>
      <c r="E29" s="24">
        <v>0.17441403871700201</v>
      </c>
      <c r="F29" s="15">
        <v>-0.16588838391414201</v>
      </c>
      <c r="G29" s="24">
        <v>7.8691149672316396E-4</v>
      </c>
      <c r="H29" s="15">
        <v>-0.21393056075415101</v>
      </c>
      <c r="I29" s="24">
        <v>5.4399395535043001E-3</v>
      </c>
      <c r="J29" s="15">
        <v>4.6549185226988497E-2</v>
      </c>
      <c r="K29" s="24">
        <v>0.450866550288682</v>
      </c>
      <c r="L29" s="15">
        <v>2.4339062733600401E-2</v>
      </c>
      <c r="M29" s="24">
        <v>0.77785840436982001</v>
      </c>
      <c r="N29" s="188">
        <v>7.2502929573803401E-2</v>
      </c>
      <c r="O29" s="264">
        <v>0.38637968603578099</v>
      </c>
    </row>
    <row r="30" spans="1:18" x14ac:dyDescent="0.2">
      <c r="A30" s="98" t="s">
        <v>19</v>
      </c>
      <c r="B30" s="15">
        <v>-0.20274202614459</v>
      </c>
      <c r="C30" s="24">
        <v>8.5724154885724602E-8</v>
      </c>
      <c r="D30" s="15">
        <v>-2.6790660325981298E-2</v>
      </c>
      <c r="E30" s="24">
        <v>0.50324588380926205</v>
      </c>
      <c r="F30" s="15">
        <v>-2.37111416366152E-2</v>
      </c>
      <c r="G30" s="24">
        <v>0.52350709216817803</v>
      </c>
      <c r="H30" s="15">
        <v>0.11588820966692399</v>
      </c>
      <c r="I30" s="24">
        <v>4.1025532120130499E-2</v>
      </c>
      <c r="J30" s="15">
        <v>0.108363248842108</v>
      </c>
      <c r="K30" s="24">
        <v>4.1321588978565901E-2</v>
      </c>
      <c r="L30" s="15">
        <v>0.29901810182395899</v>
      </c>
      <c r="M30" s="24">
        <v>2.65438059369627E-4</v>
      </c>
      <c r="N30" s="188">
        <v>0.17337620841958801</v>
      </c>
      <c r="O30" s="264">
        <v>6.4742330271991798E-3</v>
      </c>
    </row>
    <row r="31" spans="1:18" x14ac:dyDescent="0.2">
      <c r="A31" s="98" t="s">
        <v>20</v>
      </c>
      <c r="B31" s="15">
        <v>-0.138256972565514</v>
      </c>
      <c r="C31" s="24">
        <v>1.1247490960519799E-3</v>
      </c>
      <c r="D31" s="15">
        <v>-8.2334623306890606E-2</v>
      </c>
      <c r="E31" s="24">
        <v>2.9162932038373099E-2</v>
      </c>
      <c r="F31" s="15">
        <v>-0.107814939858901</v>
      </c>
      <c r="G31" s="24">
        <v>1.13899949544838E-2</v>
      </c>
      <c r="H31" s="15">
        <v>-7.3719904449308898E-2</v>
      </c>
      <c r="I31" s="24">
        <v>0.16512464561814899</v>
      </c>
      <c r="J31" s="15">
        <v>-4.9739609049152698E-3</v>
      </c>
      <c r="K31" s="24">
        <v>0.96337268889407701</v>
      </c>
      <c r="L31" s="15">
        <v>8.0094551657094296E-2</v>
      </c>
      <c r="M31" s="24">
        <v>0.116340964016798</v>
      </c>
      <c r="N31" s="188">
        <v>-0.20334287401211401</v>
      </c>
      <c r="O31" s="264">
        <v>4.0451026530983203E-3</v>
      </c>
    </row>
    <row r="32" spans="1:18" x14ac:dyDescent="0.2">
      <c r="A32" s="98"/>
      <c r="B32" s="15"/>
      <c r="C32" s="24"/>
      <c r="D32" s="15"/>
      <c r="E32" s="24"/>
      <c r="F32" s="15"/>
      <c r="G32" s="24"/>
      <c r="H32" s="15"/>
      <c r="I32" s="24"/>
      <c r="J32" s="15"/>
      <c r="K32" s="24"/>
      <c r="L32" s="15"/>
      <c r="M32" s="24"/>
      <c r="N32" s="15"/>
      <c r="O32" s="264"/>
    </row>
    <row r="33" spans="1:18" x14ac:dyDescent="0.2">
      <c r="A33" s="97" t="s">
        <v>21</v>
      </c>
      <c r="B33" s="15"/>
      <c r="C33" s="24"/>
      <c r="D33" s="15"/>
      <c r="E33" s="24"/>
      <c r="F33" s="15"/>
      <c r="G33" s="24"/>
      <c r="H33" s="15"/>
      <c r="I33" s="24"/>
      <c r="J33" s="15"/>
      <c r="K33" s="24"/>
      <c r="L33" s="15"/>
      <c r="M33" s="24"/>
      <c r="N33" s="15"/>
      <c r="O33" s="264"/>
    </row>
    <row r="34" spans="1:18" x14ac:dyDescent="0.2">
      <c r="A34" s="98" t="s">
        <v>22</v>
      </c>
      <c r="B34" s="15">
        <v>-7.0053386518116406E-2</v>
      </c>
      <c r="C34" s="24">
        <v>0.18586890204074599</v>
      </c>
      <c r="D34" s="15">
        <v>-4.8001565939005397E-3</v>
      </c>
      <c r="E34" s="24">
        <v>0.92882153896054198</v>
      </c>
      <c r="F34" s="15">
        <v>-0.133968475100913</v>
      </c>
      <c r="G34" s="24">
        <v>3.1817162250113999E-3</v>
      </c>
      <c r="H34" s="15">
        <v>-0.144703534804419</v>
      </c>
      <c r="I34" s="24">
        <v>2.9888166676361301E-2</v>
      </c>
      <c r="J34" s="15">
        <v>0.15656013599687399</v>
      </c>
      <c r="K34" s="24">
        <v>4.1578103715582699E-3</v>
      </c>
      <c r="L34" s="15">
        <v>9.9125021780641698E-2</v>
      </c>
      <c r="M34" s="24">
        <v>8.0273656034606497E-2</v>
      </c>
      <c r="N34" s="15">
        <v>3.0444274724065901E-2</v>
      </c>
      <c r="O34" s="264">
        <v>0.52420612040049597</v>
      </c>
    </row>
    <row r="35" spans="1:18" x14ac:dyDescent="0.2">
      <c r="A35" s="98" t="s">
        <v>23</v>
      </c>
      <c r="B35" s="15">
        <v>-0.11304292593073401</v>
      </c>
      <c r="C35" s="24">
        <v>1.1364544808918801E-2</v>
      </c>
      <c r="D35" s="15">
        <v>4.7977187691166198E-2</v>
      </c>
      <c r="E35" s="24">
        <v>0.30221921946359798</v>
      </c>
      <c r="F35" s="15">
        <v>8.7901055718910104E-2</v>
      </c>
      <c r="G35" s="24">
        <v>4.16553831739606E-2</v>
      </c>
      <c r="H35" s="15">
        <v>5.1215356172970398E-2</v>
      </c>
      <c r="I35" s="24">
        <v>0.53701160959614602</v>
      </c>
      <c r="J35" s="15">
        <v>3.7013157701302098E-2</v>
      </c>
      <c r="K35" s="24">
        <v>0.406056520322846</v>
      </c>
      <c r="L35" s="15">
        <v>0.21629378310828801</v>
      </c>
      <c r="M35" s="24">
        <v>1.7113836646724899E-3</v>
      </c>
      <c r="N35" s="15">
        <v>-8.5583347079432104E-2</v>
      </c>
      <c r="O35" s="264">
        <v>0.218737731352525</v>
      </c>
    </row>
    <row r="36" spans="1:18" x14ac:dyDescent="0.2">
      <c r="A36" s="98" t="s">
        <v>24</v>
      </c>
      <c r="B36" s="15">
        <v>-9.6495459072958006E-2</v>
      </c>
      <c r="C36" s="24">
        <v>6.3889415537831798E-2</v>
      </c>
      <c r="D36" s="15">
        <v>3.59952247596585E-3</v>
      </c>
      <c r="E36" s="24">
        <v>0.90699872288519601</v>
      </c>
      <c r="F36" s="15">
        <v>5.9264921261131698E-2</v>
      </c>
      <c r="G36" s="24">
        <v>0.35500351018031401</v>
      </c>
      <c r="H36" s="15">
        <v>0.12569245240488999</v>
      </c>
      <c r="I36" s="24">
        <v>9.5044559777801602E-2</v>
      </c>
      <c r="J36" s="15">
        <v>0.18633408203438101</v>
      </c>
      <c r="K36" s="24">
        <v>6.1945777890105601E-2</v>
      </c>
      <c r="L36" s="15">
        <v>0.35074548143309597</v>
      </c>
      <c r="M36" s="24">
        <v>2.4043906146820099E-3</v>
      </c>
      <c r="N36" s="15">
        <v>-0.15418229783314899</v>
      </c>
      <c r="O36" s="264">
        <v>0.104042580204587</v>
      </c>
    </row>
    <row r="37" spans="1:18" x14ac:dyDescent="0.2">
      <c r="A37" s="104" t="s">
        <v>25</v>
      </c>
      <c r="B37" s="15">
        <v>-0.112622282103072</v>
      </c>
      <c r="C37" s="24">
        <v>8.6199256366246094E-3</v>
      </c>
      <c r="D37" s="15">
        <v>4.6226693213233402E-2</v>
      </c>
      <c r="E37" s="24">
        <v>0.30059709718518501</v>
      </c>
      <c r="F37" s="15">
        <v>8.6833905616780602E-2</v>
      </c>
      <c r="G37" s="24">
        <v>3.8762976398395398E-2</v>
      </c>
      <c r="H37" s="15">
        <v>5.2567447363378601E-2</v>
      </c>
      <c r="I37" s="24">
        <v>0.50773789287874704</v>
      </c>
      <c r="J37" s="15">
        <v>4.14962884026088E-2</v>
      </c>
      <c r="K37" s="24">
        <v>0.35441284787748301</v>
      </c>
      <c r="L37" s="15">
        <v>0.220536449454422</v>
      </c>
      <c r="M37" s="24">
        <v>9.6997617430894E-4</v>
      </c>
      <c r="N37" s="15">
        <v>-8.7470290577375501E-2</v>
      </c>
      <c r="O37" s="264">
        <v>0.19423122833685599</v>
      </c>
    </row>
    <row r="38" spans="1:18" x14ac:dyDescent="0.2">
      <c r="A38" s="95"/>
      <c r="B38" s="6"/>
      <c r="C38" s="34"/>
      <c r="D38" s="6"/>
      <c r="E38" s="34"/>
      <c r="F38" s="6"/>
      <c r="G38" s="34"/>
      <c r="H38" s="6"/>
      <c r="I38" s="34"/>
      <c r="J38" s="6"/>
      <c r="K38" s="34"/>
      <c r="L38" s="6"/>
      <c r="M38" s="34"/>
      <c r="N38" s="6"/>
      <c r="O38" s="266"/>
    </row>
    <row r="39" spans="1:18" s="85" customFormat="1" x14ac:dyDescent="0.2">
      <c r="A39" s="101" t="s">
        <v>156</v>
      </c>
      <c r="B39" s="199">
        <f>IF(ISNUMBER(B$12),AVERAGE(B12:B31,B34,B37),"")</f>
        <v>-0.12209026089121534</v>
      </c>
      <c r="C39" s="201">
        <f>IF(ISNUMBER(C$12),SQRT((SUMSQ(C12:C31,C34,C37))/(22^2)),"")</f>
        <v>7.9420302208876442E-2</v>
      </c>
      <c r="D39" s="199">
        <f t="shared" ref="D39" si="0">IF(ISNUMBER(D$12),AVERAGE(D12:D31,D34,D37),"")</f>
        <v>-2.8566397747937119E-2</v>
      </c>
      <c r="E39" s="201">
        <f t="shared" ref="E39" si="1">IF(ISNUMBER(E$12),SQRT((SUMSQ(E12:E31,E34,E37))/(22^2)),"")</f>
        <v>0.12242002935802113</v>
      </c>
      <c r="F39" s="199">
        <f t="shared" ref="F39" si="2">IF(ISNUMBER(F$12),AVERAGE(F12:F31,F34,F37),"")</f>
        <v>-8.4523325350451983E-2</v>
      </c>
      <c r="G39" s="201">
        <f t="shared" ref="G39" si="3">IF(ISNUMBER(G$12),SQRT((SUMSQ(G12:G31,G34,G37))/(22^2)),"")</f>
        <v>8.0516881537964324E-2</v>
      </c>
      <c r="H39" s="199">
        <f t="shared" ref="H39" si="4">IF(ISNUMBER(H$12),AVERAGE(H12:H31,H34,H37),"")</f>
        <v>-3.0604985828941288E-2</v>
      </c>
      <c r="I39" s="201">
        <f t="shared" ref="I39" si="5">IF(ISNUMBER(I$12),SQRT((SUMSQ(I12:I31,I34,I37))/(22^2)),"")</f>
        <v>9.9614092823760714E-2</v>
      </c>
      <c r="J39" s="199">
        <f t="shared" ref="J39" si="6">IF(ISNUMBER(J$12),AVERAGE(J12:J31,J34,J37),"")</f>
        <v>-7.7076372881508129E-3</v>
      </c>
      <c r="K39" s="201">
        <f t="shared" ref="K39" si="7">IF(ISNUMBER(K$12),SQRT((SUMSQ(K12:K31,K34,K37))/(22^2)),"")</f>
        <v>8.423899274542461E-2</v>
      </c>
      <c r="L39" s="199">
        <f t="shared" ref="L39" si="8">IF(ISNUMBER(L$12),AVERAGE(L12:L31,L34,L37),"")</f>
        <v>0.20003319280502405</v>
      </c>
      <c r="M39" s="201">
        <f t="shared" ref="M39" si="9">IF(ISNUMBER(M$12),SQRT((SUMSQ(M12:M31,M34,M37))/(22^2)),"")</f>
        <v>5.0616544273427787E-2</v>
      </c>
      <c r="N39" s="199">
        <f t="shared" ref="N39" si="10">IF(ISNUMBER(N$12),AVERAGE(N12:N31,N34,N37),"")</f>
        <v>-2.485009327582265E-2</v>
      </c>
      <c r="O39" s="267">
        <f t="shared" ref="O39" si="11">IF(ISNUMBER(O$12),SQRT((SUMSQ(O12:O31,O34,O37))/(22^2)),"")</f>
        <v>5.9580184475180972E-2</v>
      </c>
      <c r="P39" s="1"/>
      <c r="Q39" s="1"/>
      <c r="R39" s="1"/>
    </row>
    <row r="40" spans="1:18" x14ac:dyDescent="0.2">
      <c r="A40" s="48"/>
      <c r="B40" s="6"/>
      <c r="C40" s="34"/>
      <c r="D40" s="6"/>
      <c r="E40" s="34"/>
      <c r="F40" s="6"/>
      <c r="G40" s="34"/>
      <c r="H40" s="6"/>
      <c r="I40" s="34"/>
      <c r="J40" s="6"/>
      <c r="K40" s="34"/>
      <c r="L40" s="6"/>
      <c r="M40" s="34"/>
      <c r="N40" s="6"/>
      <c r="O40" s="266"/>
    </row>
    <row r="41" spans="1:18" x14ac:dyDescent="0.2">
      <c r="A41" s="49" t="s">
        <v>26</v>
      </c>
      <c r="B41" s="6"/>
      <c r="C41" s="34"/>
      <c r="D41" s="6"/>
      <c r="E41" s="34"/>
      <c r="F41" s="6"/>
      <c r="G41" s="34"/>
      <c r="H41" s="6"/>
      <c r="I41" s="34"/>
      <c r="J41" s="6"/>
      <c r="K41" s="34"/>
      <c r="L41" s="6"/>
      <c r="M41" s="34"/>
      <c r="N41" s="6"/>
      <c r="O41" s="266"/>
    </row>
    <row r="42" spans="1:18" s="6" customFormat="1" ht="12.75" customHeight="1" x14ac:dyDescent="0.2">
      <c r="A42" s="104" t="s">
        <v>262</v>
      </c>
      <c r="B42" s="8">
        <v>-0.113380125995323</v>
      </c>
      <c r="C42" s="25">
        <v>2.62886355870511E-2</v>
      </c>
      <c r="D42" s="8">
        <v>-7.4170857927928805E-4</v>
      </c>
      <c r="E42" s="25">
        <v>0.894540188904006</v>
      </c>
      <c r="F42" s="8">
        <v>-0.107248515796643</v>
      </c>
      <c r="G42" s="25">
        <v>1.48969250538218E-2</v>
      </c>
      <c r="H42" s="8">
        <v>-0.10199304494630999</v>
      </c>
      <c r="I42" s="25">
        <v>0.124573551481606</v>
      </c>
      <c r="J42" s="8">
        <v>0.12184111764843999</v>
      </c>
      <c r="K42" s="25">
        <v>9.8292698704641995E-2</v>
      </c>
      <c r="L42" s="8">
        <v>1.5172236507621501E-2</v>
      </c>
      <c r="M42" s="25">
        <v>0.874064950832525</v>
      </c>
      <c r="N42" s="8">
        <v>-0.37206231106763099</v>
      </c>
      <c r="O42" s="264">
        <v>2.38890859893814E-6</v>
      </c>
    </row>
    <row r="43" spans="1:18" s="6" customFormat="1" ht="12.75" customHeight="1" x14ac:dyDescent="0.2">
      <c r="A43" s="67" t="s">
        <v>338</v>
      </c>
      <c r="B43" s="210">
        <v>5.7983933568281701E-4</v>
      </c>
      <c r="C43" s="26">
        <v>0.30667081575773603</v>
      </c>
      <c r="D43" s="210">
        <v>-1.5286538735637899E-3</v>
      </c>
      <c r="E43" s="26">
        <v>0.57028329247532805</v>
      </c>
      <c r="F43" s="210">
        <v>-3.5328558087134002E-3</v>
      </c>
      <c r="G43" s="26">
        <v>2.2581651528990099E-2</v>
      </c>
      <c r="H43" s="210">
        <v>-2.6667606346888798E-3</v>
      </c>
      <c r="I43" s="26">
        <v>4.7914002917921498E-3</v>
      </c>
      <c r="J43" s="210">
        <v>1.5368891573491099E-3</v>
      </c>
      <c r="K43" s="26">
        <v>0.60909489038237896</v>
      </c>
      <c r="L43" s="210">
        <v>-1.35591302331231E-3</v>
      </c>
      <c r="M43" s="26">
        <v>0.112575018864951</v>
      </c>
      <c r="N43" s="210">
        <v>-1.26449046323976E-3</v>
      </c>
      <c r="O43" s="268">
        <v>6.9550770866062504E-3</v>
      </c>
    </row>
    <row r="44" spans="1:18" s="73" customFormat="1" ht="99.2" customHeight="1" x14ac:dyDescent="0.2">
      <c r="A44" s="324" t="s">
        <v>240</v>
      </c>
      <c r="B44" s="325"/>
      <c r="C44" s="325"/>
      <c r="D44" s="325"/>
      <c r="E44" s="325"/>
      <c r="F44" s="325"/>
      <c r="G44" s="325"/>
      <c r="H44" s="325"/>
      <c r="I44" s="325"/>
      <c r="J44" s="325"/>
      <c r="K44" s="325"/>
      <c r="L44" s="325"/>
      <c r="M44" s="325"/>
      <c r="N44" s="325"/>
      <c r="O44" s="325"/>
    </row>
    <row r="45" spans="1:18" s="235" customFormat="1" ht="63.75" customHeight="1" x14ac:dyDescent="0.2">
      <c r="A45" s="323" t="s">
        <v>339</v>
      </c>
      <c r="B45" s="323"/>
      <c r="C45" s="323"/>
      <c r="D45" s="323"/>
      <c r="E45" s="323"/>
      <c r="F45" s="323"/>
      <c r="G45" s="323"/>
      <c r="H45" s="323"/>
      <c r="I45" s="323"/>
      <c r="J45" s="323"/>
      <c r="K45" s="323"/>
      <c r="L45" s="323"/>
      <c r="M45" s="323"/>
      <c r="N45" s="323"/>
      <c r="O45" s="323"/>
    </row>
    <row r="46" spans="1:18" s="68" customFormat="1" x14ac:dyDescent="0.2">
      <c r="A46" s="372" t="s">
        <v>149</v>
      </c>
      <c r="B46" s="372"/>
      <c r="C46" s="372"/>
      <c r="D46" s="372"/>
      <c r="E46" s="372"/>
      <c r="F46" s="372"/>
      <c r="G46" s="372"/>
      <c r="H46" s="372"/>
      <c r="I46" s="372"/>
      <c r="J46" s="372"/>
      <c r="K46" s="372"/>
      <c r="L46" s="372"/>
      <c r="M46" s="372"/>
      <c r="N46" s="372"/>
      <c r="O46" s="372"/>
    </row>
    <row r="47" spans="1:18" s="68" customFormat="1" x14ac:dyDescent="0.2">
      <c r="A47" s="372"/>
      <c r="B47" s="372"/>
      <c r="C47" s="372"/>
      <c r="D47" s="372"/>
      <c r="E47" s="372"/>
      <c r="F47" s="372"/>
      <c r="G47" s="372"/>
      <c r="H47" s="372"/>
      <c r="I47" s="372"/>
      <c r="J47" s="372"/>
      <c r="K47" s="372"/>
      <c r="L47" s="372"/>
      <c r="M47" s="372"/>
      <c r="N47" s="372"/>
      <c r="O47" s="372"/>
    </row>
    <row r="48" spans="1:18" s="68" customFormat="1" x14ac:dyDescent="0.2">
      <c r="A48" s="69" t="s">
        <v>147</v>
      </c>
    </row>
    <row r="49" spans="1:15" s="68" customFormat="1" x14ac:dyDescent="0.2"/>
    <row r="50" spans="1:15" s="68" customFormat="1" x14ac:dyDescent="0.2"/>
    <row r="51" spans="1:15" s="68" customFormat="1" x14ac:dyDescent="0.2"/>
    <row r="52" spans="1:15" s="68" customFormat="1" x14ac:dyDescent="0.2"/>
    <row r="53" spans="1:15" s="68" customFormat="1" x14ac:dyDescent="0.2"/>
    <row r="54" spans="1:15" s="68" customFormat="1" x14ac:dyDescent="0.2"/>
    <row r="55" spans="1:15" s="68" customFormat="1" x14ac:dyDescent="0.2"/>
    <row r="56" spans="1:15" s="68" customFormat="1" x14ac:dyDescent="0.2">
      <c r="A56" s="71"/>
      <c r="B56" s="69"/>
      <c r="C56" s="69"/>
      <c r="D56" s="69"/>
      <c r="E56" s="69"/>
      <c r="F56" s="69"/>
      <c r="G56" s="69"/>
      <c r="H56" s="69"/>
      <c r="I56" s="69"/>
      <c r="J56" s="69"/>
      <c r="K56" s="69"/>
      <c r="L56" s="69"/>
      <c r="M56" s="69"/>
      <c r="N56" s="69"/>
      <c r="O56" s="69"/>
    </row>
    <row r="57" spans="1:15" s="68" customFormat="1" x14ac:dyDescent="0.2">
      <c r="A57" s="71"/>
      <c r="B57" s="69"/>
      <c r="C57" s="69"/>
      <c r="D57" s="69"/>
      <c r="E57" s="69"/>
      <c r="F57" s="69"/>
      <c r="G57" s="69"/>
      <c r="H57" s="69"/>
      <c r="I57" s="69"/>
      <c r="J57" s="69"/>
      <c r="K57" s="69"/>
      <c r="L57" s="69"/>
      <c r="M57" s="69"/>
      <c r="N57" s="69"/>
      <c r="O57" s="69"/>
    </row>
    <row r="58" spans="1:15" s="68" customFormat="1" x14ac:dyDescent="0.2">
      <c r="A58" s="72"/>
      <c r="B58" s="69"/>
      <c r="D58" s="69"/>
      <c r="F58" s="69"/>
      <c r="H58" s="69"/>
      <c r="J58" s="69"/>
      <c r="L58" s="69"/>
      <c r="N58" s="69"/>
    </row>
    <row r="59" spans="1:15" s="68" customFormat="1" x14ac:dyDescent="0.2">
      <c r="A59" s="72"/>
      <c r="B59" s="69"/>
      <c r="D59" s="69"/>
      <c r="F59" s="69"/>
      <c r="H59" s="69"/>
      <c r="J59" s="69"/>
      <c r="L59" s="69"/>
      <c r="N59" s="69"/>
    </row>
    <row r="60" spans="1:15" s="68" customFormat="1" x14ac:dyDescent="0.2">
      <c r="A60" s="72"/>
      <c r="B60" s="69"/>
      <c r="D60" s="69"/>
      <c r="F60" s="69"/>
      <c r="H60" s="69"/>
      <c r="J60" s="69"/>
      <c r="L60" s="69"/>
      <c r="N60" s="69"/>
    </row>
    <row r="61" spans="1:15" s="68" customFormat="1" x14ac:dyDescent="0.2">
      <c r="A61" s="72"/>
      <c r="B61" s="69"/>
      <c r="D61" s="69"/>
      <c r="F61" s="69"/>
      <c r="H61" s="69"/>
      <c r="J61" s="69"/>
      <c r="L61" s="69"/>
      <c r="N61" s="69"/>
    </row>
    <row r="62" spans="1:15" x14ac:dyDescent="0.2">
      <c r="A62" s="2"/>
      <c r="B62" s="10"/>
      <c r="D62" s="10"/>
      <c r="F62" s="10"/>
      <c r="H62" s="10"/>
      <c r="J62" s="10"/>
      <c r="L62" s="10"/>
      <c r="N62" s="10"/>
    </row>
    <row r="63" spans="1:15" x14ac:dyDescent="0.2">
      <c r="A63" s="11"/>
    </row>
    <row r="64" spans="1:15" x14ac:dyDescent="0.2">
      <c r="A64" s="12"/>
    </row>
    <row r="67" spans="2:2" x14ac:dyDescent="0.2">
      <c r="B67" s="10"/>
    </row>
    <row r="68" spans="2:2" x14ac:dyDescent="0.2">
      <c r="B68" s="10"/>
    </row>
    <row r="69" spans="2:2" x14ac:dyDescent="0.2">
      <c r="B69" s="10"/>
    </row>
    <row r="70" spans="2:2" x14ac:dyDescent="0.2">
      <c r="B70" s="10"/>
    </row>
    <row r="71" spans="2:2" x14ac:dyDescent="0.2">
      <c r="B71" s="10"/>
    </row>
  </sheetData>
  <mergeCells count="12">
    <mergeCell ref="A46:O47"/>
    <mergeCell ref="B6:O7"/>
    <mergeCell ref="A2:O4"/>
    <mergeCell ref="L8:M8"/>
    <mergeCell ref="N8:O8"/>
    <mergeCell ref="B8:C8"/>
    <mergeCell ref="D8:E8"/>
    <mergeCell ref="F8:G8"/>
    <mergeCell ref="H8:I8"/>
    <mergeCell ref="J8:K8"/>
    <mergeCell ref="A44:O44"/>
    <mergeCell ref="A45:O4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C73"/>
  <sheetViews>
    <sheetView zoomScaleNormal="100" workbookViewId="0">
      <selection activeCell="X45" sqref="X45"/>
    </sheetView>
  </sheetViews>
  <sheetFormatPr defaultColWidth="9" defaultRowHeight="12.75" x14ac:dyDescent="0.2"/>
  <cols>
    <col min="1" max="1" width="16.7109375" style="3" customWidth="1"/>
    <col min="2" max="2" width="5" style="3" customWidth="1"/>
    <col min="3" max="13" width="5.5703125" style="3" customWidth="1"/>
    <col min="14" max="14" width="4.5703125" style="3" customWidth="1"/>
    <col min="15" max="15" width="16.5703125" style="3" customWidth="1"/>
    <col min="16" max="27" width="5.5703125" style="3" customWidth="1"/>
    <col min="28" max="30" width="4.5703125" style="3" customWidth="1"/>
    <col min="31" max="16384" width="9" style="3"/>
  </cols>
  <sheetData>
    <row r="1" spans="1:29" x14ac:dyDescent="0.2">
      <c r="A1" s="2" t="s">
        <v>206</v>
      </c>
      <c r="C1" s="2"/>
      <c r="D1" s="2"/>
      <c r="E1" s="2"/>
      <c r="F1" s="2"/>
      <c r="G1" s="2"/>
      <c r="H1" s="2"/>
      <c r="I1" s="2"/>
      <c r="J1" s="2"/>
      <c r="K1" s="2"/>
      <c r="L1" s="2"/>
      <c r="M1" s="2"/>
      <c r="N1" s="2"/>
      <c r="AC1" s="2"/>
    </row>
    <row r="2" spans="1:29" ht="12.75" customHeight="1" x14ac:dyDescent="0.2">
      <c r="A2" s="329" t="s">
        <v>176</v>
      </c>
      <c r="B2" s="329"/>
      <c r="C2" s="329"/>
      <c r="D2" s="329"/>
      <c r="E2" s="329"/>
      <c r="F2" s="329"/>
      <c r="G2" s="329"/>
      <c r="H2" s="329"/>
      <c r="I2" s="329"/>
      <c r="J2" s="329"/>
      <c r="K2" s="329"/>
      <c r="L2" s="329"/>
      <c r="M2" s="329"/>
      <c r="N2" s="329"/>
      <c r="AC2" s="23"/>
    </row>
    <row r="3" spans="1:29" x14ac:dyDescent="0.2">
      <c r="A3" s="329"/>
      <c r="B3" s="329"/>
      <c r="C3" s="329"/>
      <c r="D3" s="329"/>
      <c r="E3" s="329"/>
      <c r="F3" s="329"/>
      <c r="G3" s="329"/>
      <c r="H3" s="329"/>
      <c r="I3" s="329"/>
      <c r="J3" s="329"/>
      <c r="K3" s="329"/>
      <c r="L3" s="329"/>
      <c r="M3" s="329"/>
      <c r="N3" s="329"/>
      <c r="AC3" s="23"/>
    </row>
    <row r="4" spans="1:29" x14ac:dyDescent="0.2">
      <c r="A4" s="329"/>
      <c r="B4" s="329"/>
      <c r="C4" s="329"/>
      <c r="D4" s="329"/>
      <c r="E4" s="329"/>
      <c r="F4" s="329"/>
      <c r="G4" s="329"/>
      <c r="H4" s="329"/>
      <c r="I4" s="329"/>
      <c r="J4" s="329"/>
      <c r="K4" s="329"/>
      <c r="L4" s="329"/>
      <c r="M4" s="329"/>
      <c r="N4" s="329"/>
      <c r="AC4" s="23"/>
    </row>
    <row r="5" spans="1:29" x14ac:dyDescent="0.2">
      <c r="A5" s="33"/>
      <c r="B5" s="4"/>
      <c r="C5" s="4"/>
      <c r="D5" s="4"/>
      <c r="E5" s="4"/>
      <c r="F5" s="4"/>
      <c r="G5" s="4"/>
      <c r="H5" s="4"/>
      <c r="I5" s="4"/>
      <c r="J5" s="4"/>
      <c r="K5" s="4"/>
      <c r="L5" s="4"/>
      <c r="M5" s="4"/>
      <c r="N5" s="4"/>
      <c r="AC5" s="4"/>
    </row>
    <row r="6" spans="1:29" ht="15" x14ac:dyDescent="0.25">
      <c r="A6" s="21"/>
      <c r="B6" s="326" t="s">
        <v>107</v>
      </c>
      <c r="C6" s="356"/>
      <c r="D6" s="356"/>
      <c r="E6" s="356"/>
      <c r="F6" s="356"/>
      <c r="G6" s="357"/>
      <c r="H6" s="326" t="s">
        <v>108</v>
      </c>
      <c r="I6" s="356"/>
      <c r="J6" s="356"/>
      <c r="K6" s="356"/>
      <c r="L6" s="356"/>
      <c r="M6" s="357"/>
      <c r="N6" s="38"/>
    </row>
    <row r="7" spans="1:29" x14ac:dyDescent="0.2">
      <c r="A7" s="6"/>
      <c r="B7" s="340" t="s">
        <v>112</v>
      </c>
      <c r="C7" s="342"/>
      <c r="D7" s="358" t="s">
        <v>113</v>
      </c>
      <c r="E7" s="358"/>
      <c r="F7" s="340" t="s">
        <v>114</v>
      </c>
      <c r="G7" s="342"/>
      <c r="H7" s="340" t="s">
        <v>115</v>
      </c>
      <c r="I7" s="342"/>
      <c r="J7" s="340" t="s">
        <v>113</v>
      </c>
      <c r="K7" s="342"/>
      <c r="L7" s="340" t="s">
        <v>114</v>
      </c>
      <c r="M7" s="342"/>
      <c r="N7" s="38"/>
    </row>
    <row r="8" spans="1:29" ht="19.5" customHeight="1" x14ac:dyDescent="0.2">
      <c r="B8" s="343"/>
      <c r="C8" s="345"/>
      <c r="D8" s="344"/>
      <c r="E8" s="344"/>
      <c r="F8" s="343"/>
      <c r="G8" s="345"/>
      <c r="H8" s="343"/>
      <c r="I8" s="345"/>
      <c r="J8" s="343"/>
      <c r="K8" s="345"/>
      <c r="L8" s="343"/>
      <c r="M8" s="345"/>
      <c r="N8" s="40"/>
    </row>
    <row r="9" spans="1:29" x14ac:dyDescent="0.2">
      <c r="A9" s="41"/>
      <c r="B9" s="359" t="s">
        <v>36</v>
      </c>
      <c r="C9" s="360"/>
      <c r="D9" s="359" t="s">
        <v>36</v>
      </c>
      <c r="E9" s="360"/>
      <c r="F9" s="359" t="s">
        <v>36</v>
      </c>
      <c r="G9" s="360"/>
      <c r="H9" s="359" t="s">
        <v>36</v>
      </c>
      <c r="I9" s="360"/>
      <c r="J9" s="359" t="s">
        <v>36</v>
      </c>
      <c r="K9" s="360"/>
      <c r="L9" s="359" t="s">
        <v>36</v>
      </c>
      <c r="M9" s="360"/>
      <c r="N9" s="46"/>
    </row>
    <row r="10" spans="1:29" x14ac:dyDescent="0.2">
      <c r="A10" s="95" t="s">
        <v>0</v>
      </c>
      <c r="B10" s="399"/>
      <c r="C10" s="399"/>
      <c r="D10" s="362"/>
      <c r="E10" s="362"/>
      <c r="F10" s="362"/>
      <c r="G10" s="362"/>
      <c r="H10" s="362"/>
      <c r="I10" s="362"/>
      <c r="J10" s="362"/>
      <c r="K10" s="362"/>
      <c r="L10" s="362"/>
      <c r="M10" s="363"/>
      <c r="N10" s="46"/>
    </row>
    <row r="11" spans="1:29" x14ac:dyDescent="0.2">
      <c r="A11" s="97" t="s">
        <v>1</v>
      </c>
      <c r="B11" s="400"/>
      <c r="C11" s="400"/>
      <c r="D11" s="355"/>
      <c r="E11" s="355"/>
      <c r="F11" s="355"/>
      <c r="G11" s="355"/>
      <c r="H11" s="355"/>
      <c r="I11" s="355"/>
      <c r="J11" s="355"/>
      <c r="K11" s="355"/>
      <c r="L11" s="364"/>
      <c r="M11" s="365"/>
    </row>
    <row r="12" spans="1:29" x14ac:dyDescent="0.2">
      <c r="A12" s="98" t="s">
        <v>2</v>
      </c>
      <c r="B12" s="384">
        <v>0.13298673166724201</v>
      </c>
      <c r="C12" s="384"/>
      <c r="D12" s="384">
        <v>2.0612922547405001E-3</v>
      </c>
      <c r="E12" s="384"/>
      <c r="F12" s="384">
        <v>9.3048313621978226E-2</v>
      </c>
      <c r="G12" s="384"/>
      <c r="H12" s="384">
        <v>0.15949237108285799</v>
      </c>
      <c r="I12" s="384"/>
      <c r="J12" s="384">
        <v>5.2820514435576997E-2</v>
      </c>
      <c r="K12" s="384"/>
      <c r="L12" s="385">
        <v>0.12176297519388447</v>
      </c>
      <c r="M12" s="386"/>
      <c r="N12" s="15"/>
    </row>
    <row r="13" spans="1:29" x14ac:dyDescent="0.2">
      <c r="A13" s="98" t="s">
        <v>3</v>
      </c>
      <c r="B13" s="384">
        <v>0.16423145133796199</v>
      </c>
      <c r="C13" s="384"/>
      <c r="D13" s="384">
        <v>9.4120281640292805E-2</v>
      </c>
      <c r="E13" s="384"/>
      <c r="F13" s="384">
        <v>0.16763503230816801</v>
      </c>
      <c r="G13" s="384"/>
      <c r="H13" s="384">
        <v>0.13475718603569101</v>
      </c>
      <c r="I13" s="384"/>
      <c r="J13" s="384">
        <v>9.2274342382699701E-2</v>
      </c>
      <c r="K13" s="384"/>
      <c r="L13" s="385">
        <v>0.12487963340708054</v>
      </c>
      <c r="M13" s="386"/>
      <c r="N13" s="15"/>
    </row>
    <row r="14" spans="1:29" x14ac:dyDescent="0.2">
      <c r="A14" s="98" t="s">
        <v>4</v>
      </c>
      <c r="B14" s="384">
        <v>0.14973688402051999</v>
      </c>
      <c r="C14" s="384"/>
      <c r="D14" s="384">
        <v>7.2487898313263202E-2</v>
      </c>
      <c r="E14" s="384"/>
      <c r="F14" s="384">
        <v>0.1501083518558384</v>
      </c>
      <c r="G14" s="384"/>
      <c r="H14" s="384">
        <v>0.13045987084618399</v>
      </c>
      <c r="I14" s="384"/>
      <c r="J14" s="384">
        <v>7.9386635176239201E-2</v>
      </c>
      <c r="K14" s="384"/>
      <c r="L14" s="385">
        <v>0.12386156797200758</v>
      </c>
      <c r="M14" s="386"/>
      <c r="N14" s="15"/>
    </row>
    <row r="15" spans="1:29" x14ac:dyDescent="0.2">
      <c r="A15" s="98" t="s">
        <v>5</v>
      </c>
      <c r="B15" s="384">
        <v>0.191720665651231</v>
      </c>
      <c r="C15" s="384"/>
      <c r="D15" s="384">
        <v>0.15280072170819101</v>
      </c>
      <c r="E15" s="384"/>
      <c r="F15" s="384">
        <v>0.21517825980761124</v>
      </c>
      <c r="G15" s="384"/>
      <c r="H15" s="384">
        <v>0.14904971675837</v>
      </c>
      <c r="I15" s="384"/>
      <c r="J15" s="384">
        <v>0.277499229969423</v>
      </c>
      <c r="K15" s="384"/>
      <c r="L15" s="385">
        <v>0.13951148783598849</v>
      </c>
      <c r="M15" s="386"/>
      <c r="N15" s="15"/>
    </row>
    <row r="16" spans="1:29" x14ac:dyDescent="0.2">
      <c r="A16" s="98" t="s">
        <v>6</v>
      </c>
      <c r="B16" s="384">
        <v>0.10259975309316501</v>
      </c>
      <c r="C16" s="384"/>
      <c r="D16" s="384">
        <v>3.5652492254679397E-2</v>
      </c>
      <c r="E16" s="384"/>
      <c r="F16" s="384">
        <v>0.12026409560535276</v>
      </c>
      <c r="G16" s="384"/>
      <c r="H16" s="384">
        <v>7.2920582901312897E-2</v>
      </c>
      <c r="I16" s="384"/>
      <c r="J16" s="384">
        <v>8.7694654244535902E-2</v>
      </c>
      <c r="K16" s="384"/>
      <c r="L16" s="385">
        <v>0.12451786058572556</v>
      </c>
      <c r="M16" s="386"/>
      <c r="N16" s="15"/>
    </row>
    <row r="17" spans="1:14" x14ac:dyDescent="0.2">
      <c r="A17" s="98" t="s">
        <v>7</v>
      </c>
      <c r="B17" s="384">
        <v>0.33091134627014401</v>
      </c>
      <c r="C17" s="384"/>
      <c r="D17" s="384">
        <v>0.167304170548248</v>
      </c>
      <c r="E17" s="384"/>
      <c r="F17" s="384">
        <v>0.22692903684560739</v>
      </c>
      <c r="G17" s="384"/>
      <c r="H17" s="384">
        <v>0.233035621901588</v>
      </c>
      <c r="I17" s="384"/>
      <c r="J17" s="384">
        <v>0.180877534922742</v>
      </c>
      <c r="K17" s="384"/>
      <c r="L17" s="385">
        <v>0.13187884950635018</v>
      </c>
      <c r="M17" s="386"/>
      <c r="N17" s="15"/>
    </row>
    <row r="18" spans="1:14" x14ac:dyDescent="0.2">
      <c r="A18" s="98" t="s">
        <v>8</v>
      </c>
      <c r="B18" s="384">
        <v>0.14973111424770699</v>
      </c>
      <c r="C18" s="384"/>
      <c r="D18" s="384">
        <v>4.9653227916119001E-2</v>
      </c>
      <c r="E18" s="384"/>
      <c r="F18" s="384">
        <v>0.1316075715564736</v>
      </c>
      <c r="G18" s="384"/>
      <c r="H18" s="384">
        <v>7.2890531481249493E-2</v>
      </c>
      <c r="I18" s="384"/>
      <c r="J18" s="384">
        <v>7.2837618264070203E-2</v>
      </c>
      <c r="K18" s="384"/>
      <c r="L18" s="385">
        <v>0.12334422787068644</v>
      </c>
      <c r="M18" s="386"/>
      <c r="N18" s="15"/>
    </row>
    <row r="19" spans="1:14" s="1" customFormat="1" x14ac:dyDescent="0.2">
      <c r="A19" s="98" t="s">
        <v>326</v>
      </c>
      <c r="B19" s="391">
        <v>8.8737922310145698E-2</v>
      </c>
      <c r="C19" s="391"/>
      <c r="D19" s="391">
        <v>5.3327942942373398E-2</v>
      </c>
      <c r="E19" s="391"/>
      <c r="F19" s="391">
        <v>0.13458484664654932</v>
      </c>
      <c r="G19" s="391"/>
      <c r="H19" s="391">
        <v>7.5047615633140205E-2</v>
      </c>
      <c r="I19" s="391"/>
      <c r="J19" s="391">
        <v>6.7569199742837399E-2</v>
      </c>
      <c r="K19" s="391"/>
      <c r="L19" s="392">
        <v>0.12292804873905032</v>
      </c>
      <c r="M19" s="393"/>
      <c r="N19" s="191"/>
    </row>
    <row r="20" spans="1:14" x14ac:dyDescent="0.2">
      <c r="A20" s="98" t="s">
        <v>9</v>
      </c>
      <c r="B20" s="384">
        <v>0.14836367331470399</v>
      </c>
      <c r="C20" s="384"/>
      <c r="D20" s="384">
        <v>5.3922667749368998E-2</v>
      </c>
      <c r="E20" s="384"/>
      <c r="F20" s="384">
        <v>0.13506669607995231</v>
      </c>
      <c r="G20" s="384"/>
      <c r="H20" s="384">
        <v>0.12400320339633</v>
      </c>
      <c r="I20" s="384"/>
      <c r="J20" s="384">
        <v>7.4425837585039401E-2</v>
      </c>
      <c r="K20" s="384"/>
      <c r="L20" s="385">
        <v>0.12346968937971135</v>
      </c>
      <c r="M20" s="386"/>
      <c r="N20" s="15"/>
    </row>
    <row r="21" spans="1:14" x14ac:dyDescent="0.2">
      <c r="A21" s="98" t="s">
        <v>10</v>
      </c>
      <c r="B21" s="384">
        <v>3.2269850619276202E-2</v>
      </c>
      <c r="C21" s="384"/>
      <c r="D21" s="384">
        <v>2.61463342803736E-2</v>
      </c>
      <c r="E21" s="384"/>
      <c r="F21" s="384">
        <v>0.11256215215204669</v>
      </c>
      <c r="G21" s="384"/>
      <c r="H21" s="384">
        <v>0.114959234319307</v>
      </c>
      <c r="I21" s="384"/>
      <c r="J21" s="384">
        <v>6.1988351667983999E-2</v>
      </c>
      <c r="K21" s="384"/>
      <c r="L21" s="385">
        <v>0.12248718921047928</v>
      </c>
      <c r="M21" s="386"/>
      <c r="N21" s="15"/>
    </row>
    <row r="22" spans="1:14" x14ac:dyDescent="0.2">
      <c r="A22" s="98" t="s">
        <v>11</v>
      </c>
      <c r="B22" s="384">
        <v>4.9780478476484903E-2</v>
      </c>
      <c r="C22" s="384"/>
      <c r="D22" s="384">
        <v>5.8824513495554703E-2</v>
      </c>
      <c r="E22" s="384"/>
      <c r="F22" s="384">
        <v>0.13903819948395588</v>
      </c>
      <c r="G22" s="384"/>
      <c r="H22" s="384">
        <v>0.10950774997174299</v>
      </c>
      <c r="I22" s="384"/>
      <c r="J22" s="384">
        <v>8.4762365306476503E-2</v>
      </c>
      <c r="K22" s="384"/>
      <c r="L22" s="385">
        <v>0.12428622419255947</v>
      </c>
      <c r="M22" s="386"/>
      <c r="N22" s="15"/>
    </row>
    <row r="23" spans="1:14" x14ac:dyDescent="0.2">
      <c r="A23" s="98" t="s">
        <v>12</v>
      </c>
      <c r="B23" s="384">
        <v>0.28357347640238201</v>
      </c>
      <c r="C23" s="384"/>
      <c r="D23" s="384">
        <v>0.15071224784912199</v>
      </c>
      <c r="E23" s="384"/>
      <c r="F23" s="384">
        <v>0.21348616636568293</v>
      </c>
      <c r="G23" s="384"/>
      <c r="H23" s="384">
        <v>0.17926928142693799</v>
      </c>
      <c r="I23" s="384"/>
      <c r="J23" s="384">
        <v>0.17194055483072601</v>
      </c>
      <c r="K23" s="384"/>
      <c r="L23" s="385">
        <v>0.13117287206755054</v>
      </c>
      <c r="M23" s="386"/>
      <c r="N23" s="15"/>
    </row>
    <row r="24" spans="1:14" x14ac:dyDescent="0.2">
      <c r="A24" s="98" t="s">
        <v>13</v>
      </c>
      <c r="B24" s="384">
        <v>0.25583543408753301</v>
      </c>
      <c r="C24" s="384"/>
      <c r="D24" s="384">
        <v>0.15152680901680099</v>
      </c>
      <c r="E24" s="384"/>
      <c r="F24" s="384">
        <v>0.21414612847336933</v>
      </c>
      <c r="G24" s="384"/>
      <c r="H24" s="384">
        <v>0.164439670067907</v>
      </c>
      <c r="I24" s="384"/>
      <c r="J24" s="384">
        <v>5.3893292589774003E-2</v>
      </c>
      <c r="K24" s="384"/>
      <c r="L24" s="385">
        <v>0.1218477193877735</v>
      </c>
      <c r="M24" s="386"/>
      <c r="N24" s="15"/>
    </row>
    <row r="25" spans="1:14" x14ac:dyDescent="0.2">
      <c r="A25" s="98" t="s">
        <v>14</v>
      </c>
      <c r="B25" s="384">
        <v>9.7202619229781795E-2</v>
      </c>
      <c r="C25" s="384"/>
      <c r="D25" s="384">
        <v>-1.25765585981543E-2</v>
      </c>
      <c r="E25" s="384"/>
      <c r="F25" s="384">
        <v>8.1188643305994804E-2</v>
      </c>
      <c r="G25" s="384"/>
      <c r="H25" s="384">
        <v>0.13523715925586899</v>
      </c>
      <c r="I25" s="384"/>
      <c r="J25" s="384">
        <v>-2.6563034833164698E-3</v>
      </c>
      <c r="K25" s="384"/>
      <c r="L25" s="385">
        <v>0.11738057963924702</v>
      </c>
      <c r="M25" s="386"/>
      <c r="N25" s="15"/>
    </row>
    <row r="26" spans="1:14" x14ac:dyDescent="0.2">
      <c r="A26" s="98" t="s">
        <v>15</v>
      </c>
      <c r="B26" s="384">
        <v>0.13136001491725999</v>
      </c>
      <c r="C26" s="384"/>
      <c r="D26" s="384">
        <v>9.8634467293073902E-2</v>
      </c>
      <c r="E26" s="384"/>
      <c r="F26" s="384">
        <v>0.17129245129167534</v>
      </c>
      <c r="G26" s="384"/>
      <c r="H26" s="384">
        <v>6.9160165306018498E-2</v>
      </c>
      <c r="I26" s="384"/>
      <c r="J26" s="384">
        <v>0.27481527811513201</v>
      </c>
      <c r="K26" s="384"/>
      <c r="L26" s="385">
        <v>0.13929946885010683</v>
      </c>
      <c r="M26" s="386"/>
      <c r="N26" s="15"/>
    </row>
    <row r="27" spans="1:14" x14ac:dyDescent="0.2">
      <c r="A27" s="98" t="s">
        <v>16</v>
      </c>
      <c r="B27" s="384">
        <v>4.9797637639040097E-2</v>
      </c>
      <c r="C27" s="384"/>
      <c r="D27" s="384">
        <v>2.6367520246512802E-2</v>
      </c>
      <c r="E27" s="384"/>
      <c r="F27" s="384">
        <v>0.11274135828437414</v>
      </c>
      <c r="G27" s="384"/>
      <c r="H27" s="384">
        <v>0.108135067186873</v>
      </c>
      <c r="I27" s="384"/>
      <c r="J27" s="384">
        <v>9.6195630028796594E-2</v>
      </c>
      <c r="K27" s="384"/>
      <c r="L27" s="385">
        <v>0.12518939583025762</v>
      </c>
      <c r="M27" s="386"/>
      <c r="N27" s="15"/>
    </row>
    <row r="28" spans="1:14" x14ac:dyDescent="0.2">
      <c r="A28" s="98" t="s">
        <v>17</v>
      </c>
      <c r="B28" s="384">
        <v>0.19358775870810699</v>
      </c>
      <c r="C28" s="384"/>
      <c r="D28" s="384">
        <v>0.14926573463993101</v>
      </c>
      <c r="E28" s="384"/>
      <c r="F28" s="384">
        <v>0.21231419310668997</v>
      </c>
      <c r="G28" s="384"/>
      <c r="H28" s="384">
        <v>0.13696944475960901</v>
      </c>
      <c r="I28" s="384"/>
      <c r="J28" s="384">
        <v>0.14446645950138401</v>
      </c>
      <c r="K28" s="384"/>
      <c r="L28" s="385">
        <v>0.12900255376603906</v>
      </c>
      <c r="M28" s="386"/>
      <c r="N28" s="15"/>
    </row>
    <row r="29" spans="1:14" x14ac:dyDescent="0.2">
      <c r="A29" s="98" t="s">
        <v>18</v>
      </c>
      <c r="B29" s="384">
        <v>0.10506786789115501</v>
      </c>
      <c r="C29" s="384"/>
      <c r="D29" s="384">
        <v>0.117275291652785</v>
      </c>
      <c r="E29" s="384"/>
      <c r="F29" s="384">
        <v>0.18639535359243259</v>
      </c>
      <c r="G29" s="384"/>
      <c r="H29" s="384">
        <v>0.151445367763622</v>
      </c>
      <c r="I29" s="384"/>
      <c r="J29" s="384">
        <v>0.167579257126696</v>
      </c>
      <c r="K29" s="384"/>
      <c r="L29" s="385">
        <v>0.13082835101555843</v>
      </c>
      <c r="M29" s="386"/>
      <c r="N29" s="15"/>
    </row>
    <row r="30" spans="1:14" x14ac:dyDescent="0.2">
      <c r="A30" s="98" t="s">
        <v>19</v>
      </c>
      <c r="B30" s="384">
        <v>9.5919992803455603E-2</v>
      </c>
      <c r="C30" s="384"/>
      <c r="D30" s="384">
        <v>4.6014145863342501E-2</v>
      </c>
      <c r="E30" s="384"/>
      <c r="F30" s="384">
        <v>0.12865916650490783</v>
      </c>
      <c r="G30" s="384"/>
      <c r="H30" s="384">
        <v>6.4248905372637402E-2</v>
      </c>
      <c r="I30" s="384"/>
      <c r="J30" s="384">
        <v>8.5829382879882204E-2</v>
      </c>
      <c r="K30" s="384"/>
      <c r="L30" s="385">
        <v>0.12437051332891999</v>
      </c>
      <c r="M30" s="386"/>
      <c r="N30" s="8"/>
    </row>
    <row r="31" spans="1:14" x14ac:dyDescent="0.2">
      <c r="A31" s="98" t="s">
        <v>20</v>
      </c>
      <c r="B31" s="384">
        <v>0.14533142476347499</v>
      </c>
      <c r="C31" s="384"/>
      <c r="D31" s="384">
        <v>4.26467939207981E-2</v>
      </c>
      <c r="E31" s="384"/>
      <c r="F31" s="384">
        <v>0.12593091873972681</v>
      </c>
      <c r="G31" s="384"/>
      <c r="H31" s="384">
        <v>0.111081279647466</v>
      </c>
      <c r="I31" s="384"/>
      <c r="J31" s="384">
        <v>7.3402926575087499E-2</v>
      </c>
      <c r="K31" s="384"/>
      <c r="L31" s="385">
        <v>0.12338888444476795</v>
      </c>
      <c r="M31" s="386"/>
      <c r="N31" s="8"/>
    </row>
    <row r="32" spans="1:14" x14ac:dyDescent="0.2">
      <c r="A32" s="98"/>
      <c r="B32" s="384"/>
      <c r="C32" s="384"/>
      <c r="D32" s="384"/>
      <c r="E32" s="384"/>
      <c r="F32" s="384"/>
      <c r="G32" s="384"/>
      <c r="H32" s="384"/>
      <c r="I32" s="384"/>
      <c r="J32" s="384"/>
      <c r="K32" s="384"/>
      <c r="L32" s="385"/>
      <c r="M32" s="386"/>
      <c r="N32" s="6"/>
    </row>
    <row r="33" spans="1:14" x14ac:dyDescent="0.2">
      <c r="A33" s="97" t="s">
        <v>21</v>
      </c>
      <c r="B33" s="384"/>
      <c r="C33" s="384"/>
      <c r="D33" s="384"/>
      <c r="E33" s="384"/>
      <c r="F33" s="384"/>
      <c r="G33" s="384"/>
      <c r="H33" s="384"/>
      <c r="I33" s="384"/>
      <c r="J33" s="384"/>
      <c r="K33" s="384"/>
      <c r="L33" s="385"/>
      <c r="M33" s="386"/>
      <c r="N33" s="6"/>
    </row>
    <row r="34" spans="1:14" x14ac:dyDescent="0.2">
      <c r="A34" s="98" t="s">
        <v>22</v>
      </c>
      <c r="B34" s="384">
        <v>9.1248501519060804E-2</v>
      </c>
      <c r="C34" s="384"/>
      <c r="D34" s="384">
        <v>1.40626724850814E-2</v>
      </c>
      <c r="E34" s="384"/>
      <c r="F34" s="384">
        <v>0.10277190039021317</v>
      </c>
      <c r="G34" s="384"/>
      <c r="H34" s="384">
        <v>9.2883281628591802E-2</v>
      </c>
      <c r="I34" s="384"/>
      <c r="J34" s="384">
        <v>5.0703851495759698E-2</v>
      </c>
      <c r="K34" s="384"/>
      <c r="L34" s="385">
        <v>0.1215957692400087</v>
      </c>
      <c r="M34" s="386"/>
      <c r="N34" s="8"/>
    </row>
    <row r="35" spans="1:14" x14ac:dyDescent="0.2">
      <c r="A35" s="98" t="s">
        <v>23</v>
      </c>
      <c r="B35" s="384">
        <v>0.14933542330471</v>
      </c>
      <c r="C35" s="384"/>
      <c r="D35" s="384">
        <v>-4.1864840877330098E-2</v>
      </c>
      <c r="E35" s="384"/>
      <c r="F35" s="384">
        <v>5.7459109821658728E-2</v>
      </c>
      <c r="G35" s="384"/>
      <c r="H35" s="384">
        <v>0.11481698916902799</v>
      </c>
      <c r="I35" s="384"/>
      <c r="J35" s="384">
        <v>1.32430795519962E-2</v>
      </c>
      <c r="K35" s="384"/>
      <c r="L35" s="385">
        <v>0.1186365526411106</v>
      </c>
      <c r="M35" s="386"/>
      <c r="N35" s="8"/>
    </row>
    <row r="36" spans="1:14" x14ac:dyDescent="0.2">
      <c r="A36" s="98" t="s">
        <v>24</v>
      </c>
      <c r="B36" s="384">
        <v>7.1895541007861205E-2</v>
      </c>
      <c r="C36" s="384"/>
      <c r="D36" s="384">
        <v>3.3933079480737198E-2</v>
      </c>
      <c r="E36" s="384"/>
      <c r="F36" s="384">
        <v>0.11887101756124818</v>
      </c>
      <c r="G36" s="384"/>
      <c r="H36" s="384">
        <v>0.14160731928074299</v>
      </c>
      <c r="I36" s="384"/>
      <c r="J36" s="384">
        <v>7.6484581233324606E-2</v>
      </c>
      <c r="K36" s="384"/>
      <c r="L36" s="385">
        <v>0.12363231999463908</v>
      </c>
      <c r="M36" s="386"/>
      <c r="N36" s="8"/>
    </row>
    <row r="37" spans="1:14" x14ac:dyDescent="0.2">
      <c r="A37" s="67" t="s">
        <v>25</v>
      </c>
      <c r="B37" s="387">
        <v>0.15234337728437</v>
      </c>
      <c r="C37" s="387"/>
      <c r="D37" s="387">
        <v>-3.8879022366827401E-2</v>
      </c>
      <c r="E37" s="387"/>
      <c r="F37" s="387">
        <v>5.9878237022351566E-2</v>
      </c>
      <c r="G37" s="387"/>
      <c r="H37" s="387">
        <v>0.116900975817091</v>
      </c>
      <c r="I37" s="387"/>
      <c r="J37" s="387">
        <v>1.4677129632325399E-2</v>
      </c>
      <c r="K37" s="387"/>
      <c r="L37" s="387">
        <v>0.11874983553895724</v>
      </c>
      <c r="M37" s="395"/>
      <c r="N37" s="8"/>
    </row>
    <row r="38" spans="1:14" x14ac:dyDescent="0.2">
      <c r="A38" s="95"/>
      <c r="B38" s="6"/>
      <c r="C38" s="6"/>
      <c r="D38" s="6"/>
      <c r="E38" s="6"/>
      <c r="F38" s="6"/>
      <c r="G38" s="6"/>
      <c r="H38" s="6"/>
      <c r="I38" s="6"/>
      <c r="J38" s="6"/>
      <c r="K38" s="6"/>
      <c r="L38" s="6"/>
      <c r="M38" s="245"/>
      <c r="N38" s="6"/>
    </row>
    <row r="39" spans="1:14" x14ac:dyDescent="0.2">
      <c r="A39" s="103"/>
      <c r="B39" s="389"/>
      <c r="C39" s="390"/>
      <c r="D39" s="389"/>
      <c r="E39" s="390"/>
      <c r="F39" s="389"/>
      <c r="G39" s="390"/>
      <c r="H39" s="389"/>
      <c r="I39" s="390"/>
      <c r="J39" s="389"/>
      <c r="K39" s="390"/>
      <c r="L39" s="389"/>
      <c r="M39" s="396"/>
      <c r="N39" s="6"/>
    </row>
    <row r="40" spans="1:14" x14ac:dyDescent="0.2">
      <c r="A40" s="49" t="s">
        <v>26</v>
      </c>
      <c r="B40" s="388"/>
      <c r="C40" s="388"/>
      <c r="D40" s="388"/>
      <c r="E40" s="388"/>
      <c r="F40" s="388"/>
      <c r="G40" s="388"/>
      <c r="H40" s="388"/>
      <c r="I40" s="388"/>
      <c r="J40" s="388"/>
      <c r="K40" s="388"/>
      <c r="L40" s="388"/>
      <c r="M40" s="394"/>
      <c r="N40" s="6"/>
    </row>
    <row r="41" spans="1:14" x14ac:dyDescent="0.2">
      <c r="A41" s="104" t="s">
        <v>262</v>
      </c>
      <c r="B41" s="385">
        <v>0.149691205179834</v>
      </c>
      <c r="C41" s="385"/>
      <c r="D41" s="385">
        <v>1.5050361051462499E-2</v>
      </c>
      <c r="E41" s="385"/>
      <c r="F41" s="385">
        <v>0.10357213130456419</v>
      </c>
      <c r="G41" s="385"/>
      <c r="H41" s="385">
        <v>0.17164216512736799</v>
      </c>
      <c r="I41" s="385"/>
      <c r="J41" s="385">
        <v>3.0098130526070899E-2</v>
      </c>
      <c r="K41" s="385"/>
      <c r="L41" s="385">
        <v>0.11996801870626891</v>
      </c>
      <c r="M41" s="386"/>
      <c r="N41" s="8"/>
    </row>
    <row r="42" spans="1:14" s="6" customFormat="1" x14ac:dyDescent="0.2">
      <c r="A42" s="67" t="s">
        <v>338</v>
      </c>
      <c r="B42" s="387">
        <v>0.14220263427275001</v>
      </c>
      <c r="C42" s="397"/>
      <c r="D42" s="387">
        <v>5.4978241272104498E-3</v>
      </c>
      <c r="E42" s="397"/>
      <c r="F42" s="387">
        <v>9.5832611361273939E-2</v>
      </c>
      <c r="G42" s="397"/>
      <c r="H42" s="387">
        <v>0.13085334341207899</v>
      </c>
      <c r="I42" s="397"/>
      <c r="J42" s="387">
        <v>6.4278192821725505E-2</v>
      </c>
      <c r="K42" s="397"/>
      <c r="L42" s="387">
        <v>0.12266807539085924</v>
      </c>
      <c r="M42" s="398"/>
      <c r="N42" s="8"/>
    </row>
    <row r="43" spans="1:14" s="6" customFormat="1" ht="99.2" customHeight="1" x14ac:dyDescent="0.2">
      <c r="A43" s="382" t="s">
        <v>250</v>
      </c>
      <c r="B43" s="383"/>
      <c r="C43" s="383"/>
      <c r="D43" s="383"/>
      <c r="E43" s="383"/>
      <c r="F43" s="383"/>
      <c r="G43" s="383"/>
      <c r="H43" s="383"/>
      <c r="I43" s="383"/>
      <c r="J43" s="383"/>
      <c r="K43" s="383"/>
      <c r="L43" s="383"/>
      <c r="M43" s="383"/>
      <c r="N43" s="383"/>
    </row>
    <row r="44" spans="1:14" s="6" customFormat="1" ht="61.5" customHeight="1" x14ac:dyDescent="0.2">
      <c r="A44" s="323" t="s">
        <v>339</v>
      </c>
      <c r="B44" s="323"/>
      <c r="C44" s="323"/>
      <c r="D44" s="323"/>
      <c r="E44" s="323"/>
      <c r="F44" s="323"/>
      <c r="G44" s="323"/>
      <c r="H44" s="323"/>
      <c r="I44" s="323"/>
      <c r="J44" s="323"/>
      <c r="K44" s="323"/>
      <c r="L44" s="323"/>
      <c r="M44" s="323"/>
      <c r="N44" s="323"/>
    </row>
    <row r="45" spans="1:14" s="73" customFormat="1" x14ac:dyDescent="0.2">
      <c r="A45" s="372" t="s">
        <v>248</v>
      </c>
      <c r="B45" s="372"/>
      <c r="C45" s="372"/>
      <c r="D45" s="372"/>
      <c r="E45" s="372"/>
      <c r="F45" s="372"/>
      <c r="G45" s="372"/>
      <c r="H45" s="372"/>
      <c r="I45" s="372"/>
      <c r="J45" s="372"/>
      <c r="K45" s="372"/>
      <c r="L45" s="372"/>
      <c r="M45" s="372"/>
      <c r="N45" s="372"/>
    </row>
    <row r="46" spans="1:14" s="68" customFormat="1" x14ac:dyDescent="0.2">
      <c r="A46" s="372"/>
      <c r="B46" s="372"/>
      <c r="C46" s="372"/>
      <c r="D46" s="372"/>
      <c r="E46" s="372"/>
      <c r="F46" s="372"/>
      <c r="G46" s="372"/>
      <c r="H46" s="372"/>
      <c r="I46" s="372"/>
      <c r="J46" s="372"/>
      <c r="K46" s="372"/>
      <c r="L46" s="372"/>
      <c r="M46" s="372"/>
      <c r="N46" s="372"/>
    </row>
    <row r="47" spans="1:14" s="68" customFormat="1" ht="45" customHeight="1" x14ac:dyDescent="0.2">
      <c r="A47" s="372"/>
      <c r="B47" s="372"/>
      <c r="C47" s="372"/>
      <c r="D47" s="372"/>
      <c r="E47" s="372"/>
      <c r="F47" s="372"/>
      <c r="G47" s="372"/>
      <c r="H47" s="372"/>
      <c r="I47" s="372"/>
      <c r="J47" s="372"/>
      <c r="K47" s="372"/>
      <c r="L47" s="372"/>
      <c r="M47" s="372"/>
      <c r="N47" s="372"/>
    </row>
    <row r="48" spans="1:14" s="68" customFormat="1" x14ac:dyDescent="0.2">
      <c r="A48" s="69" t="s">
        <v>147</v>
      </c>
    </row>
    <row r="49" spans="1:14" s="68" customFormat="1" x14ac:dyDescent="0.2">
      <c r="A49" s="81"/>
      <c r="B49" s="81"/>
      <c r="C49" s="81"/>
      <c r="D49" s="81"/>
      <c r="E49" s="81"/>
      <c r="F49" s="81"/>
      <c r="G49" s="81"/>
      <c r="H49" s="81"/>
      <c r="I49" s="81"/>
      <c r="J49" s="81"/>
      <c r="K49" s="81"/>
      <c r="L49" s="81"/>
      <c r="M49" s="81"/>
      <c r="N49" s="81"/>
    </row>
    <row r="50" spans="1:14" s="68" customFormat="1" x14ac:dyDescent="0.2"/>
    <row r="51" spans="1:14" s="68" customFormat="1" x14ac:dyDescent="0.2"/>
    <row r="52" spans="1:14" s="68" customFormat="1" x14ac:dyDescent="0.2"/>
    <row r="53" spans="1:14" s="68" customFormat="1" x14ac:dyDescent="0.2"/>
    <row r="54" spans="1:14" s="68" customFormat="1" x14ac:dyDescent="0.2"/>
    <row r="55" spans="1:14" s="68" customFormat="1" x14ac:dyDescent="0.2"/>
    <row r="56" spans="1:14" s="68" customFormat="1" x14ac:dyDescent="0.2"/>
    <row r="57" spans="1:14" s="68" customFormat="1" x14ac:dyDescent="0.2"/>
    <row r="58" spans="1:14" s="68" customFormat="1" x14ac:dyDescent="0.2">
      <c r="A58" s="71"/>
      <c r="B58" s="69"/>
      <c r="C58" s="69"/>
      <c r="D58" s="69"/>
      <c r="E58" s="69"/>
      <c r="F58" s="69"/>
      <c r="G58" s="69"/>
      <c r="H58" s="69"/>
      <c r="I58" s="69"/>
      <c r="J58" s="69"/>
      <c r="K58" s="69"/>
      <c r="L58" s="69"/>
      <c r="M58" s="69"/>
      <c r="N58" s="69"/>
    </row>
    <row r="59" spans="1:14" s="68" customFormat="1" x14ac:dyDescent="0.2">
      <c r="A59" s="71"/>
      <c r="B59" s="69"/>
      <c r="C59" s="69"/>
      <c r="D59" s="69"/>
      <c r="E59" s="69"/>
      <c r="F59" s="69"/>
      <c r="G59" s="69"/>
      <c r="H59" s="69"/>
      <c r="I59" s="69"/>
      <c r="J59" s="69"/>
      <c r="K59" s="69"/>
      <c r="L59" s="69"/>
      <c r="M59" s="69"/>
      <c r="N59" s="69"/>
    </row>
    <row r="60" spans="1:14" s="68" customFormat="1" x14ac:dyDescent="0.2">
      <c r="A60" s="72"/>
      <c r="B60" s="69"/>
      <c r="D60" s="69"/>
      <c r="F60" s="69"/>
      <c r="H60" s="69"/>
      <c r="J60" s="69"/>
      <c r="L60" s="69"/>
      <c r="N60" s="69"/>
    </row>
    <row r="61" spans="1:14" s="68" customFormat="1" x14ac:dyDescent="0.2">
      <c r="A61" s="72"/>
      <c r="B61" s="69"/>
      <c r="D61" s="69"/>
      <c r="F61" s="69"/>
      <c r="H61" s="69"/>
      <c r="J61" s="69"/>
      <c r="L61" s="69"/>
      <c r="N61" s="69"/>
    </row>
    <row r="62" spans="1:14" x14ac:dyDescent="0.2">
      <c r="A62" s="2"/>
      <c r="B62" s="10"/>
      <c r="D62" s="10"/>
      <c r="F62" s="10"/>
      <c r="H62" s="10"/>
      <c r="J62" s="10"/>
      <c r="L62" s="10"/>
      <c r="N62" s="10"/>
    </row>
    <row r="63" spans="1:14" x14ac:dyDescent="0.2">
      <c r="A63" s="2"/>
      <c r="B63" s="10"/>
      <c r="D63" s="10"/>
      <c r="F63" s="10"/>
      <c r="H63" s="10"/>
      <c r="J63" s="10"/>
      <c r="L63" s="10"/>
      <c r="N63" s="10"/>
    </row>
    <row r="64" spans="1:14" x14ac:dyDescent="0.2">
      <c r="A64" s="2"/>
      <c r="B64" s="10"/>
      <c r="D64" s="10"/>
      <c r="F64" s="10"/>
      <c r="H64" s="10"/>
      <c r="J64" s="10"/>
      <c r="L64" s="10"/>
      <c r="N64" s="10"/>
    </row>
    <row r="65" spans="1:2" x14ac:dyDescent="0.2">
      <c r="A65" s="11"/>
    </row>
    <row r="66" spans="1:2" x14ac:dyDescent="0.2">
      <c r="A66" s="12"/>
    </row>
    <row r="69" spans="1:2" x14ac:dyDescent="0.2">
      <c r="B69" s="10"/>
    </row>
    <row r="70" spans="1:2" x14ac:dyDescent="0.2">
      <c r="B70" s="10"/>
    </row>
    <row r="71" spans="1:2" x14ac:dyDescent="0.2">
      <c r="B71" s="10"/>
    </row>
    <row r="72" spans="1:2" x14ac:dyDescent="0.2">
      <c r="B72" s="10"/>
    </row>
    <row r="73" spans="1:2" x14ac:dyDescent="0.2">
      <c r="B73" s="10"/>
    </row>
  </sheetData>
  <mergeCells count="210">
    <mergeCell ref="A44:N44"/>
    <mergeCell ref="B42:C42"/>
    <mergeCell ref="D42:E42"/>
    <mergeCell ref="F42:G42"/>
    <mergeCell ref="H42:I42"/>
    <mergeCell ref="J42:K42"/>
    <mergeCell ref="L42:M42"/>
    <mergeCell ref="A45:N47"/>
    <mergeCell ref="A2:N4"/>
    <mergeCell ref="B10:C10"/>
    <mergeCell ref="B11:C11"/>
    <mergeCell ref="D10:E10"/>
    <mergeCell ref="D11:E11"/>
    <mergeCell ref="F10:G10"/>
    <mergeCell ref="F11:G11"/>
    <mergeCell ref="H10:I10"/>
    <mergeCell ref="H11:I11"/>
    <mergeCell ref="B6:G6"/>
    <mergeCell ref="H6:M6"/>
    <mergeCell ref="B7:C8"/>
    <mergeCell ref="D7:E8"/>
    <mergeCell ref="J17:K17"/>
    <mergeCell ref="J18:K18"/>
    <mergeCell ref="J20:K20"/>
    <mergeCell ref="J21:K21"/>
    <mergeCell ref="J9:K9"/>
    <mergeCell ref="J22:K22"/>
    <mergeCell ref="J23:K23"/>
    <mergeCell ref="J24:K24"/>
    <mergeCell ref="J25:K25"/>
    <mergeCell ref="J26:K26"/>
    <mergeCell ref="J27:K27"/>
    <mergeCell ref="J19:K19"/>
    <mergeCell ref="L19:M19"/>
    <mergeCell ref="L9:M9"/>
    <mergeCell ref="L40:M40"/>
    <mergeCell ref="L41:M41"/>
    <mergeCell ref="L18:M18"/>
    <mergeCell ref="L20:M20"/>
    <mergeCell ref="L21:M21"/>
    <mergeCell ref="L22:M22"/>
    <mergeCell ref="L23:M23"/>
    <mergeCell ref="L24:M24"/>
    <mergeCell ref="L25:M25"/>
    <mergeCell ref="L36:M36"/>
    <mergeCell ref="L37:M37"/>
    <mergeCell ref="L31:M31"/>
    <mergeCell ref="L32:M32"/>
    <mergeCell ref="L33:M33"/>
    <mergeCell ref="L34:M34"/>
    <mergeCell ref="L35:M35"/>
    <mergeCell ref="L26:M26"/>
    <mergeCell ref="L27:M27"/>
    <mergeCell ref="L28:M28"/>
    <mergeCell ref="L29:M29"/>
    <mergeCell ref="L30:M30"/>
    <mergeCell ref="L39:M39"/>
    <mergeCell ref="H40:I40"/>
    <mergeCell ref="H41:I41"/>
    <mergeCell ref="H34:I34"/>
    <mergeCell ref="H35:I35"/>
    <mergeCell ref="J28:K28"/>
    <mergeCell ref="J29:K29"/>
    <mergeCell ref="J30:K30"/>
    <mergeCell ref="J31:K31"/>
    <mergeCell ref="H32:I32"/>
    <mergeCell ref="H33:I33"/>
    <mergeCell ref="J36:K36"/>
    <mergeCell ref="J32:K32"/>
    <mergeCell ref="J33:K33"/>
    <mergeCell ref="J34:K34"/>
    <mergeCell ref="J37:K37"/>
    <mergeCell ref="J35:K35"/>
    <mergeCell ref="H28:I28"/>
    <mergeCell ref="H31:I31"/>
    <mergeCell ref="H29:I29"/>
    <mergeCell ref="H30:I30"/>
    <mergeCell ref="J41:K41"/>
    <mergeCell ref="J40:K40"/>
    <mergeCell ref="H39:I39"/>
    <mergeCell ref="J39:K39"/>
    <mergeCell ref="H22:I22"/>
    <mergeCell ref="H23:I23"/>
    <mergeCell ref="F35:G35"/>
    <mergeCell ref="F36:G36"/>
    <mergeCell ref="F37:G37"/>
    <mergeCell ref="H36:I36"/>
    <mergeCell ref="H37:I37"/>
    <mergeCell ref="F25:G25"/>
    <mergeCell ref="F26:G26"/>
    <mergeCell ref="F27:G27"/>
    <mergeCell ref="F28:G28"/>
    <mergeCell ref="H24:I24"/>
    <mergeCell ref="H25:I25"/>
    <mergeCell ref="H26:I26"/>
    <mergeCell ref="H27:I27"/>
    <mergeCell ref="F22:G22"/>
    <mergeCell ref="F23:G23"/>
    <mergeCell ref="F24:G24"/>
    <mergeCell ref="H12:I12"/>
    <mergeCell ref="H13:I13"/>
    <mergeCell ref="H14:I14"/>
    <mergeCell ref="H15:I15"/>
    <mergeCell ref="H16:I16"/>
    <mergeCell ref="H17:I17"/>
    <mergeCell ref="H18:I18"/>
    <mergeCell ref="H20:I20"/>
    <mergeCell ref="H21:I21"/>
    <mergeCell ref="H19:I19"/>
    <mergeCell ref="D41:E41"/>
    <mergeCell ref="D26:E26"/>
    <mergeCell ref="D27:E27"/>
    <mergeCell ref="D28:E28"/>
    <mergeCell ref="D29:E29"/>
    <mergeCell ref="D30:E30"/>
    <mergeCell ref="F40:G40"/>
    <mergeCell ref="F41:G41"/>
    <mergeCell ref="F33:G33"/>
    <mergeCell ref="F34:G34"/>
    <mergeCell ref="F30:G30"/>
    <mergeCell ref="F31:G31"/>
    <mergeCell ref="F32:G32"/>
    <mergeCell ref="F29:G29"/>
    <mergeCell ref="D40:E40"/>
    <mergeCell ref="D36:E36"/>
    <mergeCell ref="D37:E37"/>
    <mergeCell ref="D31:E31"/>
    <mergeCell ref="D32:E32"/>
    <mergeCell ref="D33:E33"/>
    <mergeCell ref="D34:E34"/>
    <mergeCell ref="D35:E35"/>
    <mergeCell ref="D39:E39"/>
    <mergeCell ref="F39:G39"/>
    <mergeCell ref="B22:C22"/>
    <mergeCell ref="B23:C23"/>
    <mergeCell ref="B24:C24"/>
    <mergeCell ref="B25:C25"/>
    <mergeCell ref="B26:C26"/>
    <mergeCell ref="F12:G12"/>
    <mergeCell ref="F13:G13"/>
    <mergeCell ref="F14:G14"/>
    <mergeCell ref="F15:G15"/>
    <mergeCell ref="F16:G16"/>
    <mergeCell ref="F17:G17"/>
    <mergeCell ref="F18:G18"/>
    <mergeCell ref="F20:G20"/>
    <mergeCell ref="F21:G21"/>
    <mergeCell ref="B19:C19"/>
    <mergeCell ref="D19:E19"/>
    <mergeCell ref="F19:G19"/>
    <mergeCell ref="B37:C37"/>
    <mergeCell ref="B40:C40"/>
    <mergeCell ref="B32:C32"/>
    <mergeCell ref="B33:C33"/>
    <mergeCell ref="B34:C34"/>
    <mergeCell ref="B35:C35"/>
    <mergeCell ref="B36:C36"/>
    <mergeCell ref="B27:C27"/>
    <mergeCell ref="B29:C29"/>
    <mergeCell ref="B30:C30"/>
    <mergeCell ref="B31:C31"/>
    <mergeCell ref="B39:C39"/>
    <mergeCell ref="H9:I9"/>
    <mergeCell ref="B41:C41"/>
    <mergeCell ref="B18:C18"/>
    <mergeCell ref="B20:C20"/>
    <mergeCell ref="B21:C21"/>
    <mergeCell ref="B12:C12"/>
    <mergeCell ref="B13:C13"/>
    <mergeCell ref="B14:C14"/>
    <mergeCell ref="B15:C15"/>
    <mergeCell ref="B16:C16"/>
    <mergeCell ref="B28:C28"/>
    <mergeCell ref="D12:E12"/>
    <mergeCell ref="D13:E13"/>
    <mergeCell ref="D14:E14"/>
    <mergeCell ref="D15:E15"/>
    <mergeCell ref="D16:E16"/>
    <mergeCell ref="D17:E17"/>
    <mergeCell ref="D18:E18"/>
    <mergeCell ref="D20:E20"/>
    <mergeCell ref="D21:E21"/>
    <mergeCell ref="D22:E22"/>
    <mergeCell ref="D23:E23"/>
    <mergeCell ref="D24:E24"/>
    <mergeCell ref="D25:E25"/>
    <mergeCell ref="A43:N43"/>
    <mergeCell ref="F7:G8"/>
    <mergeCell ref="H7:I8"/>
    <mergeCell ref="J7:K8"/>
    <mergeCell ref="L7:M8"/>
    <mergeCell ref="B17:C17"/>
    <mergeCell ref="J10:K10"/>
    <mergeCell ref="J11:K11"/>
    <mergeCell ref="L10:M10"/>
    <mergeCell ref="L11:M11"/>
    <mergeCell ref="J12:K12"/>
    <mergeCell ref="J13:K13"/>
    <mergeCell ref="J14:K14"/>
    <mergeCell ref="J15:K15"/>
    <mergeCell ref="J16:K16"/>
    <mergeCell ref="L12:M12"/>
    <mergeCell ref="L13:M13"/>
    <mergeCell ref="L14:M14"/>
    <mergeCell ref="L15:M15"/>
    <mergeCell ref="L16:M16"/>
    <mergeCell ref="L17:M17"/>
    <mergeCell ref="B9:C9"/>
    <mergeCell ref="D9:E9"/>
    <mergeCell ref="F9:G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00B050"/>
  </sheetPr>
  <dimension ref="A1:AP71"/>
  <sheetViews>
    <sheetView zoomScaleNormal="100" workbookViewId="0">
      <selection activeCell="O45" sqref="O45:AB45"/>
    </sheetView>
  </sheetViews>
  <sheetFormatPr defaultColWidth="9" defaultRowHeight="12.75" x14ac:dyDescent="0.2"/>
  <cols>
    <col min="1" max="1" width="16.7109375" style="3" customWidth="1"/>
    <col min="2" max="11" width="5" style="3" customWidth="1"/>
    <col min="12" max="14" width="4.140625" style="3" customWidth="1"/>
    <col min="15" max="15" width="16.7109375" style="3" customWidth="1"/>
    <col min="16" max="25" width="5" style="3" customWidth="1"/>
    <col min="26" max="28" width="4.140625" style="3" customWidth="1"/>
    <col min="29" max="29" width="16.7109375" style="3" customWidth="1"/>
    <col min="30" max="39" width="5" style="3" customWidth="1"/>
    <col min="40" max="42" width="4.140625" style="3" customWidth="1"/>
    <col min="43" max="16384" width="9" style="3"/>
  </cols>
  <sheetData>
    <row r="1" spans="1:42" x14ac:dyDescent="0.2">
      <c r="A1" s="2" t="s">
        <v>214</v>
      </c>
      <c r="B1" s="2"/>
      <c r="C1" s="2"/>
      <c r="D1" s="2"/>
      <c r="E1" s="2"/>
      <c r="F1" s="2"/>
      <c r="G1" s="2"/>
      <c r="H1" s="2"/>
      <c r="I1" s="2"/>
      <c r="J1" s="2"/>
      <c r="K1" s="2"/>
      <c r="L1" s="2"/>
      <c r="M1" s="2"/>
      <c r="N1" s="2"/>
      <c r="O1" s="2" t="str">
        <f>A1</f>
        <v>Table A4.8a</v>
      </c>
      <c r="P1" s="2"/>
      <c r="Q1" s="2"/>
      <c r="R1" s="2"/>
      <c r="S1" s="2"/>
      <c r="T1" s="2"/>
      <c r="U1" s="2"/>
      <c r="V1" s="2"/>
      <c r="W1" s="2"/>
      <c r="X1" s="2"/>
      <c r="Y1" s="2"/>
      <c r="Z1" s="2"/>
      <c r="AA1" s="2"/>
      <c r="AB1" s="2"/>
      <c r="AC1" s="2" t="str">
        <f>O1</f>
        <v>Table A4.8a</v>
      </c>
      <c r="AD1" s="2"/>
      <c r="AE1" s="2"/>
      <c r="AF1" s="2"/>
      <c r="AG1" s="2"/>
      <c r="AH1" s="2"/>
      <c r="AI1" s="2"/>
      <c r="AJ1" s="2"/>
      <c r="AK1" s="2"/>
      <c r="AL1" s="2"/>
      <c r="AM1" s="2"/>
      <c r="AN1" s="2"/>
      <c r="AO1" s="2"/>
      <c r="AP1" s="2"/>
    </row>
    <row r="2" spans="1:42" ht="12.75" customHeight="1" x14ac:dyDescent="0.2">
      <c r="A2" s="329" t="s">
        <v>148</v>
      </c>
      <c r="B2" s="329"/>
      <c r="C2" s="329"/>
      <c r="D2" s="329"/>
      <c r="E2" s="329"/>
      <c r="F2" s="329"/>
      <c r="G2" s="329"/>
      <c r="H2" s="329"/>
      <c r="I2" s="329"/>
      <c r="J2" s="329"/>
      <c r="K2" s="329"/>
      <c r="L2" s="401"/>
      <c r="M2" s="401"/>
      <c r="N2" s="4"/>
      <c r="O2" s="329" t="str">
        <f>$A$2</f>
        <v>Mean use of information-processing skills at work, by age group</v>
      </c>
      <c r="P2" s="329"/>
      <c r="Q2" s="329"/>
      <c r="R2" s="329"/>
      <c r="S2" s="329"/>
      <c r="T2" s="329"/>
      <c r="U2" s="329"/>
      <c r="V2" s="329"/>
      <c r="W2" s="329"/>
      <c r="X2" s="329"/>
      <c r="Y2" s="329"/>
      <c r="Z2" s="329"/>
      <c r="AA2" s="329"/>
      <c r="AB2" s="4"/>
      <c r="AC2" s="329" t="str">
        <f>$A$2</f>
        <v>Mean use of information-processing skills at work, by age group</v>
      </c>
      <c r="AD2" s="329"/>
      <c r="AE2" s="329"/>
      <c r="AF2" s="329"/>
      <c r="AG2" s="329"/>
      <c r="AH2" s="329"/>
      <c r="AI2" s="329"/>
      <c r="AJ2" s="329"/>
      <c r="AK2" s="329"/>
      <c r="AL2" s="329"/>
      <c r="AM2" s="329"/>
      <c r="AN2" s="329"/>
      <c r="AO2" s="329"/>
      <c r="AP2" s="4"/>
    </row>
    <row r="3" spans="1:42" x14ac:dyDescent="0.2">
      <c r="A3" s="329"/>
      <c r="B3" s="329"/>
      <c r="C3" s="329"/>
      <c r="D3" s="329"/>
      <c r="E3" s="329"/>
      <c r="F3" s="329"/>
      <c r="G3" s="329"/>
      <c r="H3" s="329"/>
      <c r="I3" s="329"/>
      <c r="J3" s="329"/>
      <c r="K3" s="329"/>
      <c r="L3" s="401"/>
      <c r="M3" s="401"/>
      <c r="N3" s="4"/>
      <c r="O3" s="329"/>
      <c r="P3" s="329"/>
      <c r="Q3" s="329"/>
      <c r="R3" s="329"/>
      <c r="S3" s="329"/>
      <c r="T3" s="329"/>
      <c r="U3" s="329"/>
      <c r="V3" s="329"/>
      <c r="W3" s="329"/>
      <c r="X3" s="329"/>
      <c r="Y3" s="329"/>
      <c r="Z3" s="329"/>
      <c r="AA3" s="329"/>
      <c r="AB3" s="4"/>
      <c r="AC3" s="329"/>
      <c r="AD3" s="329"/>
      <c r="AE3" s="329"/>
      <c r="AF3" s="329"/>
      <c r="AG3" s="329"/>
      <c r="AH3" s="329"/>
      <c r="AI3" s="329"/>
      <c r="AJ3" s="329"/>
      <c r="AK3" s="329"/>
      <c r="AL3" s="329"/>
      <c r="AM3" s="329"/>
      <c r="AN3" s="329"/>
      <c r="AO3" s="329"/>
      <c r="AP3" s="4"/>
    </row>
    <row r="4" spans="1:42" x14ac:dyDescent="0.2">
      <c r="A4" s="329"/>
      <c r="B4" s="329"/>
      <c r="C4" s="329"/>
      <c r="D4" s="329"/>
      <c r="E4" s="329"/>
      <c r="F4" s="329"/>
      <c r="G4" s="329"/>
      <c r="H4" s="329"/>
      <c r="I4" s="329"/>
      <c r="J4" s="329"/>
      <c r="K4" s="329"/>
      <c r="L4" s="401"/>
      <c r="M4" s="401"/>
      <c r="N4" s="4"/>
      <c r="O4" s="329"/>
      <c r="P4" s="329"/>
      <c r="Q4" s="329"/>
      <c r="R4" s="329"/>
      <c r="S4" s="329"/>
      <c r="T4" s="329"/>
      <c r="U4" s="329"/>
      <c r="V4" s="329"/>
      <c r="W4" s="329"/>
      <c r="X4" s="329"/>
      <c r="Y4" s="329"/>
      <c r="Z4" s="329"/>
      <c r="AA4" s="329"/>
      <c r="AB4" s="4"/>
      <c r="AC4" s="329"/>
      <c r="AD4" s="329"/>
      <c r="AE4" s="329"/>
      <c r="AF4" s="329"/>
      <c r="AG4" s="329"/>
      <c r="AH4" s="329"/>
      <c r="AI4" s="329"/>
      <c r="AJ4" s="329"/>
      <c r="AK4" s="329"/>
      <c r="AL4" s="329"/>
      <c r="AM4" s="329"/>
      <c r="AN4" s="329"/>
      <c r="AO4" s="329"/>
      <c r="AP4" s="4"/>
    </row>
    <row r="5" spans="1:42" x14ac:dyDescent="0.2">
      <c r="A5" s="4" t="s">
        <v>27</v>
      </c>
      <c r="B5" s="4"/>
      <c r="C5" s="4"/>
      <c r="D5" s="4"/>
      <c r="E5" s="4"/>
      <c r="F5" s="4"/>
      <c r="G5" s="4"/>
      <c r="H5" s="4"/>
      <c r="I5" s="4"/>
      <c r="J5" s="4"/>
      <c r="K5" s="4"/>
      <c r="L5" s="4"/>
      <c r="M5" s="4"/>
      <c r="N5" s="4"/>
      <c r="O5" s="4" t="s">
        <v>28</v>
      </c>
      <c r="P5" s="4"/>
      <c r="Q5" s="4"/>
      <c r="R5" s="4"/>
      <c r="S5" s="4"/>
      <c r="T5" s="4"/>
      <c r="U5" s="4"/>
      <c r="V5" s="4"/>
      <c r="W5" s="4"/>
      <c r="X5" s="4"/>
      <c r="Y5" s="4"/>
      <c r="Z5" s="4"/>
      <c r="AA5" s="4"/>
      <c r="AB5" s="4"/>
      <c r="AC5" s="4" t="s">
        <v>42</v>
      </c>
      <c r="AD5" s="4"/>
      <c r="AE5" s="4"/>
      <c r="AF5" s="4"/>
      <c r="AG5" s="4"/>
      <c r="AH5" s="4"/>
      <c r="AI5" s="4"/>
      <c r="AJ5" s="4"/>
      <c r="AK5" s="4"/>
      <c r="AL5" s="4"/>
      <c r="AM5" s="4"/>
      <c r="AN5" s="4"/>
      <c r="AO5" s="4"/>
      <c r="AP5" s="4"/>
    </row>
    <row r="6" spans="1:42" ht="15" x14ac:dyDescent="0.25">
      <c r="A6" s="5"/>
      <c r="B6" s="376" t="s">
        <v>169</v>
      </c>
      <c r="C6" s="377"/>
      <c r="D6" s="377"/>
      <c r="E6" s="377"/>
      <c r="F6" s="377"/>
      <c r="G6" s="377"/>
      <c r="H6" s="377"/>
      <c r="I6" s="377"/>
      <c r="J6" s="377"/>
      <c r="K6" s="377"/>
      <c r="L6" s="66"/>
      <c r="M6" s="22"/>
      <c r="N6" s="22"/>
      <c r="O6" s="5"/>
      <c r="P6" s="376" t="s">
        <v>170</v>
      </c>
      <c r="Q6" s="377"/>
      <c r="R6" s="377"/>
      <c r="S6" s="377"/>
      <c r="T6" s="377"/>
      <c r="U6" s="377"/>
      <c r="V6" s="377"/>
      <c r="W6" s="377"/>
      <c r="X6" s="377"/>
      <c r="Y6" s="378"/>
      <c r="Z6" s="22"/>
      <c r="AA6" s="22"/>
      <c r="AB6" s="22"/>
      <c r="AC6" s="5"/>
      <c r="AD6" s="376" t="s">
        <v>171</v>
      </c>
      <c r="AE6" s="377"/>
      <c r="AF6" s="377"/>
      <c r="AG6" s="377"/>
      <c r="AH6" s="377"/>
      <c r="AI6" s="377"/>
      <c r="AJ6" s="377"/>
      <c r="AK6" s="377"/>
      <c r="AL6" s="377"/>
      <c r="AM6" s="378"/>
      <c r="AN6" s="22"/>
      <c r="AO6" s="22"/>
      <c r="AP6" s="22"/>
    </row>
    <row r="7" spans="1:42" ht="12.75" customHeight="1" x14ac:dyDescent="0.2">
      <c r="A7" s="6"/>
      <c r="B7" s="379"/>
      <c r="C7" s="380"/>
      <c r="D7" s="380"/>
      <c r="E7" s="380"/>
      <c r="F7" s="380"/>
      <c r="G7" s="380"/>
      <c r="H7" s="380"/>
      <c r="I7" s="380"/>
      <c r="J7" s="380"/>
      <c r="K7" s="380"/>
      <c r="L7" s="66"/>
      <c r="M7" s="22"/>
      <c r="N7" s="22"/>
      <c r="O7" s="6"/>
      <c r="P7" s="379"/>
      <c r="Q7" s="380"/>
      <c r="R7" s="380"/>
      <c r="S7" s="380"/>
      <c r="T7" s="380"/>
      <c r="U7" s="380"/>
      <c r="V7" s="380"/>
      <c r="W7" s="380"/>
      <c r="X7" s="380"/>
      <c r="Y7" s="381"/>
      <c r="Z7" s="22"/>
      <c r="AA7" s="22"/>
      <c r="AB7" s="22"/>
      <c r="AC7" s="6"/>
      <c r="AD7" s="379"/>
      <c r="AE7" s="380"/>
      <c r="AF7" s="380"/>
      <c r="AG7" s="380"/>
      <c r="AH7" s="380"/>
      <c r="AI7" s="380"/>
      <c r="AJ7" s="380"/>
      <c r="AK7" s="380"/>
      <c r="AL7" s="380"/>
      <c r="AM7" s="381"/>
      <c r="AN7" s="22"/>
      <c r="AO7" s="22"/>
      <c r="AP7" s="22"/>
    </row>
    <row r="8" spans="1:42" ht="24" customHeight="1" x14ac:dyDescent="0.2">
      <c r="B8" s="402" t="s">
        <v>77</v>
      </c>
      <c r="C8" s="403"/>
      <c r="D8" s="402" t="s">
        <v>78</v>
      </c>
      <c r="E8" s="403"/>
      <c r="F8" s="402" t="s">
        <v>79</v>
      </c>
      <c r="G8" s="403"/>
      <c r="H8" s="402" t="s">
        <v>80</v>
      </c>
      <c r="I8" s="403"/>
      <c r="J8" s="402" t="s">
        <v>106</v>
      </c>
      <c r="K8" s="403"/>
      <c r="L8" s="39"/>
      <c r="M8" s="37"/>
      <c r="N8" s="37"/>
      <c r="P8" s="402" t="s">
        <v>77</v>
      </c>
      <c r="Q8" s="403"/>
      <c r="R8" s="402" t="s">
        <v>78</v>
      </c>
      <c r="S8" s="403"/>
      <c r="T8" s="402" t="s">
        <v>79</v>
      </c>
      <c r="U8" s="403"/>
      <c r="V8" s="402" t="s">
        <v>80</v>
      </c>
      <c r="W8" s="403"/>
      <c r="X8" s="402" t="s">
        <v>106</v>
      </c>
      <c r="Y8" s="403"/>
      <c r="Z8" s="39"/>
      <c r="AA8" s="37"/>
      <c r="AB8" s="37"/>
      <c r="AD8" s="402" t="s">
        <v>77</v>
      </c>
      <c r="AE8" s="403"/>
      <c r="AF8" s="402" t="s">
        <v>78</v>
      </c>
      <c r="AG8" s="403"/>
      <c r="AH8" s="402" t="s">
        <v>79</v>
      </c>
      <c r="AI8" s="403"/>
      <c r="AJ8" s="402" t="s">
        <v>80</v>
      </c>
      <c r="AK8" s="403"/>
      <c r="AL8" s="402" t="s">
        <v>106</v>
      </c>
      <c r="AM8" s="403"/>
      <c r="AN8" s="39"/>
      <c r="AO8" s="37"/>
      <c r="AP8" s="37"/>
    </row>
    <row r="9" spans="1:42" s="7" customFormat="1" ht="20.25" customHeight="1" x14ac:dyDescent="0.2">
      <c r="A9" s="41"/>
      <c r="B9" s="42" t="s">
        <v>36</v>
      </c>
      <c r="C9" s="44" t="s">
        <v>29</v>
      </c>
      <c r="D9" s="42" t="s">
        <v>36</v>
      </c>
      <c r="E9" s="44" t="s">
        <v>29</v>
      </c>
      <c r="F9" s="42" t="s">
        <v>36</v>
      </c>
      <c r="G9" s="44" t="s">
        <v>29</v>
      </c>
      <c r="H9" s="42" t="s">
        <v>36</v>
      </c>
      <c r="I9" s="44" t="s">
        <v>29</v>
      </c>
      <c r="J9" s="42" t="s">
        <v>36</v>
      </c>
      <c r="K9" s="44" t="s">
        <v>29</v>
      </c>
      <c r="L9" s="45"/>
      <c r="M9" s="46"/>
      <c r="N9" s="46"/>
      <c r="O9" s="41"/>
      <c r="P9" s="42" t="s">
        <v>36</v>
      </c>
      <c r="Q9" s="44" t="s">
        <v>29</v>
      </c>
      <c r="R9" s="42" t="s">
        <v>36</v>
      </c>
      <c r="S9" s="44" t="s">
        <v>29</v>
      </c>
      <c r="T9" s="42" t="s">
        <v>36</v>
      </c>
      <c r="U9" s="44" t="s">
        <v>29</v>
      </c>
      <c r="V9" s="42" t="s">
        <v>36</v>
      </c>
      <c r="W9" s="44" t="s">
        <v>29</v>
      </c>
      <c r="X9" s="42" t="s">
        <v>36</v>
      </c>
      <c r="Y9" s="44" t="s">
        <v>29</v>
      </c>
      <c r="Z9" s="45"/>
      <c r="AA9" s="46"/>
      <c r="AB9" s="46"/>
      <c r="AC9" s="41"/>
      <c r="AD9" s="42" t="s">
        <v>36</v>
      </c>
      <c r="AE9" s="44" t="s">
        <v>29</v>
      </c>
      <c r="AF9" s="42" t="s">
        <v>36</v>
      </c>
      <c r="AG9" s="44" t="s">
        <v>29</v>
      </c>
      <c r="AH9" s="42" t="s">
        <v>36</v>
      </c>
      <c r="AI9" s="44" t="s">
        <v>29</v>
      </c>
      <c r="AJ9" s="42" t="s">
        <v>36</v>
      </c>
      <c r="AK9" s="44" t="s">
        <v>29</v>
      </c>
      <c r="AL9" s="42" t="s">
        <v>36</v>
      </c>
      <c r="AM9" s="44" t="s">
        <v>29</v>
      </c>
      <c r="AN9" s="45"/>
      <c r="AO9" s="46"/>
      <c r="AP9" s="46"/>
    </row>
    <row r="10" spans="1:42" x14ac:dyDescent="0.2">
      <c r="A10" s="95" t="s">
        <v>0</v>
      </c>
      <c r="B10" s="46"/>
      <c r="C10" s="46"/>
      <c r="D10" s="46"/>
      <c r="E10" s="46"/>
      <c r="F10" s="46"/>
      <c r="G10" s="46"/>
      <c r="H10" s="46"/>
      <c r="I10" s="46"/>
      <c r="J10" s="46"/>
      <c r="K10" s="259"/>
      <c r="L10" s="46"/>
      <c r="M10" s="46"/>
      <c r="N10" s="243"/>
      <c r="O10" s="95" t="s">
        <v>0</v>
      </c>
      <c r="P10" s="46"/>
      <c r="Q10" s="46"/>
      <c r="R10" s="46"/>
      <c r="S10" s="46"/>
      <c r="T10" s="46"/>
      <c r="U10" s="46"/>
      <c r="V10" s="46"/>
      <c r="W10" s="46"/>
      <c r="X10" s="46"/>
      <c r="Y10" s="259"/>
      <c r="Z10" s="46"/>
      <c r="AA10" s="46"/>
      <c r="AB10" s="243"/>
      <c r="AC10" s="95" t="s">
        <v>0</v>
      </c>
      <c r="AD10" s="46"/>
      <c r="AE10" s="46"/>
      <c r="AF10" s="46"/>
      <c r="AG10" s="46"/>
      <c r="AH10" s="46"/>
      <c r="AI10" s="46"/>
      <c r="AJ10" s="46"/>
      <c r="AK10" s="46"/>
      <c r="AL10" s="46"/>
      <c r="AM10" s="259"/>
      <c r="AN10" s="46"/>
      <c r="AO10" s="46"/>
      <c r="AP10" s="46"/>
    </row>
    <row r="11" spans="1:42" x14ac:dyDescent="0.2">
      <c r="A11" s="97" t="s">
        <v>1</v>
      </c>
      <c r="K11" s="245"/>
      <c r="N11" s="245"/>
      <c r="O11" s="97" t="s">
        <v>1</v>
      </c>
      <c r="Y11" s="245"/>
      <c r="AB11" s="245"/>
      <c r="AC11" s="97" t="s">
        <v>1</v>
      </c>
      <c r="AM11" s="245"/>
    </row>
    <row r="12" spans="1:42" x14ac:dyDescent="0.2">
      <c r="A12" s="98" t="s">
        <v>2</v>
      </c>
      <c r="B12" s="15">
        <v>1.6756844220695</v>
      </c>
      <c r="C12" s="16">
        <v>5.30024468531042E-2</v>
      </c>
      <c r="D12" s="15">
        <v>1.65116430651266</v>
      </c>
      <c r="E12" s="16">
        <v>6.8346183902242105E-2</v>
      </c>
      <c r="F12" s="15">
        <v>1.97132240642237</v>
      </c>
      <c r="G12" s="16">
        <v>4.7503589796180502E-2</v>
      </c>
      <c r="H12" s="15">
        <v>1.6382921923798801</v>
      </c>
      <c r="I12" s="16">
        <v>6.1788106409771899E-2</v>
      </c>
      <c r="J12" s="15">
        <v>1.7328942083819201</v>
      </c>
      <c r="K12" s="247">
        <v>7.5906188617325301E-2</v>
      </c>
      <c r="L12" s="16"/>
      <c r="M12" s="16"/>
      <c r="N12" s="247"/>
      <c r="O12" s="98" t="s">
        <v>2</v>
      </c>
      <c r="P12" s="15">
        <v>2.3795024924949599</v>
      </c>
      <c r="Q12" s="16">
        <v>2.1384631323775501E-2</v>
      </c>
      <c r="R12" s="15">
        <v>2.2535514021521301</v>
      </c>
      <c r="S12" s="16">
        <v>2.2157835416220999E-2</v>
      </c>
      <c r="T12" s="15">
        <v>2.2744060088748901</v>
      </c>
      <c r="U12" s="16">
        <v>2.05578164652955E-2</v>
      </c>
      <c r="V12" s="15">
        <v>2.23629830764028</v>
      </c>
      <c r="W12" s="16">
        <v>2.5975439951756201E-2</v>
      </c>
      <c r="X12" s="15">
        <v>2.23741002176132</v>
      </c>
      <c r="Y12" s="247">
        <v>2.5115953109775099E-2</v>
      </c>
      <c r="Z12" s="15"/>
      <c r="AA12" s="15"/>
      <c r="AB12" s="275"/>
      <c r="AC12" s="98" t="s">
        <v>2</v>
      </c>
      <c r="AD12" s="15">
        <v>2.2442346043648902</v>
      </c>
      <c r="AE12" s="16">
        <v>3.5083892915376398E-2</v>
      </c>
      <c r="AF12" s="15">
        <v>2.0271030802792498</v>
      </c>
      <c r="AG12" s="16">
        <v>3.7974199541151603E-2</v>
      </c>
      <c r="AH12" s="15">
        <v>2.0777818935396599</v>
      </c>
      <c r="AI12" s="16">
        <v>4.8017044379539998E-2</v>
      </c>
      <c r="AJ12" s="15">
        <v>2.0435671681458301</v>
      </c>
      <c r="AK12" s="16">
        <v>4.8402578441256797E-2</v>
      </c>
      <c r="AL12" s="15">
        <v>1.9472717734854399</v>
      </c>
      <c r="AM12" s="247">
        <v>5.3269046157771199E-2</v>
      </c>
      <c r="AN12" s="16"/>
      <c r="AO12" s="16"/>
      <c r="AP12" s="16"/>
    </row>
    <row r="13" spans="1:42" ht="12.75" customHeight="1" x14ac:dyDescent="0.2">
      <c r="A13" s="98" t="s">
        <v>3</v>
      </c>
      <c r="B13" s="15">
        <v>1.7491258879156499</v>
      </c>
      <c r="C13" s="16">
        <v>4.0139557639665403E-2</v>
      </c>
      <c r="D13" s="15">
        <v>1.7620801965045501</v>
      </c>
      <c r="E13" s="16">
        <v>4.9776554309015099E-2</v>
      </c>
      <c r="F13" s="15">
        <v>1.79296898460151</v>
      </c>
      <c r="G13" s="16">
        <v>4.4040981231704399E-2</v>
      </c>
      <c r="H13" s="15">
        <v>1.6775381556437201</v>
      </c>
      <c r="I13" s="16">
        <v>4.5893551509994301E-2</v>
      </c>
      <c r="J13" s="15">
        <v>1.50866911547614</v>
      </c>
      <c r="K13" s="247">
        <v>6.2242257525040201E-2</v>
      </c>
      <c r="L13" s="16"/>
      <c r="M13" s="16"/>
      <c r="N13" s="247"/>
      <c r="O13" s="98" t="s">
        <v>3</v>
      </c>
      <c r="P13" s="15">
        <v>2.1222037852731601</v>
      </c>
      <c r="Q13" s="16">
        <v>1.78009051283885E-2</v>
      </c>
      <c r="R13" s="15">
        <v>2.09150206338622</v>
      </c>
      <c r="S13" s="16">
        <v>2.11718106384928E-2</v>
      </c>
      <c r="T13" s="15">
        <v>1.9718621357563899</v>
      </c>
      <c r="U13" s="16">
        <v>1.93806874966908E-2</v>
      </c>
      <c r="V13" s="15">
        <v>1.9759777576079101</v>
      </c>
      <c r="W13" s="16">
        <v>2.15233012881485E-2</v>
      </c>
      <c r="X13" s="15">
        <v>1.80502056819552</v>
      </c>
      <c r="Y13" s="247">
        <v>2.5662424968220202E-2</v>
      </c>
      <c r="Z13" s="15"/>
      <c r="AA13" s="15"/>
      <c r="AB13" s="275"/>
      <c r="AC13" s="98" t="s">
        <v>3</v>
      </c>
      <c r="AD13" s="15">
        <v>2.0911536646909701</v>
      </c>
      <c r="AE13" s="16">
        <v>5.4445626164741898E-2</v>
      </c>
      <c r="AF13" s="15">
        <v>1.89844441330169</v>
      </c>
      <c r="AG13" s="16">
        <v>7.2611499362166695E-2</v>
      </c>
      <c r="AH13" s="15">
        <v>1.8988768467899699</v>
      </c>
      <c r="AI13" s="16">
        <v>5.2921761013465199E-2</v>
      </c>
      <c r="AJ13" s="15">
        <v>1.89334450024141</v>
      </c>
      <c r="AK13" s="16">
        <v>5.02101870990957E-2</v>
      </c>
      <c r="AL13" s="15">
        <v>1.5600683285935699</v>
      </c>
      <c r="AM13" s="247">
        <v>6.6984080034480906E-2</v>
      </c>
      <c r="AN13" s="16"/>
      <c r="AO13" s="16"/>
      <c r="AP13" s="16"/>
    </row>
    <row r="14" spans="1:42" x14ac:dyDescent="0.2">
      <c r="A14" s="98" t="s">
        <v>4</v>
      </c>
      <c r="B14" s="15">
        <v>1.5075101152703601</v>
      </c>
      <c r="C14" s="16">
        <v>2.7028796799358799E-2</v>
      </c>
      <c r="D14" s="15">
        <v>1.5683827102797301</v>
      </c>
      <c r="E14" s="16">
        <v>3.2985248747952702E-2</v>
      </c>
      <c r="F14" s="15">
        <v>1.9106223876642601</v>
      </c>
      <c r="G14" s="16">
        <v>3.1489971795762101E-2</v>
      </c>
      <c r="H14" s="15">
        <v>1.49344965663442</v>
      </c>
      <c r="I14" s="16">
        <v>4.1782236932700403E-2</v>
      </c>
      <c r="J14" s="15">
        <v>1.3441017216509099</v>
      </c>
      <c r="K14" s="247">
        <v>4.29268523736024E-2</v>
      </c>
      <c r="L14" s="16"/>
      <c r="M14" s="16"/>
      <c r="N14" s="247"/>
      <c r="O14" s="98" t="s">
        <v>4</v>
      </c>
      <c r="P14" s="15">
        <v>2.2373512554291199</v>
      </c>
      <c r="Q14" s="16">
        <v>1.12732080176473E-2</v>
      </c>
      <c r="R14" s="15">
        <v>2.2412318166851599</v>
      </c>
      <c r="S14" s="16">
        <v>1.37271624636359E-2</v>
      </c>
      <c r="T14" s="15">
        <v>2.28895886721783</v>
      </c>
      <c r="U14" s="16">
        <v>1.7578183840437599E-2</v>
      </c>
      <c r="V14" s="15">
        <v>2.2357234026158901</v>
      </c>
      <c r="W14" s="16">
        <v>1.74748831482478E-2</v>
      </c>
      <c r="X14" s="15">
        <v>2.0387376887053801</v>
      </c>
      <c r="Y14" s="247">
        <v>1.8665575305660698E-2</v>
      </c>
      <c r="Z14" s="15"/>
      <c r="AA14" s="15"/>
      <c r="AB14" s="275"/>
      <c r="AC14" s="98" t="s">
        <v>4</v>
      </c>
      <c r="AD14" s="15">
        <v>2.1767395322068799</v>
      </c>
      <c r="AE14" s="16">
        <v>2.8494884560969901E-2</v>
      </c>
      <c r="AF14" s="15">
        <v>2.0213088122446399</v>
      </c>
      <c r="AG14" s="16">
        <v>3.31989111089716E-2</v>
      </c>
      <c r="AH14" s="15">
        <v>2.1377998201879702</v>
      </c>
      <c r="AI14" s="16">
        <v>3.1470025163351699E-2</v>
      </c>
      <c r="AJ14" s="15">
        <v>2.0099306662465599</v>
      </c>
      <c r="AK14" s="16">
        <v>2.9649954645408101E-2</v>
      </c>
      <c r="AL14" s="15">
        <v>1.76208054276382</v>
      </c>
      <c r="AM14" s="247">
        <v>3.7471032620018101E-2</v>
      </c>
      <c r="AN14" s="16"/>
      <c r="AO14" s="16"/>
      <c r="AP14" s="16"/>
    </row>
    <row r="15" spans="1:42" x14ac:dyDescent="0.2">
      <c r="A15" s="98" t="s">
        <v>5</v>
      </c>
      <c r="B15" s="15">
        <v>1.5157350331062101</v>
      </c>
      <c r="C15" s="16">
        <v>7.6717986902149704E-2</v>
      </c>
      <c r="D15" s="15">
        <v>1.7017775585508801</v>
      </c>
      <c r="E15" s="16">
        <v>5.6070210713224398E-2</v>
      </c>
      <c r="F15" s="15">
        <v>2.0822009999317301</v>
      </c>
      <c r="G15" s="16">
        <v>7.5984591555418105E-2</v>
      </c>
      <c r="H15" s="15">
        <v>1.84738710746233</v>
      </c>
      <c r="I15" s="16">
        <v>9.2037367785708396E-2</v>
      </c>
      <c r="J15" s="15">
        <v>1.72261955871604</v>
      </c>
      <c r="K15" s="247">
        <v>0.13242320763926499</v>
      </c>
      <c r="L15" s="16"/>
      <c r="M15" s="16"/>
      <c r="N15" s="247"/>
      <c r="O15" s="98" t="s">
        <v>5</v>
      </c>
      <c r="P15" s="15">
        <v>1.96188146331234</v>
      </c>
      <c r="Q15" s="16">
        <v>3.45743819646653E-2</v>
      </c>
      <c r="R15" s="15">
        <v>1.9799589134261399</v>
      </c>
      <c r="S15" s="16">
        <v>3.6292842639293901E-2</v>
      </c>
      <c r="T15" s="15">
        <v>2.2187846289265298</v>
      </c>
      <c r="U15" s="16">
        <v>3.6655000798427602E-2</v>
      </c>
      <c r="V15" s="15">
        <v>2.1487313249415401</v>
      </c>
      <c r="W15" s="16">
        <v>3.45170376778813E-2</v>
      </c>
      <c r="X15" s="15">
        <v>1.9484326208537801</v>
      </c>
      <c r="Y15" s="247">
        <v>4.4478014888025399E-2</v>
      </c>
      <c r="Z15" s="15"/>
      <c r="AA15" s="15"/>
      <c r="AB15" s="275"/>
      <c r="AC15" s="98" t="s">
        <v>5</v>
      </c>
      <c r="AD15" s="15">
        <v>1.8726150174901699</v>
      </c>
      <c r="AE15" s="16">
        <v>5.8342416141525799E-2</v>
      </c>
      <c r="AF15" s="15">
        <v>1.7983229580086899</v>
      </c>
      <c r="AG15" s="16">
        <v>6.0047030829928703E-2</v>
      </c>
      <c r="AH15" s="15">
        <v>2.0097747549279901</v>
      </c>
      <c r="AI15" s="16">
        <v>6.3220381726268995E-2</v>
      </c>
      <c r="AJ15" s="15">
        <v>1.9995951907954499</v>
      </c>
      <c r="AK15" s="16">
        <v>7.2350441203185303E-2</v>
      </c>
      <c r="AL15" s="15">
        <v>1.6449510612103599</v>
      </c>
      <c r="AM15" s="247">
        <v>0.116543131357025</v>
      </c>
      <c r="AN15" s="16"/>
      <c r="AO15" s="16"/>
      <c r="AP15" s="16"/>
    </row>
    <row r="16" spans="1:42" x14ac:dyDescent="0.2">
      <c r="A16" s="98" t="s">
        <v>6</v>
      </c>
      <c r="B16" s="15">
        <v>1.3495916073443299</v>
      </c>
      <c r="C16" s="16">
        <v>4.7441938761004498E-2</v>
      </c>
      <c r="D16" s="15">
        <v>1.3442628680141999</v>
      </c>
      <c r="E16" s="16">
        <v>4.8782425507546301E-2</v>
      </c>
      <c r="F16" s="15">
        <v>1.5708685305011301</v>
      </c>
      <c r="G16" s="16">
        <v>3.4014449570555098E-2</v>
      </c>
      <c r="H16" s="15">
        <v>1.4549452390701201</v>
      </c>
      <c r="I16" s="16">
        <v>6.3370955074199806E-2</v>
      </c>
      <c r="J16" s="15">
        <v>0.95596043884438697</v>
      </c>
      <c r="K16" s="247">
        <v>5.0875678422887899E-2</v>
      </c>
      <c r="L16" s="16"/>
      <c r="M16" s="16"/>
      <c r="N16" s="247"/>
      <c r="O16" s="98" t="s">
        <v>6</v>
      </c>
      <c r="P16" s="15">
        <v>2.2384942939573298</v>
      </c>
      <c r="Q16" s="16">
        <v>1.5916379526050899E-2</v>
      </c>
      <c r="R16" s="15">
        <v>2.0310115456444602</v>
      </c>
      <c r="S16" s="16">
        <v>1.7122135485757198E-2</v>
      </c>
      <c r="T16" s="15">
        <v>2.0021695526792298</v>
      </c>
      <c r="U16" s="16">
        <v>2.0362229821900099E-2</v>
      </c>
      <c r="V16" s="15">
        <v>2.17452889606525</v>
      </c>
      <c r="W16" s="16">
        <v>2.0413933827376801E-2</v>
      </c>
      <c r="X16" s="15">
        <v>2.0104521245922999</v>
      </c>
      <c r="Y16" s="247">
        <v>2.2977906239381299E-2</v>
      </c>
      <c r="Z16" s="15"/>
      <c r="AA16" s="15"/>
      <c r="AB16" s="275"/>
      <c r="AC16" s="98" t="s">
        <v>6</v>
      </c>
      <c r="AD16" s="15">
        <v>2.2464582934121902</v>
      </c>
      <c r="AE16" s="16">
        <v>2.5897907626302199E-2</v>
      </c>
      <c r="AF16" s="15">
        <v>1.9810438957130001</v>
      </c>
      <c r="AG16" s="16">
        <v>2.48027423977175E-2</v>
      </c>
      <c r="AH16" s="15">
        <v>1.8777959803017701</v>
      </c>
      <c r="AI16" s="16">
        <v>2.9592820202692299E-2</v>
      </c>
      <c r="AJ16" s="15">
        <v>2.0166071527266398</v>
      </c>
      <c r="AK16" s="16">
        <v>2.68823182986547E-2</v>
      </c>
      <c r="AL16" s="15">
        <v>1.7602831801759899</v>
      </c>
      <c r="AM16" s="247">
        <v>3.2214954984675602E-2</v>
      </c>
      <c r="AN16" s="16"/>
      <c r="AO16" s="16"/>
      <c r="AP16" s="16"/>
    </row>
    <row r="17" spans="1:42" x14ac:dyDescent="0.2">
      <c r="A17" s="98" t="s">
        <v>7</v>
      </c>
      <c r="B17" s="15">
        <v>1.70776859801401</v>
      </c>
      <c r="C17" s="16">
        <v>4.0604762874988501E-2</v>
      </c>
      <c r="D17" s="15">
        <v>1.5082389393600399</v>
      </c>
      <c r="E17" s="16">
        <v>4.7895008322695901E-2</v>
      </c>
      <c r="F17" s="15">
        <v>1.8673356921300499</v>
      </c>
      <c r="G17" s="16">
        <v>4.30895637710541E-2</v>
      </c>
      <c r="H17" s="15">
        <v>1.87501863375955</v>
      </c>
      <c r="I17" s="16">
        <v>6.0761864607522802E-2</v>
      </c>
      <c r="J17" s="15">
        <v>1.56471984130284</v>
      </c>
      <c r="K17" s="247">
        <v>4.2860482437507397E-2</v>
      </c>
      <c r="L17" s="16"/>
      <c r="M17" s="16"/>
      <c r="N17" s="247"/>
      <c r="O17" s="98" t="s">
        <v>7</v>
      </c>
      <c r="P17" s="15">
        <v>2.0754622536698002</v>
      </c>
      <c r="Q17" s="16">
        <v>1.6078569970552299E-2</v>
      </c>
      <c r="R17" s="15">
        <v>1.77471116763979</v>
      </c>
      <c r="S17" s="16">
        <v>1.2589110304391299E-2</v>
      </c>
      <c r="T17" s="15">
        <v>2.0654746118454801</v>
      </c>
      <c r="U17" s="16">
        <v>1.8299013172920101E-2</v>
      </c>
      <c r="V17" s="15">
        <v>2.2754587307612399</v>
      </c>
      <c r="W17" s="16">
        <v>2.0818563171178799E-2</v>
      </c>
      <c r="X17" s="15">
        <v>1.7964108118806801</v>
      </c>
      <c r="Y17" s="247">
        <v>1.9889401039059802E-2</v>
      </c>
      <c r="Z17" s="15"/>
      <c r="AA17" s="15"/>
      <c r="AB17" s="275"/>
      <c r="AC17" s="98" t="s">
        <v>7</v>
      </c>
      <c r="AD17" s="15">
        <v>1.85599621035309</v>
      </c>
      <c r="AE17" s="16">
        <v>3.77124614891425E-2</v>
      </c>
      <c r="AF17" s="15">
        <v>1.5970696272598901</v>
      </c>
      <c r="AG17" s="16">
        <v>3.2024586917044198E-2</v>
      </c>
      <c r="AH17" s="15">
        <v>1.84096090303421</v>
      </c>
      <c r="AI17" s="16">
        <v>3.1502321444601501E-2</v>
      </c>
      <c r="AJ17" s="15">
        <v>1.9657947914700999</v>
      </c>
      <c r="AK17" s="16">
        <v>4.1358454106594202E-2</v>
      </c>
      <c r="AL17" s="15">
        <v>1.44085478405541</v>
      </c>
      <c r="AM17" s="247">
        <v>3.9076323346741298E-2</v>
      </c>
      <c r="AN17" s="16"/>
      <c r="AO17" s="16"/>
      <c r="AP17" s="16"/>
    </row>
    <row r="18" spans="1:42" x14ac:dyDescent="0.2">
      <c r="A18" s="98" t="s">
        <v>8</v>
      </c>
      <c r="B18" s="15">
        <v>1.6941032079479701</v>
      </c>
      <c r="C18" s="16">
        <v>5.0876598801298703E-2</v>
      </c>
      <c r="D18" s="15">
        <v>1.5984411476325999</v>
      </c>
      <c r="E18" s="16">
        <v>5.0066717301165103E-2</v>
      </c>
      <c r="F18" s="15">
        <v>1.8620014420869999</v>
      </c>
      <c r="G18" s="16">
        <v>5.3157046301858198E-2</v>
      </c>
      <c r="H18" s="15">
        <v>1.32243576507702</v>
      </c>
      <c r="I18" s="16">
        <v>4.4840395448387103E-2</v>
      </c>
      <c r="J18" s="15">
        <v>1.3099779269985801</v>
      </c>
      <c r="K18" s="247">
        <v>6.3208765039979006E-2</v>
      </c>
      <c r="L18" s="16"/>
      <c r="M18" s="16"/>
      <c r="N18" s="247"/>
      <c r="O18" s="98" t="s">
        <v>8</v>
      </c>
      <c r="P18" s="15">
        <v>2.2649854704574102</v>
      </c>
      <c r="Q18" s="16">
        <v>1.4070172195542199E-2</v>
      </c>
      <c r="R18" s="15">
        <v>2.07504465924193</v>
      </c>
      <c r="S18" s="16">
        <v>1.6509396237869501E-2</v>
      </c>
      <c r="T18" s="15">
        <v>2.19971328503921</v>
      </c>
      <c r="U18" s="16">
        <v>1.9068244936278601E-2</v>
      </c>
      <c r="V18" s="15">
        <v>1.94269546675675</v>
      </c>
      <c r="W18" s="16">
        <v>1.9229367266573101E-2</v>
      </c>
      <c r="X18" s="15">
        <v>1.96093390231011</v>
      </c>
      <c r="Y18" s="247">
        <v>2.0729561934793399E-2</v>
      </c>
      <c r="Z18" s="15"/>
      <c r="AA18" s="15"/>
      <c r="AB18" s="275"/>
      <c r="AC18" s="98" t="s">
        <v>8</v>
      </c>
      <c r="AD18" s="15">
        <v>2.1932656523707101</v>
      </c>
      <c r="AE18" s="16">
        <v>3.0625528359878001E-2</v>
      </c>
      <c r="AF18" s="15">
        <v>1.9398794002144899</v>
      </c>
      <c r="AG18" s="16">
        <v>3.5531106531078598E-2</v>
      </c>
      <c r="AH18" s="15">
        <v>2.1092029307751199</v>
      </c>
      <c r="AI18" s="16">
        <v>3.7755049026555298E-2</v>
      </c>
      <c r="AJ18" s="15">
        <v>1.81155269661304</v>
      </c>
      <c r="AK18" s="16">
        <v>3.6641490660983697E-2</v>
      </c>
      <c r="AL18" s="15">
        <v>1.6403252503274199</v>
      </c>
      <c r="AM18" s="247">
        <v>3.4692683091569997E-2</v>
      </c>
      <c r="AN18" s="16"/>
      <c r="AO18" s="16"/>
      <c r="AP18" s="16"/>
    </row>
    <row r="19" spans="1:42" s="85" customFormat="1" x14ac:dyDescent="0.2">
      <c r="A19" s="98" t="s">
        <v>326</v>
      </c>
      <c r="B19" s="99">
        <v>1.57239624862809</v>
      </c>
      <c r="C19" s="100">
        <v>4.8118460011687597E-2</v>
      </c>
      <c r="D19" s="99">
        <v>1.70082062896925</v>
      </c>
      <c r="E19" s="100">
        <v>5.1818889835827699E-2</v>
      </c>
      <c r="F19" s="99">
        <v>1.8597807156397499</v>
      </c>
      <c r="G19" s="100">
        <v>4.7816646954645201E-2</v>
      </c>
      <c r="H19" s="99">
        <v>1.65094804394464</v>
      </c>
      <c r="I19" s="100">
        <v>6.2392769315636101E-2</v>
      </c>
      <c r="J19" s="99">
        <v>1.37784043133377</v>
      </c>
      <c r="K19" s="258">
        <v>6.2953271419989604E-2</v>
      </c>
      <c r="L19" s="192"/>
      <c r="M19" s="192"/>
      <c r="N19" s="249"/>
      <c r="O19" s="98" t="s">
        <v>326</v>
      </c>
      <c r="P19" s="99">
        <v>1.9207483750819401</v>
      </c>
      <c r="Q19" s="100">
        <v>1.5543474866118699E-2</v>
      </c>
      <c r="R19" s="99">
        <v>1.91492307112836</v>
      </c>
      <c r="S19" s="100">
        <v>1.6479404895673101E-2</v>
      </c>
      <c r="T19" s="99">
        <v>2.0388212602959501</v>
      </c>
      <c r="U19" s="100">
        <v>1.7615916067449999E-2</v>
      </c>
      <c r="V19" s="99">
        <v>1.9353324458373</v>
      </c>
      <c r="W19" s="100">
        <v>1.50494772247242E-2</v>
      </c>
      <c r="X19" s="99">
        <v>1.7673617241413999</v>
      </c>
      <c r="Y19" s="258">
        <v>2.2277319725443102E-2</v>
      </c>
      <c r="Z19" s="191"/>
      <c r="AA19" s="191"/>
      <c r="AB19" s="276"/>
      <c r="AC19" s="98" t="s">
        <v>326</v>
      </c>
      <c r="AD19" s="99">
        <v>1.7834619905036</v>
      </c>
      <c r="AE19" s="100">
        <v>3.63200317723903E-2</v>
      </c>
      <c r="AF19" s="99">
        <v>1.70190191046767</v>
      </c>
      <c r="AG19" s="100">
        <v>3.0936711218170099E-2</v>
      </c>
      <c r="AH19" s="99">
        <v>1.8229132452636501</v>
      </c>
      <c r="AI19" s="100">
        <v>3.9912207993903E-2</v>
      </c>
      <c r="AJ19" s="99">
        <v>1.8146270309555399</v>
      </c>
      <c r="AK19" s="100">
        <v>3.5348606792887399E-2</v>
      </c>
      <c r="AL19" s="99">
        <v>1.4918469947787301</v>
      </c>
      <c r="AM19" s="258">
        <v>5.2121957587056698E-2</v>
      </c>
      <c r="AN19" s="192"/>
      <c r="AO19" s="192"/>
      <c r="AP19" s="192"/>
    </row>
    <row r="20" spans="1:42" x14ac:dyDescent="0.2">
      <c r="A20" s="98" t="s">
        <v>9</v>
      </c>
      <c r="B20" s="15">
        <v>1.8166661182936401</v>
      </c>
      <c r="C20" s="16">
        <v>4.3434534607609897E-2</v>
      </c>
      <c r="D20" s="15">
        <v>1.8814971570852499</v>
      </c>
      <c r="E20" s="16">
        <v>5.7003198026447301E-2</v>
      </c>
      <c r="F20" s="15">
        <v>1.8105910327829</v>
      </c>
      <c r="G20" s="16">
        <v>5.5892890045552E-2</v>
      </c>
      <c r="H20" s="15">
        <v>1.6097032490046801</v>
      </c>
      <c r="I20" s="16">
        <v>5.5324491796648799E-2</v>
      </c>
      <c r="J20" s="15">
        <v>1.3279064020756499</v>
      </c>
      <c r="K20" s="247">
        <v>5.5903272618091797E-2</v>
      </c>
      <c r="L20" s="16"/>
      <c r="M20" s="16"/>
      <c r="N20" s="247"/>
      <c r="O20" s="98" t="s">
        <v>9</v>
      </c>
      <c r="P20" s="15">
        <v>2.1708517346029899</v>
      </c>
      <c r="Q20" s="16">
        <v>2.1131233593104801E-2</v>
      </c>
      <c r="R20" s="15">
        <v>2.1045321041284901</v>
      </c>
      <c r="S20" s="16">
        <v>1.8547796362253101E-2</v>
      </c>
      <c r="T20" s="15">
        <v>2.0758485218043998</v>
      </c>
      <c r="U20" s="16">
        <v>2.3405018781111699E-2</v>
      </c>
      <c r="V20" s="15">
        <v>1.98772017841038</v>
      </c>
      <c r="W20" s="16">
        <v>1.9355427179155799E-2</v>
      </c>
      <c r="X20" s="15">
        <v>1.8322751881291901</v>
      </c>
      <c r="Y20" s="247">
        <v>2.48754124350863E-2</v>
      </c>
      <c r="Z20" s="15"/>
      <c r="AA20" s="15"/>
      <c r="AB20" s="275"/>
      <c r="AC20" s="98" t="s">
        <v>9</v>
      </c>
      <c r="AD20" s="15">
        <v>2.1384318729256901</v>
      </c>
      <c r="AE20" s="16">
        <v>4.59734044548031E-2</v>
      </c>
      <c r="AF20" s="15">
        <v>1.98548579898817</v>
      </c>
      <c r="AG20" s="16">
        <v>4.1155685369427902E-2</v>
      </c>
      <c r="AH20" s="15">
        <v>1.9785568690919999</v>
      </c>
      <c r="AI20" s="16">
        <v>4.4574800160995902E-2</v>
      </c>
      <c r="AJ20" s="15">
        <v>1.89932905576578</v>
      </c>
      <c r="AK20" s="16">
        <v>4.8256957771941902E-2</v>
      </c>
      <c r="AL20" s="15">
        <v>1.6394341932616201</v>
      </c>
      <c r="AM20" s="247">
        <v>6.3026850595233705E-2</v>
      </c>
      <c r="AN20" s="16"/>
      <c r="AO20" s="16"/>
      <c r="AP20" s="16"/>
    </row>
    <row r="21" spans="1:42" x14ac:dyDescent="0.2">
      <c r="A21" s="98" t="s">
        <v>10</v>
      </c>
      <c r="B21" s="15">
        <v>1.42146353278977</v>
      </c>
      <c r="C21" s="16">
        <v>6.1219039248175802E-2</v>
      </c>
      <c r="D21" s="15">
        <v>1.63324956242847</v>
      </c>
      <c r="E21" s="16">
        <v>8.0071836946060501E-2</v>
      </c>
      <c r="F21" s="15">
        <v>1.8089884742692699</v>
      </c>
      <c r="G21" s="16">
        <v>7.2900235632002E-2</v>
      </c>
      <c r="H21" s="15">
        <v>1.5750740253653901</v>
      </c>
      <c r="I21" s="16">
        <v>9.8238858191057807E-2</v>
      </c>
      <c r="J21" s="15">
        <v>1.2406444309412701</v>
      </c>
      <c r="K21" s="247">
        <v>7.2874130877197907E-2</v>
      </c>
      <c r="L21" s="16"/>
      <c r="M21" s="16"/>
      <c r="N21" s="247"/>
      <c r="O21" s="98" t="s">
        <v>10</v>
      </c>
      <c r="P21" s="15">
        <v>2.1110339246328498</v>
      </c>
      <c r="Q21" s="16">
        <v>2.39199866997972E-2</v>
      </c>
      <c r="R21" s="15">
        <v>2.1756589933552699</v>
      </c>
      <c r="S21" s="16">
        <v>2.7803581622960701E-2</v>
      </c>
      <c r="T21" s="15">
        <v>2.0665508505188601</v>
      </c>
      <c r="U21" s="16">
        <v>2.3854086574036398E-2</v>
      </c>
      <c r="V21" s="15">
        <v>2.1539861175690902</v>
      </c>
      <c r="W21" s="16">
        <v>2.99577659740227E-2</v>
      </c>
      <c r="X21" s="15">
        <v>1.9432399946266099</v>
      </c>
      <c r="Y21" s="247">
        <v>3.0199895890934102E-2</v>
      </c>
      <c r="Z21" s="15"/>
      <c r="AA21" s="15"/>
      <c r="AB21" s="275"/>
      <c r="AC21" s="98" t="s">
        <v>10</v>
      </c>
      <c r="AD21" s="15">
        <v>1.9182528968817101</v>
      </c>
      <c r="AE21" s="16">
        <v>4.7969587346258002E-2</v>
      </c>
      <c r="AF21" s="15">
        <v>1.8010086766764599</v>
      </c>
      <c r="AG21" s="16">
        <v>6.1809670601217601E-2</v>
      </c>
      <c r="AH21" s="15">
        <v>1.7852648235728501</v>
      </c>
      <c r="AI21" s="16">
        <v>5.7761174363563601E-2</v>
      </c>
      <c r="AJ21" s="15">
        <v>1.8210280513083399</v>
      </c>
      <c r="AK21" s="16">
        <v>7.7578806157719907E-2</v>
      </c>
      <c r="AL21" s="15">
        <v>1.4124997733871201</v>
      </c>
      <c r="AM21" s="247">
        <v>6.1813525661912901E-2</v>
      </c>
      <c r="AN21" s="16"/>
      <c r="AO21" s="16"/>
      <c r="AP21" s="16"/>
    </row>
    <row r="22" spans="1:42" x14ac:dyDescent="0.2">
      <c r="A22" s="98" t="s">
        <v>11</v>
      </c>
      <c r="B22" s="15">
        <v>1.1974921896619699</v>
      </c>
      <c r="C22" s="16">
        <v>0.13438433113786899</v>
      </c>
      <c r="D22" s="15">
        <v>1.3235980549850701</v>
      </c>
      <c r="E22" s="16">
        <v>0.105280106079173</v>
      </c>
      <c r="F22" s="15">
        <v>1.5264345272761299</v>
      </c>
      <c r="G22" s="16">
        <v>9.0939859849856003E-2</v>
      </c>
      <c r="H22" s="15">
        <v>1.79271737373383</v>
      </c>
      <c r="I22" s="16">
        <v>0.14587114167881499</v>
      </c>
      <c r="J22" s="15">
        <v>1.3051740723543099</v>
      </c>
      <c r="K22" s="247">
        <v>0.14363601372498699</v>
      </c>
      <c r="L22" s="16"/>
      <c r="M22" s="16"/>
      <c r="N22" s="247"/>
      <c r="O22" s="98" t="s">
        <v>11</v>
      </c>
      <c r="P22" s="15">
        <v>1.7228142380534599</v>
      </c>
      <c r="Q22" s="16">
        <v>3.3696227678593003E-2</v>
      </c>
      <c r="R22" s="15">
        <v>1.8238690691416</v>
      </c>
      <c r="S22" s="16">
        <v>3.2594850946937398E-2</v>
      </c>
      <c r="T22" s="15">
        <v>2.0037000170260901</v>
      </c>
      <c r="U22" s="16">
        <v>3.09240575483384E-2</v>
      </c>
      <c r="V22" s="15">
        <v>2.2030000901139299</v>
      </c>
      <c r="W22" s="16">
        <v>3.5058221441600798E-2</v>
      </c>
      <c r="X22" s="15">
        <v>2.0168159667127399</v>
      </c>
      <c r="Y22" s="247">
        <v>4.1842169062645103E-2</v>
      </c>
      <c r="Z22" s="15"/>
      <c r="AA22" s="15"/>
      <c r="AB22" s="275"/>
      <c r="AC22" s="98" t="s">
        <v>11</v>
      </c>
      <c r="AD22" s="15">
        <v>1.76065927923828</v>
      </c>
      <c r="AE22" s="16">
        <v>9.3181755423809007E-2</v>
      </c>
      <c r="AF22" s="15">
        <v>1.7062128048313201</v>
      </c>
      <c r="AG22" s="16">
        <v>9.02745489712726E-2</v>
      </c>
      <c r="AH22" s="15">
        <v>1.7347938030150001</v>
      </c>
      <c r="AI22" s="16">
        <v>8.1290681328195294E-2</v>
      </c>
      <c r="AJ22" s="15">
        <v>1.94496906532474</v>
      </c>
      <c r="AK22" s="16">
        <v>8.1064028989703094E-2</v>
      </c>
      <c r="AL22" s="15">
        <v>1.86211046598121</v>
      </c>
      <c r="AM22" s="247">
        <v>0.100702529965324</v>
      </c>
      <c r="AN22" s="16"/>
      <c r="AO22" s="16"/>
      <c r="AP22" s="16"/>
    </row>
    <row r="23" spans="1:42" x14ac:dyDescent="0.2">
      <c r="A23" s="98" t="s">
        <v>12</v>
      </c>
      <c r="B23" s="15">
        <v>1.68660327417009</v>
      </c>
      <c r="C23" s="16">
        <v>5.1665864733547402E-2</v>
      </c>
      <c r="D23" s="15">
        <v>1.8694450224975101</v>
      </c>
      <c r="E23" s="16">
        <v>6.2470015092286099E-2</v>
      </c>
      <c r="F23" s="15">
        <v>1.57574026146451</v>
      </c>
      <c r="G23" s="16">
        <v>4.89695580430081E-2</v>
      </c>
      <c r="H23" s="15">
        <v>1.27950470735924</v>
      </c>
      <c r="I23" s="16">
        <v>6.4119065082412094E-2</v>
      </c>
      <c r="J23" s="15">
        <v>1.1357856114131299</v>
      </c>
      <c r="K23" s="247">
        <v>6.1730181571121E-2</v>
      </c>
      <c r="L23" s="16"/>
      <c r="M23" s="16"/>
      <c r="N23" s="247"/>
      <c r="O23" s="98" t="s">
        <v>12</v>
      </c>
      <c r="P23" s="15">
        <v>2.21141506286496</v>
      </c>
      <c r="Q23" s="16">
        <v>1.94967840892439E-2</v>
      </c>
      <c r="R23" s="15">
        <v>2.35046124987517</v>
      </c>
      <c r="S23" s="16">
        <v>2.0272742043482402E-2</v>
      </c>
      <c r="T23" s="15">
        <v>1.95458085081085</v>
      </c>
      <c r="U23" s="16">
        <v>1.8618223907932701E-2</v>
      </c>
      <c r="V23" s="15">
        <v>1.7694957570157599</v>
      </c>
      <c r="W23" s="16">
        <v>2.2414274322227298E-2</v>
      </c>
      <c r="X23" s="15">
        <v>1.60185396174428</v>
      </c>
      <c r="Y23" s="247">
        <v>2.4396998189885201E-2</v>
      </c>
      <c r="Z23" s="15"/>
      <c r="AA23" s="15"/>
      <c r="AB23" s="275"/>
      <c r="AC23" s="98" t="s">
        <v>12</v>
      </c>
      <c r="AD23" s="15">
        <v>2.0220209823155</v>
      </c>
      <c r="AE23" s="16">
        <v>5.0973519809689102E-2</v>
      </c>
      <c r="AF23" s="15">
        <v>2.1201648426364801</v>
      </c>
      <c r="AG23" s="16">
        <v>4.63470097690485E-2</v>
      </c>
      <c r="AH23" s="15">
        <v>1.75058931635985</v>
      </c>
      <c r="AI23" s="16">
        <v>3.0516633830493699E-2</v>
      </c>
      <c r="AJ23" s="15">
        <v>1.6502540464473801</v>
      </c>
      <c r="AK23" s="16">
        <v>5.9411295615338797E-2</v>
      </c>
      <c r="AL23" s="15">
        <v>1.09948989213638</v>
      </c>
      <c r="AM23" s="247">
        <v>4.1842257667042498E-2</v>
      </c>
      <c r="AN23" s="16"/>
      <c r="AO23" s="16"/>
      <c r="AP23" s="16"/>
    </row>
    <row r="24" spans="1:42" x14ac:dyDescent="0.2">
      <c r="A24" s="98" t="s">
        <v>13</v>
      </c>
      <c r="B24" s="15">
        <v>1.6480202067913601</v>
      </c>
      <c r="C24" s="16">
        <v>7.2062828955913996E-2</v>
      </c>
      <c r="D24" s="15">
        <v>2.0199769795948401</v>
      </c>
      <c r="E24" s="16">
        <v>7.0772359072959298E-2</v>
      </c>
      <c r="F24" s="15">
        <v>1.73678338941281</v>
      </c>
      <c r="G24" s="16">
        <v>6.4799208310180795E-2</v>
      </c>
      <c r="H24" s="15">
        <v>1.71091834798489</v>
      </c>
      <c r="I24" s="16">
        <v>9.1230801600660702E-2</v>
      </c>
      <c r="J24" s="15">
        <v>1.2605991359159801</v>
      </c>
      <c r="K24" s="247">
        <v>8.36632368720477E-2</v>
      </c>
      <c r="L24" s="16"/>
      <c r="M24" s="16"/>
      <c r="N24" s="247"/>
      <c r="O24" s="98" t="s">
        <v>13</v>
      </c>
      <c r="P24" s="15">
        <v>2.2223624572791199</v>
      </c>
      <c r="Q24" s="16">
        <v>2.0221862014853698E-2</v>
      </c>
      <c r="R24" s="15">
        <v>2.3819960114944099</v>
      </c>
      <c r="S24" s="16">
        <v>2.5685278137203699E-2</v>
      </c>
      <c r="T24" s="15">
        <v>2.1094350535550999</v>
      </c>
      <c r="U24" s="16">
        <v>2.2075384788477301E-2</v>
      </c>
      <c r="V24" s="15">
        <v>2.1959821044392398</v>
      </c>
      <c r="W24" s="16">
        <v>2.8896486804781501E-2</v>
      </c>
      <c r="X24" s="15">
        <v>1.6384663001400499</v>
      </c>
      <c r="Y24" s="247">
        <v>2.5560373013397999E-2</v>
      </c>
      <c r="Z24" s="15"/>
      <c r="AA24" s="15"/>
      <c r="AB24" s="275"/>
      <c r="AC24" s="98" t="s">
        <v>13</v>
      </c>
      <c r="AD24" s="15">
        <v>1.6268192579430101</v>
      </c>
      <c r="AE24" s="16">
        <v>4.58744719533766E-2</v>
      </c>
      <c r="AF24" s="15">
        <v>1.9533737212184601</v>
      </c>
      <c r="AG24" s="16">
        <v>5.7081109857520101E-2</v>
      </c>
      <c r="AH24" s="15">
        <v>1.5711663264874201</v>
      </c>
      <c r="AI24" s="16">
        <v>4.5309157372995401E-2</v>
      </c>
      <c r="AJ24" s="15">
        <v>1.82273732430729</v>
      </c>
      <c r="AK24" s="16">
        <v>9.8197101025479294E-2</v>
      </c>
      <c r="AL24" s="15">
        <v>1.06748803707049</v>
      </c>
      <c r="AM24" s="247">
        <v>3.9599742839890699E-2</v>
      </c>
      <c r="AN24" s="16"/>
      <c r="AO24" s="16"/>
      <c r="AP24" s="16"/>
    </row>
    <row r="25" spans="1:42" x14ac:dyDescent="0.2">
      <c r="A25" s="98" t="s">
        <v>14</v>
      </c>
      <c r="B25" s="15">
        <v>1.4777132360185401</v>
      </c>
      <c r="C25" s="16">
        <v>4.2175820381555602E-2</v>
      </c>
      <c r="D25" s="15">
        <v>1.5243202649933001</v>
      </c>
      <c r="E25" s="16">
        <v>4.6462851049238002E-2</v>
      </c>
      <c r="F25" s="15">
        <v>1.62724253397069</v>
      </c>
      <c r="G25" s="16">
        <v>4.5348360508829698E-2</v>
      </c>
      <c r="H25" s="15">
        <v>1.56459764138251</v>
      </c>
      <c r="I25" s="16">
        <v>5.3062541306952801E-2</v>
      </c>
      <c r="J25" s="15">
        <v>1.1589260746382799</v>
      </c>
      <c r="K25" s="247">
        <v>5.2865573525921E-2</v>
      </c>
      <c r="L25" s="16"/>
      <c r="M25" s="16"/>
      <c r="N25" s="247"/>
      <c r="O25" s="98" t="s">
        <v>14</v>
      </c>
      <c r="P25" s="15">
        <v>2.1825701483214202</v>
      </c>
      <c r="Q25" s="16">
        <v>1.70378814108425E-2</v>
      </c>
      <c r="R25" s="15">
        <v>2.1810735223023499</v>
      </c>
      <c r="S25" s="16">
        <v>1.9138019021495801E-2</v>
      </c>
      <c r="T25" s="15">
        <v>2.01775162242288</v>
      </c>
      <c r="U25" s="16">
        <v>2.31922301651039E-2</v>
      </c>
      <c r="V25" s="15">
        <v>2.16445489704653</v>
      </c>
      <c r="W25" s="16">
        <v>2.1349749182686398E-2</v>
      </c>
      <c r="X25" s="15">
        <v>1.83172562061453</v>
      </c>
      <c r="Y25" s="247">
        <v>2.71066550712823E-2</v>
      </c>
      <c r="Z25" s="15"/>
      <c r="AA25" s="15"/>
      <c r="AB25" s="275"/>
      <c r="AC25" s="98" t="s">
        <v>14</v>
      </c>
      <c r="AD25" s="15">
        <v>2.1018616377000399</v>
      </c>
      <c r="AE25" s="16">
        <v>3.9525713826317699E-2</v>
      </c>
      <c r="AF25" s="15">
        <v>2.00944164308526</v>
      </c>
      <c r="AG25" s="16">
        <v>3.7665146163953098E-2</v>
      </c>
      <c r="AH25" s="15">
        <v>1.9112199377493799</v>
      </c>
      <c r="AI25" s="16">
        <v>4.6408259631446798E-2</v>
      </c>
      <c r="AJ25" s="15">
        <v>2.0587603382144302</v>
      </c>
      <c r="AK25" s="16">
        <v>4.3562013925617898E-2</v>
      </c>
      <c r="AL25" s="15">
        <v>1.47196572197412</v>
      </c>
      <c r="AM25" s="247">
        <v>5.4114773845989603E-2</v>
      </c>
      <c r="AN25" s="16"/>
      <c r="AO25" s="16"/>
      <c r="AP25" s="16"/>
    </row>
    <row r="26" spans="1:42" x14ac:dyDescent="0.2">
      <c r="A26" s="98" t="s">
        <v>15</v>
      </c>
      <c r="B26" s="15">
        <v>1.7559500738418301</v>
      </c>
      <c r="C26" s="16">
        <v>3.5185246359360899E-2</v>
      </c>
      <c r="D26" s="15">
        <v>1.7107884851563999</v>
      </c>
      <c r="E26" s="16">
        <v>3.9022611589642299E-2</v>
      </c>
      <c r="F26" s="15">
        <v>1.61881063521777</v>
      </c>
      <c r="G26" s="16">
        <v>3.1189590897850401E-2</v>
      </c>
      <c r="H26" s="15">
        <v>1.26191305825866</v>
      </c>
      <c r="I26" s="16">
        <v>3.8892816578239897E-2</v>
      </c>
      <c r="J26" s="15">
        <v>1.2679359796174099</v>
      </c>
      <c r="K26" s="247">
        <v>4.67431220061372E-2</v>
      </c>
      <c r="L26" s="16"/>
      <c r="M26" s="16"/>
      <c r="N26" s="247"/>
      <c r="O26" s="98" t="s">
        <v>15</v>
      </c>
      <c r="P26" s="15">
        <v>2.3296673190882702</v>
      </c>
      <c r="Q26" s="16">
        <v>1.4057824519220699E-2</v>
      </c>
      <c r="R26" s="15">
        <v>2.17680368284873</v>
      </c>
      <c r="S26" s="16">
        <v>1.7309143231560301E-2</v>
      </c>
      <c r="T26" s="15">
        <v>1.9045279868535101</v>
      </c>
      <c r="U26" s="16">
        <v>1.9057968950718901E-2</v>
      </c>
      <c r="V26" s="15">
        <v>2.0564236958633102</v>
      </c>
      <c r="W26" s="16">
        <v>1.78058482884564E-2</v>
      </c>
      <c r="X26" s="15">
        <v>1.98095116131329</v>
      </c>
      <c r="Y26" s="247">
        <v>1.92964722629206E-2</v>
      </c>
      <c r="Z26" s="15"/>
      <c r="AA26" s="15"/>
      <c r="AB26" s="275"/>
      <c r="AC26" s="98" t="s">
        <v>15</v>
      </c>
      <c r="AD26" s="15">
        <v>2.2332637603577501</v>
      </c>
      <c r="AE26" s="16">
        <v>2.6930970030924199E-2</v>
      </c>
      <c r="AF26" s="15">
        <v>2.0140695291134101</v>
      </c>
      <c r="AG26" s="16">
        <v>3.6682584292210101E-2</v>
      </c>
      <c r="AH26" s="15">
        <v>1.84998800918836</v>
      </c>
      <c r="AI26" s="16">
        <v>3.7455344952672498E-2</v>
      </c>
      <c r="AJ26" s="15">
        <v>1.92979876273943</v>
      </c>
      <c r="AK26" s="16">
        <v>3.8514284472908E-2</v>
      </c>
      <c r="AL26" s="15">
        <v>1.7933025225252399</v>
      </c>
      <c r="AM26" s="247">
        <v>4.7127176803873599E-2</v>
      </c>
      <c r="AN26" s="16"/>
      <c r="AO26" s="16"/>
      <c r="AP26" s="16"/>
    </row>
    <row r="27" spans="1:42" x14ac:dyDescent="0.2">
      <c r="A27" s="98" t="s">
        <v>16</v>
      </c>
      <c r="B27" s="15">
        <v>1.53963106846375</v>
      </c>
      <c r="C27" s="16">
        <v>3.2072393577610499E-2</v>
      </c>
      <c r="D27" s="15">
        <v>1.7617727884283201</v>
      </c>
      <c r="E27" s="16">
        <v>3.58432704453528E-2</v>
      </c>
      <c r="F27" s="15">
        <v>1.82045549237585</v>
      </c>
      <c r="G27" s="16">
        <v>3.6307466278850599E-2</v>
      </c>
      <c r="H27" s="15">
        <v>1.78223976954848</v>
      </c>
      <c r="I27" s="16">
        <v>4.0805675201364203E-2</v>
      </c>
      <c r="J27" s="15">
        <v>1.4366770159508899</v>
      </c>
      <c r="K27" s="247">
        <v>3.6585584751545497E-2</v>
      </c>
      <c r="L27" s="16"/>
      <c r="M27" s="16"/>
      <c r="N27" s="247"/>
      <c r="O27" s="98" t="s">
        <v>16</v>
      </c>
      <c r="P27" s="15">
        <v>1.8567437803800499</v>
      </c>
      <c r="Q27" s="16">
        <v>2.21944545766283E-2</v>
      </c>
      <c r="R27" s="15">
        <v>1.9076858672297701</v>
      </c>
      <c r="S27" s="16">
        <v>2.4555169932201699E-2</v>
      </c>
      <c r="T27" s="15">
        <v>1.98567370835225</v>
      </c>
      <c r="U27" s="16">
        <v>2.7647521088091601E-2</v>
      </c>
      <c r="V27" s="15">
        <v>2.0256354813886301</v>
      </c>
      <c r="W27" s="16">
        <v>2.4952577740646301E-2</v>
      </c>
      <c r="X27" s="15">
        <v>1.7262559787025</v>
      </c>
      <c r="Y27" s="247">
        <v>2.4881647991206499E-2</v>
      </c>
      <c r="Z27" s="15"/>
      <c r="AA27" s="15"/>
      <c r="AB27" s="275"/>
      <c r="AC27" s="98" t="s">
        <v>16</v>
      </c>
      <c r="AD27" s="15">
        <v>1.68268070221982</v>
      </c>
      <c r="AE27" s="16">
        <v>6.7451913138015504E-2</v>
      </c>
      <c r="AF27" s="15">
        <v>1.7598156048281299</v>
      </c>
      <c r="AG27" s="16">
        <v>5.7783792631793097E-2</v>
      </c>
      <c r="AH27" s="15">
        <v>1.89106634118857</v>
      </c>
      <c r="AI27" s="16">
        <v>6.0015519733607199E-2</v>
      </c>
      <c r="AJ27" s="15">
        <v>1.8251791201454499</v>
      </c>
      <c r="AK27" s="16">
        <v>6.37190527109186E-2</v>
      </c>
      <c r="AL27" s="15">
        <v>1.44145653860144</v>
      </c>
      <c r="AM27" s="247">
        <v>6.6001942040293096E-2</v>
      </c>
      <c r="AN27" s="16"/>
      <c r="AO27" s="16"/>
      <c r="AP27" s="16"/>
    </row>
    <row r="28" spans="1:42" x14ac:dyDescent="0.2">
      <c r="A28" s="98" t="s">
        <v>17</v>
      </c>
      <c r="B28" s="15">
        <v>1.5702740956072601</v>
      </c>
      <c r="C28" s="16">
        <v>6.3636595616220107E-2</v>
      </c>
      <c r="D28" s="15">
        <v>1.73666555371106</v>
      </c>
      <c r="E28" s="16">
        <v>7.1892112930801305E-2</v>
      </c>
      <c r="F28" s="15">
        <v>1.9980717006020801</v>
      </c>
      <c r="G28" s="16">
        <v>6.24521862547706E-2</v>
      </c>
      <c r="H28" s="15">
        <v>2.0009576675962299</v>
      </c>
      <c r="I28" s="16">
        <v>9.2163376956339096E-2</v>
      </c>
      <c r="J28" s="15">
        <v>1.6029999633376699</v>
      </c>
      <c r="K28" s="247">
        <v>7.2464514703653699E-2</v>
      </c>
      <c r="L28" s="16"/>
      <c r="M28" s="16"/>
      <c r="N28" s="247"/>
      <c r="O28" s="98" t="s">
        <v>17</v>
      </c>
      <c r="P28" s="15">
        <v>1.8764185952538199</v>
      </c>
      <c r="Q28" s="16">
        <v>2.4794772120852199E-2</v>
      </c>
      <c r="R28" s="15">
        <v>1.99258713975186</v>
      </c>
      <c r="S28" s="16">
        <v>2.94205496526798E-2</v>
      </c>
      <c r="T28" s="15">
        <v>2.1715825271582698</v>
      </c>
      <c r="U28" s="16">
        <v>2.3597898173005699E-2</v>
      </c>
      <c r="V28" s="15">
        <v>2.16251546723523</v>
      </c>
      <c r="W28" s="16">
        <v>3.5577667634179501E-2</v>
      </c>
      <c r="X28" s="15">
        <v>1.97672517750761</v>
      </c>
      <c r="Y28" s="247">
        <v>3.2111442107132002E-2</v>
      </c>
      <c r="Z28" s="15"/>
      <c r="AA28" s="15"/>
      <c r="AB28" s="275"/>
      <c r="AC28" s="98" t="s">
        <v>17</v>
      </c>
      <c r="AD28" s="15">
        <v>1.70219104483851</v>
      </c>
      <c r="AE28" s="16">
        <v>6.6622270950630696E-2</v>
      </c>
      <c r="AF28" s="15">
        <v>1.8062065321805401</v>
      </c>
      <c r="AG28" s="16">
        <v>6.2913835270738197E-2</v>
      </c>
      <c r="AH28" s="15">
        <v>1.9863948880923601</v>
      </c>
      <c r="AI28" s="16">
        <v>6.5359439132537597E-2</v>
      </c>
      <c r="AJ28" s="15">
        <v>1.9869842940592399</v>
      </c>
      <c r="AK28" s="16">
        <v>6.4136362988508E-2</v>
      </c>
      <c r="AL28" s="15">
        <v>1.73633904801669</v>
      </c>
      <c r="AM28" s="247">
        <v>5.5391666742875503E-2</v>
      </c>
      <c r="AN28" s="16"/>
      <c r="AO28" s="16"/>
      <c r="AP28" s="16"/>
    </row>
    <row r="29" spans="1:42" x14ac:dyDescent="0.2">
      <c r="A29" s="98" t="s">
        <v>18</v>
      </c>
      <c r="B29" s="15">
        <v>1.60091370408597</v>
      </c>
      <c r="C29" s="16">
        <v>7.9330017606857706E-2</v>
      </c>
      <c r="D29" s="15">
        <v>1.6238897311506599</v>
      </c>
      <c r="E29" s="16">
        <v>8.4998679767916099E-2</v>
      </c>
      <c r="F29" s="15">
        <v>1.7977640634316301</v>
      </c>
      <c r="G29" s="16">
        <v>6.7124414392983403E-2</v>
      </c>
      <c r="H29" s="15">
        <v>1.65051876748958</v>
      </c>
      <c r="I29" s="16">
        <v>9.8561974928672302E-2</v>
      </c>
      <c r="J29" s="15">
        <v>1.3587457197886501</v>
      </c>
      <c r="K29" s="247">
        <v>7.7771214906098896E-2</v>
      </c>
      <c r="L29" s="16"/>
      <c r="M29" s="16"/>
      <c r="N29" s="247"/>
      <c r="O29" s="98" t="s">
        <v>18</v>
      </c>
      <c r="P29" s="15">
        <v>2.01518389332856</v>
      </c>
      <c r="Q29" s="16">
        <v>2.4339925725320601E-2</v>
      </c>
      <c r="R29" s="15">
        <v>2.09658671642562</v>
      </c>
      <c r="S29" s="16">
        <v>2.2621395007823501E-2</v>
      </c>
      <c r="T29" s="15">
        <v>2.13223386262966</v>
      </c>
      <c r="U29" s="16">
        <v>2.58241979614507E-2</v>
      </c>
      <c r="V29" s="15">
        <v>2.1013674835723202</v>
      </c>
      <c r="W29" s="16">
        <v>2.7380278039018002E-2</v>
      </c>
      <c r="X29" s="15">
        <v>1.87060627151451</v>
      </c>
      <c r="Y29" s="247">
        <v>3.3864156808751503E-2</v>
      </c>
      <c r="Z29" s="15"/>
      <c r="AA29" s="15"/>
      <c r="AB29" s="275"/>
      <c r="AC29" s="98" t="s">
        <v>18</v>
      </c>
      <c r="AD29" s="15">
        <v>1.87932908038313</v>
      </c>
      <c r="AE29" s="16">
        <v>7.1769622375021394E-2</v>
      </c>
      <c r="AF29" s="15">
        <v>1.88482622800986</v>
      </c>
      <c r="AG29" s="16">
        <v>8.1903791673342996E-2</v>
      </c>
      <c r="AH29" s="15">
        <v>1.8670962011121</v>
      </c>
      <c r="AI29" s="16">
        <v>6.0971214324915098E-2</v>
      </c>
      <c r="AJ29" s="15">
        <v>1.86827814973811</v>
      </c>
      <c r="AK29" s="16">
        <v>7.6645040771594994E-2</v>
      </c>
      <c r="AL29" s="15">
        <v>1.5203961857045201</v>
      </c>
      <c r="AM29" s="247">
        <v>7.4463509812839696E-2</v>
      </c>
      <c r="AN29" s="16"/>
      <c r="AO29" s="16"/>
      <c r="AP29" s="16"/>
    </row>
    <row r="30" spans="1:42" x14ac:dyDescent="0.2">
      <c r="A30" s="98" t="s">
        <v>19</v>
      </c>
      <c r="B30" s="15">
        <v>1.5669151549365199</v>
      </c>
      <c r="C30" s="16">
        <v>5.28838487206491E-2</v>
      </c>
      <c r="D30" s="15">
        <v>1.4433255232766999</v>
      </c>
      <c r="E30" s="16">
        <v>6.0370047948723103E-2</v>
      </c>
      <c r="F30" s="15">
        <v>1.5781569849038599</v>
      </c>
      <c r="G30" s="16">
        <v>4.6523458747546299E-2</v>
      </c>
      <c r="H30" s="15">
        <v>1.3546171288151001</v>
      </c>
      <c r="I30" s="16">
        <v>7.2466133675071001E-2</v>
      </c>
      <c r="J30" s="15">
        <v>1.34618650322338</v>
      </c>
      <c r="K30" s="247">
        <v>6.6908746930790797E-2</v>
      </c>
      <c r="L30" s="16"/>
      <c r="M30" s="16"/>
      <c r="N30" s="247"/>
      <c r="O30" s="98" t="s">
        <v>19</v>
      </c>
      <c r="P30" s="15">
        <v>2.25723991695186</v>
      </c>
      <c r="Q30" s="16">
        <v>1.5095665189887199E-2</v>
      </c>
      <c r="R30" s="15">
        <v>1.9015394343696499</v>
      </c>
      <c r="S30" s="16">
        <v>1.47195949504217E-2</v>
      </c>
      <c r="T30" s="15">
        <v>1.91121119783127</v>
      </c>
      <c r="U30" s="16">
        <v>1.9594464704195801E-2</v>
      </c>
      <c r="V30" s="15">
        <v>1.9486572842107801</v>
      </c>
      <c r="W30" s="16">
        <v>1.96083509974781E-2</v>
      </c>
      <c r="X30" s="15">
        <v>1.9936217494890101</v>
      </c>
      <c r="Y30" s="247">
        <v>2.4705396016374101E-2</v>
      </c>
      <c r="Z30" s="15"/>
      <c r="AA30" s="15"/>
      <c r="AB30" s="275"/>
      <c r="AC30" s="98" t="s">
        <v>19</v>
      </c>
      <c r="AD30" s="15">
        <v>2.2254224455231499</v>
      </c>
      <c r="AE30" s="16">
        <v>2.7923567696212698E-2</v>
      </c>
      <c r="AF30" s="15">
        <v>1.8255065951598</v>
      </c>
      <c r="AG30" s="16">
        <v>3.4557207767887101E-2</v>
      </c>
      <c r="AH30" s="15">
        <v>1.81583647425598</v>
      </c>
      <c r="AI30" s="16">
        <v>2.7493132989799302E-2</v>
      </c>
      <c r="AJ30" s="15">
        <v>1.77442528968685</v>
      </c>
      <c r="AK30" s="16">
        <v>3.3364688922969003E-2</v>
      </c>
      <c r="AL30" s="15">
        <v>1.7712176607558501</v>
      </c>
      <c r="AM30" s="247">
        <v>4.06660591538789E-2</v>
      </c>
      <c r="AN30" s="16"/>
      <c r="AO30" s="16"/>
      <c r="AP30" s="16"/>
    </row>
    <row r="31" spans="1:42" x14ac:dyDescent="0.2">
      <c r="A31" s="98" t="s">
        <v>20</v>
      </c>
      <c r="B31" s="15">
        <v>1.68126284769137</v>
      </c>
      <c r="C31" s="16">
        <v>6.2216958482953E-2</v>
      </c>
      <c r="D31" s="15">
        <v>1.81805886284365</v>
      </c>
      <c r="E31" s="16">
        <v>6.6275113097967797E-2</v>
      </c>
      <c r="F31" s="15">
        <v>2.0212828500771201</v>
      </c>
      <c r="G31" s="16">
        <v>5.94177280285784E-2</v>
      </c>
      <c r="H31" s="15">
        <v>1.6548600855567299</v>
      </c>
      <c r="I31" s="16">
        <v>6.6138776693961204E-2</v>
      </c>
      <c r="J31" s="15">
        <v>1.7191584440960801</v>
      </c>
      <c r="K31" s="247">
        <v>9.5724837852582498E-2</v>
      </c>
      <c r="L31" s="16"/>
      <c r="M31" s="16"/>
      <c r="N31" s="247"/>
      <c r="O31" s="98" t="s">
        <v>20</v>
      </c>
      <c r="P31" s="15">
        <v>2.26739435786412</v>
      </c>
      <c r="Q31" s="16">
        <v>2.2506232894934902E-2</v>
      </c>
      <c r="R31" s="15">
        <v>2.2841803525129998</v>
      </c>
      <c r="S31" s="16">
        <v>2.60522606092146E-2</v>
      </c>
      <c r="T31" s="15">
        <v>2.2891959240573501</v>
      </c>
      <c r="U31" s="16">
        <v>2.1634475709929199E-2</v>
      </c>
      <c r="V31" s="15">
        <v>2.24708641663381</v>
      </c>
      <c r="W31" s="16">
        <v>2.9948480319465998E-2</v>
      </c>
      <c r="X31" s="15">
        <v>2.17935094802493</v>
      </c>
      <c r="Y31" s="247">
        <v>3.1632449915027103E-2</v>
      </c>
      <c r="Z31" s="15"/>
      <c r="AA31" s="15"/>
      <c r="AB31" s="275"/>
      <c r="AC31" s="98" t="s">
        <v>20</v>
      </c>
      <c r="AD31" s="15">
        <v>2.36785100406028</v>
      </c>
      <c r="AE31" s="16">
        <v>3.9423455778197398E-2</v>
      </c>
      <c r="AF31" s="15">
        <v>2.2033655145554198</v>
      </c>
      <c r="AG31" s="16">
        <v>3.6950448650048401E-2</v>
      </c>
      <c r="AH31" s="15">
        <v>2.1826004773993999</v>
      </c>
      <c r="AI31" s="16">
        <v>4.94841802929862E-2</v>
      </c>
      <c r="AJ31" s="15">
        <v>2.1423619981934299</v>
      </c>
      <c r="AK31" s="16">
        <v>5.2222062117952897E-2</v>
      </c>
      <c r="AL31" s="15">
        <v>2.1138266881576602</v>
      </c>
      <c r="AM31" s="247">
        <v>4.7442382963424803E-2</v>
      </c>
      <c r="AN31" s="16"/>
      <c r="AO31" s="16"/>
      <c r="AP31" s="16"/>
    </row>
    <row r="32" spans="1:42" x14ac:dyDescent="0.2">
      <c r="A32" s="98"/>
      <c r="K32" s="245"/>
      <c r="N32" s="245"/>
      <c r="O32" s="98"/>
      <c r="Y32" s="245"/>
      <c r="AB32" s="245"/>
      <c r="AC32" s="98"/>
      <c r="AM32" s="245"/>
    </row>
    <row r="33" spans="1:42" x14ac:dyDescent="0.2">
      <c r="A33" s="97" t="s">
        <v>21</v>
      </c>
      <c r="K33" s="245"/>
      <c r="N33" s="245"/>
      <c r="O33" s="97" t="s">
        <v>21</v>
      </c>
      <c r="Y33" s="245"/>
      <c r="AB33" s="245"/>
      <c r="AC33" s="97" t="s">
        <v>21</v>
      </c>
      <c r="AM33" s="245"/>
    </row>
    <row r="34" spans="1:42" x14ac:dyDescent="0.2">
      <c r="A34" s="98" t="s">
        <v>22</v>
      </c>
      <c r="B34" s="15">
        <v>1.5418866385566501</v>
      </c>
      <c r="C34" s="16">
        <v>5.0695851404865898E-2</v>
      </c>
      <c r="D34" s="15">
        <v>1.8211451580443501</v>
      </c>
      <c r="E34" s="16">
        <v>6.7872690549144896E-2</v>
      </c>
      <c r="F34" s="15">
        <v>1.6994965592261499</v>
      </c>
      <c r="G34" s="16">
        <v>6.0392455603705202E-2</v>
      </c>
      <c r="H34" s="15">
        <v>1.8735605071164501</v>
      </c>
      <c r="I34" s="16">
        <v>7.86666942169537E-2</v>
      </c>
      <c r="J34" s="15">
        <v>1.3823264560205299</v>
      </c>
      <c r="K34" s="247">
        <v>6.9763627915335302E-2</v>
      </c>
      <c r="L34" s="16"/>
      <c r="M34" s="16"/>
      <c r="N34" s="247"/>
      <c r="O34" s="98" t="s">
        <v>22</v>
      </c>
      <c r="P34" s="15">
        <v>2.03466145627588</v>
      </c>
      <c r="Q34" s="16">
        <v>1.8554054743154198E-2</v>
      </c>
      <c r="R34" s="15">
        <v>2.1196401147297199</v>
      </c>
      <c r="S34" s="16">
        <v>1.89656919849347E-2</v>
      </c>
      <c r="T34" s="15">
        <v>2.00685487961647</v>
      </c>
      <c r="U34" s="16">
        <v>2.3019018578809301E-2</v>
      </c>
      <c r="V34" s="15">
        <v>2.0813739076994899</v>
      </c>
      <c r="W34" s="16">
        <v>1.7073897141001399E-2</v>
      </c>
      <c r="X34" s="15">
        <v>1.85915404114039</v>
      </c>
      <c r="Y34" s="247">
        <v>2.6853259153624201E-2</v>
      </c>
      <c r="Z34" s="15"/>
      <c r="AA34" s="15"/>
      <c r="AB34" s="275"/>
      <c r="AC34" s="98" t="s">
        <v>22</v>
      </c>
      <c r="AD34" s="15">
        <v>2.0315033239672902</v>
      </c>
      <c r="AE34" s="16">
        <v>4.7979183802624503E-2</v>
      </c>
      <c r="AF34" s="15">
        <v>2.0466844046111898</v>
      </c>
      <c r="AG34" s="16">
        <v>4.7629933166951202E-2</v>
      </c>
      <c r="AH34" s="15">
        <v>1.81800243705429</v>
      </c>
      <c r="AI34" s="16">
        <v>5.5455289805915901E-2</v>
      </c>
      <c r="AJ34" s="15">
        <v>1.99318616961655</v>
      </c>
      <c r="AK34" s="16">
        <v>5.3497530757080303E-2</v>
      </c>
      <c r="AL34" s="15">
        <v>1.6068031862101899</v>
      </c>
      <c r="AM34" s="247">
        <v>6.0062093661537197E-2</v>
      </c>
      <c r="AN34" s="16"/>
      <c r="AO34" s="16"/>
      <c r="AP34" s="16"/>
    </row>
    <row r="35" spans="1:42" x14ac:dyDescent="0.2">
      <c r="A35" s="98" t="s">
        <v>23</v>
      </c>
      <c r="B35" s="15">
        <v>1.7130997114199</v>
      </c>
      <c r="C35" s="16">
        <v>6.3871446972269097E-2</v>
      </c>
      <c r="D35" s="15">
        <v>1.7741861227017</v>
      </c>
      <c r="E35" s="16">
        <v>6.6188125677227996E-2</v>
      </c>
      <c r="F35" s="15">
        <v>1.8433206105931801</v>
      </c>
      <c r="G35" s="16">
        <v>7.0726934771227198E-2</v>
      </c>
      <c r="H35" s="15">
        <v>1.72973916461195</v>
      </c>
      <c r="I35" s="16">
        <v>8.1218915964225605E-2</v>
      </c>
      <c r="J35" s="15">
        <v>1.6552290306164701</v>
      </c>
      <c r="K35" s="247">
        <v>7.9706036769220001E-2</v>
      </c>
      <c r="L35" s="16"/>
      <c r="M35" s="16"/>
      <c r="N35" s="247"/>
      <c r="O35" s="98" t="s">
        <v>23</v>
      </c>
      <c r="P35" s="15">
        <v>2.2167668586151699</v>
      </c>
      <c r="Q35" s="16">
        <v>1.8905156861950798E-2</v>
      </c>
      <c r="R35" s="15">
        <v>2.2778995658957402</v>
      </c>
      <c r="S35" s="16">
        <v>2.0759216823641201E-2</v>
      </c>
      <c r="T35" s="15">
        <v>2.1283092160588901</v>
      </c>
      <c r="U35" s="16">
        <v>2.7475252092142799E-2</v>
      </c>
      <c r="V35" s="15">
        <v>2.2915867441240501</v>
      </c>
      <c r="W35" s="16">
        <v>3.2294434457813298E-2</v>
      </c>
      <c r="X35" s="15">
        <v>2.1563721084679601</v>
      </c>
      <c r="Y35" s="247">
        <v>3.1616653316844698E-2</v>
      </c>
      <c r="Z35" s="15"/>
      <c r="AA35" s="15"/>
      <c r="AB35" s="275"/>
      <c r="AC35" s="98" t="s">
        <v>23</v>
      </c>
      <c r="AD35" s="15">
        <v>2.05039831951972</v>
      </c>
      <c r="AE35" s="16">
        <v>4.5583153263224797E-2</v>
      </c>
      <c r="AF35" s="15">
        <v>1.9901798447994801</v>
      </c>
      <c r="AG35" s="16">
        <v>4.8293671142095998E-2</v>
      </c>
      <c r="AH35" s="15">
        <v>1.9315853597122901</v>
      </c>
      <c r="AI35" s="16">
        <v>4.6914690517758498E-2</v>
      </c>
      <c r="AJ35" s="15">
        <v>1.96113011767447</v>
      </c>
      <c r="AK35" s="16">
        <v>3.63658271690947E-2</v>
      </c>
      <c r="AL35" s="15">
        <v>1.9007964486139699</v>
      </c>
      <c r="AM35" s="247">
        <v>6.7362373840527498E-2</v>
      </c>
      <c r="AN35" s="16"/>
      <c r="AO35" s="16"/>
      <c r="AP35" s="16"/>
    </row>
    <row r="36" spans="1:42" x14ac:dyDescent="0.2">
      <c r="A36" s="98" t="s">
        <v>24</v>
      </c>
      <c r="B36" s="15">
        <v>1.59667714704596</v>
      </c>
      <c r="C36" s="16">
        <v>6.6246698305528498E-2</v>
      </c>
      <c r="D36" s="15">
        <v>1.5117422748100799</v>
      </c>
      <c r="E36" s="16">
        <v>8.6428737980296697E-2</v>
      </c>
      <c r="F36" s="15">
        <v>1.8439793741900099</v>
      </c>
      <c r="G36" s="16">
        <v>6.7166945909759995E-2</v>
      </c>
      <c r="H36" s="15">
        <v>1.79115426274012</v>
      </c>
      <c r="I36" s="16">
        <v>0.104742820125189</v>
      </c>
      <c r="J36" s="15">
        <v>1.4621156632975001</v>
      </c>
      <c r="K36" s="247">
        <v>9.5104971865455898E-2</v>
      </c>
      <c r="L36" s="16"/>
      <c r="M36" s="16"/>
      <c r="N36" s="247"/>
      <c r="O36" s="98" t="s">
        <v>24</v>
      </c>
      <c r="P36" s="15">
        <v>2.1741257836964798</v>
      </c>
      <c r="Q36" s="16">
        <v>2.3837837661447699E-2</v>
      </c>
      <c r="R36" s="15">
        <v>2.17322706845126</v>
      </c>
      <c r="S36" s="16">
        <v>3.1356515921372702E-2</v>
      </c>
      <c r="T36" s="15">
        <v>2.07704129541911</v>
      </c>
      <c r="U36" s="16">
        <v>2.9059309329888001E-2</v>
      </c>
      <c r="V36" s="15">
        <v>2.1317203008104801</v>
      </c>
      <c r="W36" s="16">
        <v>3.3143211608001003E-2</v>
      </c>
      <c r="X36" s="15">
        <v>2.05882804494061</v>
      </c>
      <c r="Y36" s="247">
        <v>3.9038714750296397E-2</v>
      </c>
      <c r="Z36" s="15"/>
      <c r="AA36" s="15"/>
      <c r="AB36" s="275"/>
      <c r="AC36" s="98" t="s">
        <v>24</v>
      </c>
      <c r="AD36" s="15">
        <v>1.92788503118332</v>
      </c>
      <c r="AE36" s="16">
        <v>8.0539268597876496E-2</v>
      </c>
      <c r="AF36" s="15">
        <v>1.95501950816741</v>
      </c>
      <c r="AG36" s="16">
        <v>8.0465068575203205E-2</v>
      </c>
      <c r="AH36" s="15">
        <v>1.82568415540535</v>
      </c>
      <c r="AI36" s="16">
        <v>6.0778762891308701E-2</v>
      </c>
      <c r="AJ36" s="15">
        <v>1.8091063157364999</v>
      </c>
      <c r="AK36" s="16">
        <v>8.0741279284816198E-2</v>
      </c>
      <c r="AL36" s="15">
        <v>1.6771229763291999</v>
      </c>
      <c r="AM36" s="247">
        <v>9.7749856688701994E-2</v>
      </c>
      <c r="AN36" s="16"/>
      <c r="AO36" s="16"/>
      <c r="AP36" s="16"/>
    </row>
    <row r="37" spans="1:42" x14ac:dyDescent="0.2">
      <c r="A37" s="104" t="s">
        <v>25</v>
      </c>
      <c r="B37" s="15">
        <v>1.70883302969347</v>
      </c>
      <c r="C37" s="16">
        <v>6.17322262340608E-2</v>
      </c>
      <c r="D37" s="15">
        <v>1.76545585388642</v>
      </c>
      <c r="E37" s="16">
        <v>6.4094763791447198E-2</v>
      </c>
      <c r="F37" s="15">
        <v>1.8433443267618701</v>
      </c>
      <c r="G37" s="16">
        <v>6.79627225133385E-2</v>
      </c>
      <c r="H37" s="15">
        <v>1.73156615081716</v>
      </c>
      <c r="I37" s="16">
        <v>7.9684540700378198E-2</v>
      </c>
      <c r="J37" s="15">
        <v>1.6481824044886</v>
      </c>
      <c r="K37" s="247">
        <v>7.66711632489957E-2</v>
      </c>
      <c r="L37" s="16"/>
      <c r="M37" s="16"/>
      <c r="N37" s="247"/>
      <c r="O37" s="104" t="s">
        <v>25</v>
      </c>
      <c r="P37" s="15">
        <v>2.21548494205534</v>
      </c>
      <c r="Q37" s="16">
        <v>1.83389705663572E-2</v>
      </c>
      <c r="R37" s="15">
        <v>2.2747795124760199</v>
      </c>
      <c r="S37" s="16">
        <v>2.0280788090992E-2</v>
      </c>
      <c r="T37" s="15">
        <v>2.12673749887285</v>
      </c>
      <c r="U37" s="16">
        <v>2.6714511872494101E-2</v>
      </c>
      <c r="V37" s="15">
        <v>2.28695926178536</v>
      </c>
      <c r="W37" s="16">
        <v>3.1361910631855297E-2</v>
      </c>
      <c r="X37" s="15">
        <v>2.1533907067139602</v>
      </c>
      <c r="Y37" s="247">
        <v>3.0649431418434101E-2</v>
      </c>
      <c r="Z37" s="15"/>
      <c r="AA37" s="15"/>
      <c r="AB37" s="275"/>
      <c r="AC37" s="104" t="s">
        <v>25</v>
      </c>
      <c r="AD37" s="15">
        <v>2.0471452217949802</v>
      </c>
      <c r="AE37" s="16">
        <v>4.4698687956546197E-2</v>
      </c>
      <c r="AF37" s="15">
        <v>1.9892681773307199</v>
      </c>
      <c r="AG37" s="16">
        <v>4.7003484533220098E-2</v>
      </c>
      <c r="AH37" s="15">
        <v>1.9289204997334399</v>
      </c>
      <c r="AI37" s="16">
        <v>4.56188577049155E-2</v>
      </c>
      <c r="AJ37" s="15">
        <v>1.95751043414368</v>
      </c>
      <c r="AK37" s="16">
        <v>3.5599891416117503E-2</v>
      </c>
      <c r="AL37" s="15">
        <v>1.8948473090210201</v>
      </c>
      <c r="AM37" s="247">
        <v>6.6431918774339599E-2</v>
      </c>
      <c r="AN37" s="16"/>
      <c r="AO37" s="16"/>
      <c r="AP37" s="16"/>
    </row>
    <row r="38" spans="1:42" x14ac:dyDescent="0.2">
      <c r="A38" s="95"/>
      <c r="K38" s="245"/>
      <c r="L38" s="6"/>
      <c r="M38" s="6"/>
      <c r="N38" s="245"/>
      <c r="O38" s="95"/>
      <c r="Y38" s="245"/>
      <c r="AB38" s="245"/>
      <c r="AC38" s="95"/>
      <c r="AM38" s="245"/>
      <c r="AN38" s="6"/>
      <c r="AO38" s="6"/>
      <c r="AP38" s="6"/>
    </row>
    <row r="39" spans="1:42" s="85" customFormat="1" x14ac:dyDescent="0.2">
      <c r="A39" s="101" t="s">
        <v>156</v>
      </c>
      <c r="B39" s="199">
        <f>IF(ISNUMBER(B$12),AVERAGE(B12:B31,B34,B37),"")</f>
        <v>1.5902518314044689</v>
      </c>
      <c r="C39" s="102">
        <f>IF(ISNUMBER(C$12),SQRT((SUMSQ(C12:C31, C34,C37))/(22^2)),"")</f>
        <v>1.2762348975228285E-2</v>
      </c>
      <c r="D39" s="199">
        <f t="shared" ref="D39" si="0">IF(ISNUMBER(D$12),AVERAGE(D12:D31,D34,D37),"")</f>
        <v>1.671288970632087</v>
      </c>
      <c r="E39" s="102">
        <f t="shared" ref="E39" si="1">IF(ISNUMBER(E$12),SQRT((SUMSQ(E12:E31, E34,E37))/(22^2)),"")</f>
        <v>1.3253227594340524E-2</v>
      </c>
      <c r="F39" s="199">
        <f t="shared" ref="F39" si="2">IF(ISNUMBER(F$12),AVERAGE(F12:F31,F34,F37),"")</f>
        <v>1.7900119995795656</v>
      </c>
      <c r="G39" s="102">
        <f t="shared" ref="G39" si="3">IF(ISNUMBER(G$12),SQRT((SUMSQ(G12:G31, G34,G37))/(22^2)),"")</f>
        <v>1.194921094204178E-2</v>
      </c>
      <c r="H39" s="199">
        <f t="shared" ref="H39" si="4">IF(ISNUMBER(H$12),AVERAGE(H12:H31,H34,H37),"")</f>
        <v>1.6273983306363911</v>
      </c>
      <c r="I39" s="102">
        <f t="shared" ref="I39" si="5">IF(ISNUMBER(I$12),SQRT((SUMSQ(I12:I31, I34,I37))/(22^2)),"")</f>
        <v>1.5911823751374701E-2</v>
      </c>
      <c r="J39" s="199">
        <f t="shared" ref="J39" si="6">IF(ISNUMBER(J$12),AVERAGE(J12:J31,J34,J37),"")</f>
        <v>1.39581961166211</v>
      </c>
      <c r="K39" s="251">
        <f t="shared" ref="K39" si="7">IF(ISNUMBER(K$12),SQRT((SUMSQ(K12:K31, K34,K37))/(22^2)),"")</f>
        <v>1.5959574160888425E-2</v>
      </c>
      <c r="L39" s="117"/>
      <c r="M39" s="118"/>
      <c r="N39" s="249"/>
      <c r="O39" s="101" t="s">
        <v>156</v>
      </c>
      <c r="P39" s="199">
        <f t="shared" ref="P39:X39" si="8">IF(ISNUMBER(P$12),AVERAGE(P12:P31,P34,P37),"")</f>
        <v>2.121566873483125</v>
      </c>
      <c r="Q39" s="102">
        <f t="shared" ref="Q39:Y39" si="9">IF(ISNUMBER(Q$12),SQRT((SUMSQ(Q12:Q31, Q34,Q37))/(22^2)),"")</f>
        <v>4.4522132844014295E-3</v>
      </c>
      <c r="R39" s="199">
        <f t="shared" si="8"/>
        <v>2.0969694731793571</v>
      </c>
      <c r="S39" s="102">
        <f t="shared" si="9"/>
        <v>4.7680331999346709E-3</v>
      </c>
      <c r="T39" s="199">
        <f t="shared" si="8"/>
        <v>2.0825488569156967</v>
      </c>
      <c r="U39" s="102">
        <f t="shared" si="9"/>
        <v>4.9305161448276761E-3</v>
      </c>
      <c r="V39" s="199">
        <f t="shared" si="8"/>
        <v>2.1049729306913645</v>
      </c>
      <c r="W39" s="102">
        <f t="shared" si="9"/>
        <v>5.3565406391959522E-3</v>
      </c>
      <c r="X39" s="199">
        <f t="shared" si="8"/>
        <v>1.9167814785824588</v>
      </c>
      <c r="Y39" s="251">
        <f t="shared" si="9"/>
        <v>5.9563440144890373E-3</v>
      </c>
      <c r="Z39" s="156" t="str">
        <f t="shared" ref="Z39" si="10">+IF(ISNUMBER(Z12),AVERAGE(Z12:Z18,Z20:Z31,Z34:Z35),"")</f>
        <v/>
      </c>
      <c r="AA39" s="117"/>
      <c r="AB39" s="276"/>
      <c r="AC39" s="101" t="s">
        <v>156</v>
      </c>
      <c r="AD39" s="199">
        <f t="shared" ref="AD39:AL39" si="11">IF(ISNUMBER(AD$12),AVERAGE(AD12:AD31,AD34,AD37),"")</f>
        <v>2.0091526125246197</v>
      </c>
      <c r="AE39" s="102">
        <f t="shared" ref="AE39:AM39" si="12">IF(ISNUMBER(AE$12),SQRT((SUMSQ(AE12:AE31, AE34,AE37))/(22^2)),"")</f>
        <v>1.0525635490984411E-2</v>
      </c>
      <c r="AF39" s="199">
        <f t="shared" si="11"/>
        <v>1.9122956441233883</v>
      </c>
      <c r="AG39" s="102">
        <f t="shared" si="12"/>
        <v>1.0961963686806039E-2</v>
      </c>
      <c r="AH39" s="199">
        <f t="shared" si="11"/>
        <v>1.9021183081418789</v>
      </c>
      <c r="AI39" s="102">
        <f t="shared" si="12"/>
        <v>1.0504276633621063E-2</v>
      </c>
      <c r="AJ39" s="199">
        <f t="shared" si="11"/>
        <v>1.9195373316766031</v>
      </c>
      <c r="AK39" s="102">
        <f t="shared" si="12"/>
        <v>1.198247457818934E-2</v>
      </c>
      <c r="AL39" s="199">
        <f t="shared" si="11"/>
        <v>1.6217663244633769</v>
      </c>
      <c r="AM39" s="251">
        <f t="shared" si="12"/>
        <v>1.2863952821588129E-2</v>
      </c>
      <c r="AN39" s="156" t="str">
        <f t="shared" ref="AN39" si="13">+IF(ISNUMBER(AN12),AVERAGE(AN12:AN18,AN20:AN31,AN34:AN35),"")</f>
        <v/>
      </c>
      <c r="AO39" s="118"/>
      <c r="AP39" s="118"/>
    </row>
    <row r="40" spans="1:42" x14ac:dyDescent="0.2">
      <c r="A40" s="48"/>
      <c r="B40" s="6"/>
      <c r="C40" s="6"/>
      <c r="D40" s="6"/>
      <c r="E40" s="6"/>
      <c r="F40" s="6"/>
      <c r="G40" s="6"/>
      <c r="H40" s="6"/>
      <c r="I40" s="6"/>
      <c r="J40" s="6"/>
      <c r="K40" s="245"/>
      <c r="L40" s="6"/>
      <c r="M40" s="6"/>
      <c r="N40" s="245"/>
      <c r="O40" s="48"/>
      <c r="P40" s="6"/>
      <c r="Q40" s="6"/>
      <c r="R40" s="6"/>
      <c r="S40" s="6"/>
      <c r="T40" s="6"/>
      <c r="U40" s="6"/>
      <c r="V40" s="6"/>
      <c r="W40" s="6"/>
      <c r="X40" s="6"/>
      <c r="Y40" s="245"/>
      <c r="Z40" s="6"/>
      <c r="AA40" s="6"/>
      <c r="AB40" s="245"/>
      <c r="AC40" s="48"/>
      <c r="AD40" s="6"/>
      <c r="AE40" s="6"/>
      <c r="AF40" s="6"/>
      <c r="AG40" s="6"/>
      <c r="AH40" s="6"/>
      <c r="AI40" s="6"/>
      <c r="AJ40" s="6"/>
      <c r="AK40" s="6"/>
      <c r="AL40" s="6"/>
      <c r="AM40" s="245"/>
      <c r="AN40" s="6"/>
      <c r="AO40" s="6"/>
      <c r="AP40" s="6"/>
    </row>
    <row r="41" spans="1:42" x14ac:dyDescent="0.2">
      <c r="A41" s="49" t="s">
        <v>26</v>
      </c>
      <c r="B41" s="8"/>
      <c r="C41" s="9"/>
      <c r="D41" s="8"/>
      <c r="E41" s="9"/>
      <c r="F41" s="8"/>
      <c r="G41" s="9"/>
      <c r="H41" s="8"/>
      <c r="I41" s="9"/>
      <c r="J41" s="8"/>
      <c r="K41" s="247"/>
      <c r="L41" s="6"/>
      <c r="M41" s="6"/>
      <c r="N41" s="245"/>
      <c r="O41" s="49" t="s">
        <v>26</v>
      </c>
      <c r="P41" s="6"/>
      <c r="Q41" s="6"/>
      <c r="R41" s="6"/>
      <c r="S41" s="6"/>
      <c r="T41" s="6"/>
      <c r="U41" s="6"/>
      <c r="V41" s="6"/>
      <c r="W41" s="6"/>
      <c r="X41" s="6"/>
      <c r="Y41" s="245"/>
      <c r="Z41" s="6"/>
      <c r="AA41" s="6"/>
      <c r="AB41" s="245"/>
      <c r="AC41" s="49" t="s">
        <v>26</v>
      </c>
      <c r="AD41" s="6"/>
      <c r="AE41" s="6"/>
      <c r="AF41" s="6"/>
      <c r="AG41" s="6"/>
      <c r="AH41" s="6"/>
      <c r="AI41" s="6"/>
      <c r="AJ41" s="6"/>
      <c r="AK41" s="6"/>
      <c r="AL41" s="6"/>
      <c r="AM41" s="245"/>
      <c r="AN41" s="6"/>
      <c r="AO41" s="6"/>
      <c r="AP41" s="6"/>
    </row>
    <row r="42" spans="1:42" s="6" customFormat="1" ht="12.75" customHeight="1" x14ac:dyDescent="0.2">
      <c r="A42" s="104" t="s">
        <v>262</v>
      </c>
      <c r="B42" s="8">
        <v>1.56648331290194</v>
      </c>
      <c r="C42" s="9">
        <v>7.9785403796020504E-2</v>
      </c>
      <c r="D42" s="8">
        <v>1.5431302022684701</v>
      </c>
      <c r="E42" s="9">
        <v>9.0131165778964406E-2</v>
      </c>
      <c r="F42" s="8">
        <v>1.7207319551867599</v>
      </c>
      <c r="G42" s="9">
        <v>9.2008921594928406E-2</v>
      </c>
      <c r="H42" s="8">
        <v>1.6126925227080999</v>
      </c>
      <c r="I42" s="9">
        <v>0.108594183615651</v>
      </c>
      <c r="J42" s="8">
        <v>1.4685022576153699</v>
      </c>
      <c r="K42" s="247">
        <v>0.11481769895774099</v>
      </c>
      <c r="L42" s="9"/>
      <c r="M42" s="9"/>
      <c r="N42" s="247"/>
      <c r="O42" s="104" t="s">
        <v>262</v>
      </c>
      <c r="P42" s="8">
        <v>1.8926813258259301</v>
      </c>
      <c r="Q42" s="9">
        <v>2.51124281370467E-2</v>
      </c>
      <c r="R42" s="8">
        <v>1.8855946429749499</v>
      </c>
      <c r="S42" s="9">
        <v>2.8761345011174999E-2</v>
      </c>
      <c r="T42" s="8">
        <v>1.97533682511256</v>
      </c>
      <c r="U42" s="9">
        <v>2.88732360376995E-2</v>
      </c>
      <c r="V42" s="8">
        <v>1.8868977542259699</v>
      </c>
      <c r="W42" s="9">
        <v>2.75077258292671E-2</v>
      </c>
      <c r="X42" s="8">
        <v>1.87542239815331</v>
      </c>
      <c r="Y42" s="247">
        <v>3.0818973986373299E-2</v>
      </c>
      <c r="Z42" s="8"/>
      <c r="AA42" s="8"/>
      <c r="AB42" s="275"/>
      <c r="AC42" s="104" t="s">
        <v>262</v>
      </c>
      <c r="AD42" s="8">
        <v>1.6244974570983299</v>
      </c>
      <c r="AE42" s="9">
        <v>5.7612364963933599E-2</v>
      </c>
      <c r="AF42" s="8">
        <v>1.63448556290853</v>
      </c>
      <c r="AG42" s="9">
        <v>6.54515183367292E-2</v>
      </c>
      <c r="AH42" s="8">
        <v>1.75340101102812</v>
      </c>
      <c r="AI42" s="9">
        <v>6.2503789221267106E-2</v>
      </c>
      <c r="AJ42" s="8">
        <v>1.5988318633362799</v>
      </c>
      <c r="AK42" s="9">
        <v>8.1479932613045203E-2</v>
      </c>
      <c r="AL42" s="8">
        <v>1.51564076488099</v>
      </c>
      <c r="AM42" s="247">
        <v>6.5817309645142694E-2</v>
      </c>
      <c r="AN42" s="9"/>
      <c r="AO42" s="9"/>
      <c r="AP42" s="9"/>
    </row>
    <row r="43" spans="1:42" s="6" customFormat="1" ht="12.75" customHeight="1" x14ac:dyDescent="0.2">
      <c r="A43" s="67" t="s">
        <v>338</v>
      </c>
      <c r="B43" s="210">
        <v>1.7745939608562999</v>
      </c>
      <c r="C43" s="20">
        <v>6.8914810844927094E-2</v>
      </c>
      <c r="D43" s="210">
        <v>1.8584378229540599</v>
      </c>
      <c r="E43" s="20">
        <v>8.8237983590562397E-2</v>
      </c>
      <c r="F43" s="210">
        <v>2.01032328368552</v>
      </c>
      <c r="G43" s="20">
        <v>7.2443123923714603E-2</v>
      </c>
      <c r="H43" s="210">
        <v>2.02433390077144</v>
      </c>
      <c r="I43" s="20">
        <v>6.7659129070165094E-2</v>
      </c>
      <c r="J43" s="210">
        <v>1.9601262570867599</v>
      </c>
      <c r="K43" s="253">
        <v>4.5422807001872803E-2</v>
      </c>
      <c r="L43" s="9"/>
      <c r="M43" s="9"/>
      <c r="N43" s="247"/>
      <c r="O43" s="67" t="s">
        <v>338</v>
      </c>
      <c r="P43" s="210">
        <v>1.63434768600515</v>
      </c>
      <c r="Q43" s="20">
        <v>6.2239081598225998E-2</v>
      </c>
      <c r="R43" s="210">
        <v>1.8595792107807501</v>
      </c>
      <c r="S43" s="20">
        <v>4.85119954093544E-2</v>
      </c>
      <c r="T43" s="210">
        <v>1.8067286027810101</v>
      </c>
      <c r="U43" s="20">
        <v>4.6872454912563602E-2</v>
      </c>
      <c r="V43" s="210">
        <v>1.80235783489912</v>
      </c>
      <c r="W43" s="20">
        <v>4.8265805135229101E-2</v>
      </c>
      <c r="X43" s="210">
        <v>2.0538170853991802</v>
      </c>
      <c r="Y43" s="253">
        <v>3.4873599689027798E-2</v>
      </c>
      <c r="Z43" s="8"/>
      <c r="AA43" s="8"/>
      <c r="AB43" s="275"/>
      <c r="AC43" s="67" t="s">
        <v>338</v>
      </c>
      <c r="AD43" s="210">
        <v>1.5740210753395101</v>
      </c>
      <c r="AE43" s="20">
        <v>9.8750440529809594E-2</v>
      </c>
      <c r="AF43" s="210">
        <v>1.7018508171698301</v>
      </c>
      <c r="AG43" s="20">
        <v>0.10169953765557301</v>
      </c>
      <c r="AH43" s="210">
        <v>1.7195405283871401</v>
      </c>
      <c r="AI43" s="20">
        <v>7.6106214246701498E-2</v>
      </c>
      <c r="AJ43" s="210">
        <v>1.5498741082860401</v>
      </c>
      <c r="AK43" s="20">
        <v>0.11564336014285</v>
      </c>
      <c r="AL43" s="210">
        <v>1.6496871990442501</v>
      </c>
      <c r="AM43" s="253">
        <v>0.13663589235234899</v>
      </c>
      <c r="AN43" s="9"/>
      <c r="AO43" s="9"/>
      <c r="AP43" s="9"/>
    </row>
    <row r="44" spans="1:42" s="73" customFormat="1" ht="103.5" customHeight="1" x14ac:dyDescent="0.2">
      <c r="A44" s="324" t="s">
        <v>240</v>
      </c>
      <c r="B44" s="325"/>
      <c r="C44" s="325"/>
      <c r="D44" s="325"/>
      <c r="E44" s="325"/>
      <c r="F44" s="325"/>
      <c r="G44" s="325"/>
      <c r="H44" s="325"/>
      <c r="I44" s="325"/>
      <c r="J44" s="325"/>
      <c r="K44" s="325"/>
      <c r="L44" s="325"/>
      <c r="M44" s="325"/>
      <c r="N44" s="325"/>
      <c r="O44" s="324" t="s">
        <v>240</v>
      </c>
      <c r="P44" s="325"/>
      <c r="Q44" s="325"/>
      <c r="R44" s="325"/>
      <c r="S44" s="325"/>
      <c r="T44" s="325"/>
      <c r="U44" s="325"/>
      <c r="V44" s="325"/>
      <c r="W44" s="325"/>
      <c r="X44" s="325"/>
      <c r="Y44" s="325"/>
      <c r="Z44" s="325"/>
      <c r="AA44" s="325"/>
      <c r="AB44" s="325"/>
      <c r="AC44" s="324" t="s">
        <v>240</v>
      </c>
      <c r="AD44" s="325"/>
      <c r="AE44" s="325"/>
      <c r="AF44" s="325"/>
      <c r="AG44" s="325"/>
      <c r="AH44" s="325"/>
      <c r="AI44" s="325"/>
      <c r="AJ44" s="325"/>
      <c r="AK44" s="325"/>
      <c r="AL44" s="325"/>
      <c r="AM44" s="325"/>
      <c r="AN44" s="325"/>
      <c r="AO44" s="325"/>
      <c r="AP44" s="325"/>
    </row>
    <row r="45" spans="1:42" s="235" customFormat="1" ht="72" customHeight="1" x14ac:dyDescent="0.2">
      <c r="A45" s="323" t="s">
        <v>339</v>
      </c>
      <c r="B45" s="323"/>
      <c r="C45" s="323"/>
      <c r="D45" s="323"/>
      <c r="E45" s="323"/>
      <c r="F45" s="323"/>
      <c r="G45" s="323"/>
      <c r="H45" s="323"/>
      <c r="I45" s="323"/>
      <c r="J45" s="323"/>
      <c r="K45" s="323"/>
      <c r="L45" s="323"/>
      <c r="M45" s="323"/>
      <c r="N45" s="323"/>
      <c r="O45" s="323" t="s">
        <v>339</v>
      </c>
      <c r="P45" s="323"/>
      <c r="Q45" s="323"/>
      <c r="R45" s="323"/>
      <c r="S45" s="323"/>
      <c r="T45" s="323"/>
      <c r="U45" s="323"/>
      <c r="V45" s="323"/>
      <c r="W45" s="323"/>
      <c r="X45" s="323"/>
      <c r="Y45" s="323"/>
      <c r="Z45" s="323"/>
      <c r="AA45" s="323"/>
      <c r="AB45" s="323"/>
      <c r="AC45" s="323" t="s">
        <v>339</v>
      </c>
      <c r="AD45" s="323"/>
      <c r="AE45" s="323"/>
      <c r="AF45" s="323"/>
      <c r="AG45" s="323"/>
      <c r="AH45" s="323"/>
      <c r="AI45" s="323"/>
      <c r="AJ45" s="323"/>
      <c r="AK45" s="323"/>
      <c r="AL45" s="323"/>
      <c r="AM45" s="323"/>
      <c r="AN45" s="323"/>
      <c r="AO45" s="323"/>
      <c r="AP45" s="323"/>
    </row>
    <row r="46" spans="1:42" s="68" customFormat="1" x14ac:dyDescent="0.2">
      <c r="A46" s="69" t="s">
        <v>147</v>
      </c>
      <c r="M46" s="73"/>
      <c r="O46" s="69" t="s">
        <v>147</v>
      </c>
      <c r="AC46" s="69" t="s">
        <v>147</v>
      </c>
    </row>
    <row r="47" spans="1:42" s="68" customFormat="1" x14ac:dyDescent="0.2">
      <c r="M47" s="80"/>
    </row>
    <row r="48" spans="1:42" s="68" customFormat="1" x14ac:dyDescent="0.2"/>
    <row r="49" spans="1:42" s="68" customFormat="1" x14ac:dyDescent="0.2"/>
    <row r="50" spans="1:42" s="68" customFormat="1" x14ac:dyDescent="0.2"/>
    <row r="51" spans="1:42" s="68" customFormat="1" x14ac:dyDescent="0.2"/>
    <row r="52" spans="1:42" s="68" customFormat="1" x14ac:dyDescent="0.2"/>
    <row r="53" spans="1:42" s="68" customFormat="1" x14ac:dyDescent="0.2"/>
    <row r="54" spans="1:42" s="68" customFormat="1" x14ac:dyDescent="0.2"/>
    <row r="55" spans="1:42" s="68" customFormat="1" x14ac:dyDescent="0.2"/>
    <row r="56" spans="1:42" s="68" customFormat="1" x14ac:dyDescent="0.2">
      <c r="A56" s="71"/>
      <c r="B56" s="69"/>
      <c r="C56" s="69"/>
      <c r="D56" s="69"/>
      <c r="E56" s="69"/>
      <c r="F56" s="69"/>
      <c r="G56" s="69"/>
      <c r="H56" s="69"/>
      <c r="I56" s="69"/>
      <c r="J56" s="69"/>
      <c r="K56" s="69"/>
      <c r="L56" s="69"/>
      <c r="M56" s="69"/>
      <c r="N56" s="69"/>
      <c r="O56" s="71"/>
      <c r="P56" s="69"/>
      <c r="Q56" s="69"/>
      <c r="R56" s="69"/>
      <c r="S56" s="69"/>
      <c r="T56" s="69"/>
      <c r="U56" s="69"/>
      <c r="V56" s="69"/>
      <c r="W56" s="69"/>
      <c r="X56" s="69"/>
      <c r="Y56" s="69"/>
      <c r="Z56" s="69"/>
      <c r="AA56" s="69"/>
      <c r="AB56" s="69"/>
      <c r="AC56" s="71"/>
      <c r="AD56" s="69"/>
      <c r="AE56" s="69"/>
      <c r="AF56" s="69"/>
      <c r="AG56" s="69"/>
      <c r="AH56" s="69"/>
      <c r="AI56" s="69"/>
      <c r="AJ56" s="69"/>
      <c r="AK56" s="69"/>
      <c r="AL56" s="69"/>
      <c r="AM56" s="69"/>
      <c r="AN56" s="69"/>
      <c r="AO56" s="69"/>
      <c r="AP56" s="69"/>
    </row>
    <row r="57" spans="1:42" s="68" customFormat="1" x14ac:dyDescent="0.2">
      <c r="A57" s="71"/>
      <c r="B57" s="69"/>
      <c r="C57" s="69"/>
      <c r="D57" s="69"/>
      <c r="E57" s="69"/>
      <c r="F57" s="69"/>
      <c r="G57" s="69"/>
      <c r="H57" s="69"/>
      <c r="I57" s="69"/>
      <c r="J57" s="69"/>
      <c r="K57" s="69"/>
      <c r="L57" s="69"/>
      <c r="M57" s="69"/>
      <c r="N57" s="69"/>
      <c r="O57" s="71"/>
      <c r="P57" s="69"/>
      <c r="Q57" s="69"/>
      <c r="R57" s="69"/>
      <c r="S57" s="69"/>
      <c r="T57" s="69"/>
      <c r="U57" s="69"/>
      <c r="V57" s="69"/>
      <c r="W57" s="69"/>
      <c r="X57" s="69"/>
      <c r="Y57" s="69"/>
      <c r="Z57" s="69"/>
      <c r="AA57" s="69"/>
      <c r="AB57" s="69"/>
      <c r="AC57" s="71"/>
      <c r="AD57" s="69"/>
      <c r="AE57" s="69"/>
      <c r="AF57" s="69"/>
      <c r="AG57" s="69"/>
      <c r="AH57" s="69"/>
      <c r="AI57" s="69"/>
      <c r="AJ57" s="69"/>
      <c r="AK57" s="69"/>
      <c r="AL57" s="69"/>
      <c r="AM57" s="69"/>
      <c r="AN57" s="69"/>
      <c r="AO57" s="69"/>
      <c r="AP57" s="69"/>
    </row>
    <row r="58" spans="1:42" s="68" customFormat="1" x14ac:dyDescent="0.2">
      <c r="A58" s="72"/>
      <c r="B58" s="69"/>
      <c r="E58" s="69"/>
      <c r="F58" s="69"/>
      <c r="I58" s="69"/>
      <c r="J58" s="69"/>
      <c r="O58" s="72"/>
      <c r="P58" s="69"/>
      <c r="S58" s="69"/>
      <c r="T58" s="69"/>
      <c r="W58" s="69"/>
      <c r="X58" s="69"/>
      <c r="Y58" s="69"/>
      <c r="Z58" s="69"/>
      <c r="AA58" s="69"/>
      <c r="AB58" s="69"/>
      <c r="AC58" s="72"/>
      <c r="AD58" s="69"/>
      <c r="AG58" s="69"/>
      <c r="AH58" s="69"/>
      <c r="AK58" s="69"/>
      <c r="AL58" s="69"/>
      <c r="AM58" s="69"/>
    </row>
    <row r="59" spans="1:42" s="68" customFormat="1" x14ac:dyDescent="0.2">
      <c r="A59" s="72"/>
      <c r="B59" s="69"/>
      <c r="E59" s="69"/>
      <c r="F59" s="69"/>
      <c r="I59" s="69"/>
      <c r="J59" s="69"/>
      <c r="O59" s="72"/>
      <c r="P59" s="69"/>
      <c r="S59" s="69"/>
      <c r="T59" s="69"/>
      <c r="W59" s="69"/>
      <c r="X59" s="69"/>
      <c r="Y59" s="69"/>
      <c r="Z59" s="69"/>
      <c r="AA59" s="69"/>
      <c r="AB59" s="69"/>
      <c r="AC59" s="72"/>
      <c r="AD59" s="69"/>
      <c r="AG59" s="69"/>
      <c r="AH59" s="69"/>
      <c r="AK59" s="69"/>
      <c r="AL59" s="69"/>
      <c r="AM59" s="69"/>
    </row>
    <row r="60" spans="1:42" s="68" customFormat="1" x14ac:dyDescent="0.2">
      <c r="A60" s="72"/>
      <c r="B60" s="69"/>
      <c r="E60" s="69"/>
      <c r="F60" s="69"/>
      <c r="I60" s="69"/>
      <c r="J60" s="69"/>
      <c r="O60" s="72"/>
      <c r="P60" s="69"/>
      <c r="S60" s="69"/>
      <c r="T60" s="69"/>
      <c r="W60" s="69"/>
      <c r="X60" s="69"/>
      <c r="Y60" s="69"/>
      <c r="Z60" s="69"/>
      <c r="AA60" s="69"/>
      <c r="AB60" s="69"/>
      <c r="AC60" s="72"/>
      <c r="AD60" s="69"/>
      <c r="AG60" s="69"/>
      <c r="AH60" s="69"/>
      <c r="AK60" s="69"/>
      <c r="AL60" s="69"/>
      <c r="AM60" s="69"/>
    </row>
    <row r="61" spans="1:42" s="68" customFormat="1" x14ac:dyDescent="0.2">
      <c r="A61" s="72"/>
      <c r="B61" s="69"/>
      <c r="E61" s="69"/>
      <c r="F61" s="69"/>
      <c r="I61" s="69"/>
      <c r="J61" s="69"/>
      <c r="O61" s="72"/>
      <c r="P61" s="69"/>
      <c r="S61" s="69"/>
      <c r="T61" s="69"/>
      <c r="W61" s="69"/>
      <c r="X61" s="69"/>
      <c r="Y61" s="69"/>
      <c r="Z61" s="69"/>
      <c r="AA61" s="69"/>
      <c r="AB61" s="69"/>
      <c r="AC61" s="72"/>
      <c r="AD61" s="69"/>
      <c r="AG61" s="69"/>
      <c r="AH61" s="69"/>
      <c r="AK61" s="69"/>
      <c r="AL61" s="69"/>
      <c r="AM61" s="69"/>
    </row>
    <row r="62" spans="1:42" x14ac:dyDescent="0.2">
      <c r="A62" s="2"/>
      <c r="B62" s="10"/>
      <c r="E62" s="10"/>
      <c r="F62" s="10"/>
      <c r="I62" s="10"/>
      <c r="J62" s="10"/>
      <c r="O62" s="2"/>
      <c r="P62" s="10"/>
      <c r="S62" s="10"/>
      <c r="T62" s="10"/>
      <c r="W62" s="10"/>
      <c r="X62" s="10"/>
      <c r="Y62" s="10"/>
      <c r="Z62" s="10"/>
      <c r="AA62" s="10"/>
      <c r="AB62" s="10"/>
      <c r="AC62" s="2"/>
      <c r="AD62" s="10"/>
      <c r="AG62" s="10"/>
      <c r="AH62" s="10"/>
      <c r="AK62" s="10"/>
      <c r="AL62" s="10"/>
      <c r="AM62" s="10"/>
    </row>
    <row r="63" spans="1:42" x14ac:dyDescent="0.2">
      <c r="A63" s="11"/>
      <c r="O63" s="11"/>
      <c r="AC63" s="11"/>
    </row>
    <row r="64" spans="1:42" x14ac:dyDescent="0.2">
      <c r="A64" s="12"/>
      <c r="O64" s="12"/>
      <c r="AC64" s="12"/>
    </row>
    <row r="67" spans="2:2" x14ac:dyDescent="0.2">
      <c r="B67" s="10"/>
    </row>
    <row r="68" spans="2:2" x14ac:dyDescent="0.2">
      <c r="B68" s="10"/>
    </row>
    <row r="69" spans="2:2" x14ac:dyDescent="0.2">
      <c r="B69" s="10"/>
    </row>
    <row r="70" spans="2:2" x14ac:dyDescent="0.2">
      <c r="B70" s="10"/>
    </row>
    <row r="71" spans="2:2" x14ac:dyDescent="0.2">
      <c r="B71" s="10"/>
    </row>
  </sheetData>
  <mergeCells count="27">
    <mergeCell ref="A45:N45"/>
    <mergeCell ref="O45:AB45"/>
    <mergeCell ref="AC45:AP45"/>
    <mergeCell ref="AD8:AE8"/>
    <mergeCell ref="AF8:AG8"/>
    <mergeCell ref="AL8:AM8"/>
    <mergeCell ref="T8:U8"/>
    <mergeCell ref="V8:W8"/>
    <mergeCell ref="X8:Y8"/>
    <mergeCell ref="AH8:AI8"/>
    <mergeCell ref="AJ8:AK8"/>
    <mergeCell ref="A44:N44"/>
    <mergeCell ref="O44:AB44"/>
    <mergeCell ref="AC44:AP44"/>
    <mergeCell ref="P6:Y7"/>
    <mergeCell ref="A2:M4"/>
    <mergeCell ref="O2:AA4"/>
    <mergeCell ref="AC2:AO4"/>
    <mergeCell ref="H8:I8"/>
    <mergeCell ref="J8:K8"/>
    <mergeCell ref="P8:Q8"/>
    <mergeCell ref="R8:S8"/>
    <mergeCell ref="B6:K7"/>
    <mergeCell ref="AD6:AM7"/>
    <mergeCell ref="B8:C8"/>
    <mergeCell ref="D8:E8"/>
    <mergeCell ref="F8:G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50"/>
  </sheetPr>
  <dimension ref="A1:AD72"/>
  <sheetViews>
    <sheetView zoomScaleNormal="100" workbookViewId="0">
      <selection activeCell="P45" sqref="P45:AB45"/>
    </sheetView>
  </sheetViews>
  <sheetFormatPr defaultColWidth="9" defaultRowHeight="12.75" x14ac:dyDescent="0.2"/>
  <cols>
    <col min="1" max="1" width="16.7109375" style="3" customWidth="1"/>
    <col min="2" max="2" width="5" style="3" customWidth="1"/>
    <col min="3" max="11" width="5.5703125" style="3" customWidth="1"/>
    <col min="12" max="15" width="4.5703125" style="3" customWidth="1"/>
    <col min="16" max="16" width="16.5703125" style="3" customWidth="1"/>
    <col min="17" max="26" width="5.5703125" style="3" customWidth="1"/>
    <col min="27" max="27" width="9" style="3"/>
    <col min="28" max="28" width="9" style="3" customWidth="1"/>
    <col min="29" max="16384" width="9" style="3"/>
  </cols>
  <sheetData>
    <row r="1" spans="1:28" x14ac:dyDescent="0.2">
      <c r="A1" s="2" t="s">
        <v>220</v>
      </c>
      <c r="F1" s="2"/>
      <c r="G1" s="2"/>
      <c r="H1" s="2"/>
      <c r="I1" s="2"/>
      <c r="J1" s="2"/>
      <c r="K1" s="2"/>
      <c r="L1" s="2"/>
      <c r="M1" s="2"/>
      <c r="N1" s="2"/>
      <c r="O1" s="2"/>
      <c r="P1" s="2" t="str">
        <f>+A1</f>
        <v>Table A4.8b</v>
      </c>
      <c r="Q1" s="2"/>
      <c r="R1" s="2"/>
      <c r="S1" s="2"/>
      <c r="T1" s="2"/>
      <c r="U1" s="2"/>
      <c r="V1" s="2"/>
      <c r="W1" s="2"/>
      <c r="X1" s="2"/>
      <c r="Y1" s="2"/>
      <c r="Z1" s="2"/>
      <c r="AA1" s="2"/>
      <c r="AB1" s="2"/>
    </row>
    <row r="2" spans="1:28" ht="12.75" customHeight="1" x14ac:dyDescent="0.2">
      <c r="A2" s="329" t="s">
        <v>180</v>
      </c>
      <c r="B2" s="329"/>
      <c r="C2" s="329"/>
      <c r="D2" s="329"/>
      <c r="E2" s="329"/>
      <c r="F2" s="329"/>
      <c r="G2" s="329"/>
      <c r="H2" s="329"/>
      <c r="I2" s="329"/>
      <c r="J2" s="329"/>
      <c r="K2" s="329"/>
      <c r="L2" s="329"/>
      <c r="M2" s="329"/>
      <c r="N2" s="329"/>
      <c r="O2" s="329"/>
      <c r="P2" s="329" t="str">
        <f>+A2</f>
        <v>Differences in the use of information-processing skills at work, by age group (adjusted)</v>
      </c>
      <c r="Q2" s="329"/>
      <c r="R2" s="329"/>
      <c r="S2" s="329"/>
      <c r="T2" s="329"/>
      <c r="U2" s="329"/>
      <c r="V2" s="329"/>
      <c r="W2" s="329"/>
      <c r="X2" s="329"/>
      <c r="Y2" s="329"/>
      <c r="Z2" s="329"/>
      <c r="AA2" s="329"/>
      <c r="AB2" s="329"/>
    </row>
    <row r="3" spans="1:28"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row>
    <row r="4" spans="1:28"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row>
    <row r="5" spans="1:28" x14ac:dyDescent="0.2">
      <c r="A5" s="4" t="s">
        <v>45</v>
      </c>
      <c r="B5" s="4"/>
      <c r="C5" s="4"/>
      <c r="D5" s="4"/>
      <c r="E5" s="4"/>
      <c r="F5" s="4"/>
      <c r="G5" s="4"/>
      <c r="H5" s="4"/>
      <c r="I5" s="4"/>
      <c r="J5" s="4"/>
      <c r="K5" s="4"/>
      <c r="L5" s="4"/>
      <c r="M5" s="4"/>
      <c r="N5" s="4"/>
      <c r="O5" s="4"/>
      <c r="P5" s="4" t="s">
        <v>46</v>
      </c>
      <c r="Q5" s="4"/>
      <c r="R5" s="4"/>
      <c r="S5" s="4"/>
      <c r="T5" s="4"/>
      <c r="U5" s="4"/>
      <c r="V5" s="4"/>
      <c r="W5" s="4"/>
      <c r="X5" s="4"/>
      <c r="Y5" s="4"/>
      <c r="Z5" s="4"/>
      <c r="AA5" s="4"/>
      <c r="AB5" s="4"/>
    </row>
    <row r="6" spans="1:28" s="6" customFormat="1" ht="15" x14ac:dyDescent="0.25">
      <c r="A6" s="27"/>
      <c r="B6" s="335" t="s">
        <v>340</v>
      </c>
      <c r="C6" s="404"/>
      <c r="D6" s="404"/>
      <c r="E6" s="404"/>
      <c r="F6" s="404"/>
      <c r="G6" s="404"/>
      <c r="H6" s="404"/>
      <c r="I6" s="404"/>
      <c r="J6" s="404"/>
      <c r="K6" s="336"/>
      <c r="L6" s="55"/>
      <c r="M6" s="37"/>
      <c r="N6" s="38"/>
      <c r="O6" s="38"/>
      <c r="P6" s="27"/>
      <c r="Q6" s="335" t="s">
        <v>341</v>
      </c>
      <c r="R6" s="404"/>
      <c r="S6" s="404"/>
      <c r="T6" s="404"/>
      <c r="U6" s="404"/>
      <c r="V6" s="404"/>
      <c r="W6" s="404"/>
      <c r="X6" s="404"/>
      <c r="Y6" s="404"/>
      <c r="Z6" s="336"/>
      <c r="AA6" s="55"/>
      <c r="AB6" s="37"/>
    </row>
    <row r="7" spans="1:28" ht="12.75" customHeight="1" x14ac:dyDescent="0.2">
      <c r="A7" s="6"/>
      <c r="B7" s="337"/>
      <c r="C7" s="405"/>
      <c r="D7" s="405"/>
      <c r="E7" s="405"/>
      <c r="F7" s="405"/>
      <c r="G7" s="405"/>
      <c r="H7" s="405"/>
      <c r="I7" s="405"/>
      <c r="J7" s="405"/>
      <c r="K7" s="338"/>
      <c r="L7" s="56"/>
      <c r="M7" s="38"/>
      <c r="N7" s="38"/>
      <c r="O7" s="38"/>
      <c r="P7" s="6"/>
      <c r="Q7" s="337"/>
      <c r="R7" s="405"/>
      <c r="S7" s="405"/>
      <c r="T7" s="405"/>
      <c r="U7" s="405"/>
      <c r="V7" s="405"/>
      <c r="W7" s="405"/>
      <c r="X7" s="405"/>
      <c r="Y7" s="405"/>
      <c r="Z7" s="338"/>
      <c r="AA7" s="56"/>
      <c r="AB7" s="38"/>
    </row>
    <row r="8" spans="1:28" ht="24" customHeight="1" x14ac:dyDescent="0.2">
      <c r="B8" s="330" t="s">
        <v>77</v>
      </c>
      <c r="C8" s="331"/>
      <c r="D8" s="330" t="s">
        <v>78</v>
      </c>
      <c r="E8" s="331"/>
      <c r="F8" s="330" t="s">
        <v>79</v>
      </c>
      <c r="G8" s="331"/>
      <c r="H8" s="330" t="s">
        <v>80</v>
      </c>
      <c r="I8" s="332"/>
      <c r="J8" s="330" t="s">
        <v>106</v>
      </c>
      <c r="K8" s="334"/>
      <c r="L8" s="39"/>
      <c r="M8" s="40"/>
      <c r="N8" s="40"/>
      <c r="O8" s="40"/>
      <c r="Q8" s="330" t="s">
        <v>77</v>
      </c>
      <c r="R8" s="331"/>
      <c r="S8" s="330" t="s">
        <v>78</v>
      </c>
      <c r="T8" s="331"/>
      <c r="U8" s="330" t="s">
        <v>79</v>
      </c>
      <c r="V8" s="331"/>
      <c r="W8" s="330" t="s">
        <v>80</v>
      </c>
      <c r="X8" s="332"/>
      <c r="Y8" s="330" t="s">
        <v>106</v>
      </c>
      <c r="Z8" s="334"/>
      <c r="AA8" s="39"/>
      <c r="AB8" s="40"/>
    </row>
    <row r="9" spans="1:28" s="7" customFormat="1" ht="20.25" customHeight="1" x14ac:dyDescent="0.2">
      <c r="A9" s="41"/>
      <c r="B9" s="59" t="s">
        <v>221</v>
      </c>
      <c r="C9" s="59" t="s">
        <v>67</v>
      </c>
      <c r="D9" s="59" t="s">
        <v>221</v>
      </c>
      <c r="E9" s="59" t="s">
        <v>67</v>
      </c>
      <c r="F9" s="59" t="s">
        <v>221</v>
      </c>
      <c r="G9" s="59" t="s">
        <v>67</v>
      </c>
      <c r="H9" s="59" t="s">
        <v>221</v>
      </c>
      <c r="I9" s="59" t="s">
        <v>67</v>
      </c>
      <c r="J9" s="59" t="s">
        <v>221</v>
      </c>
      <c r="K9" s="59" t="s">
        <v>67</v>
      </c>
      <c r="L9" s="45"/>
      <c r="M9" s="46"/>
      <c r="N9" s="46"/>
      <c r="O9" s="46"/>
      <c r="P9" s="41"/>
      <c r="Q9" s="59" t="s">
        <v>221</v>
      </c>
      <c r="R9" s="59" t="s">
        <v>67</v>
      </c>
      <c r="S9" s="59" t="s">
        <v>221</v>
      </c>
      <c r="T9" s="59" t="s">
        <v>67</v>
      </c>
      <c r="U9" s="59" t="s">
        <v>221</v>
      </c>
      <c r="V9" s="59" t="s">
        <v>67</v>
      </c>
      <c r="W9" s="59" t="s">
        <v>221</v>
      </c>
      <c r="X9" s="59" t="s">
        <v>67</v>
      </c>
      <c r="Y9" s="59" t="s">
        <v>221</v>
      </c>
      <c r="Z9" s="59" t="s">
        <v>67</v>
      </c>
      <c r="AA9" s="45"/>
      <c r="AB9" s="46"/>
    </row>
    <row r="10" spans="1:28" x14ac:dyDescent="0.2">
      <c r="A10" s="95" t="s">
        <v>0</v>
      </c>
      <c r="B10" s="46"/>
      <c r="C10" s="46"/>
      <c r="D10" s="46"/>
      <c r="E10" s="46"/>
      <c r="F10" s="46"/>
      <c r="G10" s="46"/>
      <c r="H10" s="46"/>
      <c r="I10" s="46"/>
      <c r="J10" s="46"/>
      <c r="K10" s="259"/>
      <c r="L10" s="46"/>
      <c r="M10" s="46"/>
      <c r="N10" s="46"/>
      <c r="O10" s="243"/>
      <c r="P10" s="95" t="s">
        <v>0</v>
      </c>
      <c r="Q10" s="46"/>
      <c r="R10" s="46"/>
      <c r="S10" s="46"/>
      <c r="T10" s="46"/>
      <c r="U10" s="46"/>
      <c r="V10" s="46"/>
      <c r="W10" s="46"/>
      <c r="X10" s="46"/>
      <c r="Y10" s="46"/>
      <c r="Z10" s="259"/>
      <c r="AA10" s="46"/>
      <c r="AB10" s="46"/>
    </row>
    <row r="11" spans="1:28" x14ac:dyDescent="0.2">
      <c r="A11" s="97" t="s">
        <v>1</v>
      </c>
      <c r="K11" s="245"/>
      <c r="O11" s="245"/>
      <c r="P11" s="97" t="s">
        <v>1</v>
      </c>
      <c r="Z11" s="245"/>
    </row>
    <row r="12" spans="1:28" x14ac:dyDescent="0.2">
      <c r="A12" s="98" t="s">
        <v>2</v>
      </c>
      <c r="B12" s="15">
        <v>-0.63780636873638596</v>
      </c>
      <c r="C12" s="24">
        <v>0</v>
      </c>
      <c r="D12" s="15">
        <v>-0.53494742398037498</v>
      </c>
      <c r="E12" s="24">
        <v>1.2840591478990901E-8</v>
      </c>
      <c r="F12" s="15">
        <v>-0.23733532623917999</v>
      </c>
      <c r="G12" s="24">
        <v>1.15167793308668E-4</v>
      </c>
      <c r="H12" s="15">
        <v>-0.51060829195150803</v>
      </c>
      <c r="I12" s="24">
        <v>5.3012945144814702E-9</v>
      </c>
      <c r="J12" s="15">
        <v>-0.48738314709962299</v>
      </c>
      <c r="K12" s="264">
        <v>3.7969148958261201E-7</v>
      </c>
      <c r="L12" s="15"/>
      <c r="M12" s="16"/>
      <c r="N12" s="15"/>
      <c r="O12" s="247"/>
      <c r="P12" s="98" t="s">
        <v>2</v>
      </c>
      <c r="Q12" s="15">
        <v>-6.6753709595030297E-2</v>
      </c>
      <c r="R12" s="24">
        <v>0.16138954269574099</v>
      </c>
      <c r="S12" s="15">
        <v>-0.10492981892342799</v>
      </c>
      <c r="T12" s="24">
        <v>2.9599205758656499E-2</v>
      </c>
      <c r="U12" s="15">
        <v>-0.16119441198915199</v>
      </c>
      <c r="V12" s="24">
        <v>5.0019855018892398E-3</v>
      </c>
      <c r="W12" s="15">
        <v>-6.1352518385930303E-2</v>
      </c>
      <c r="X12" s="24">
        <v>0.241619900779735</v>
      </c>
      <c r="Y12" s="15">
        <v>-0.194350004930508</v>
      </c>
      <c r="Z12" s="264">
        <v>5.3637129683228304E-3</v>
      </c>
      <c r="AA12" s="15"/>
      <c r="AB12" s="32"/>
    </row>
    <row r="13" spans="1:28" ht="12.75" customHeight="1" x14ac:dyDescent="0.2">
      <c r="A13" s="98" t="s">
        <v>3</v>
      </c>
      <c r="B13" s="15">
        <v>-0.25918022414951197</v>
      </c>
      <c r="C13" s="24">
        <v>1.1493703270470899E-5</v>
      </c>
      <c r="D13" s="15">
        <v>-0.25450764240635698</v>
      </c>
      <c r="E13" s="24">
        <v>9.6726472396713203E-4</v>
      </c>
      <c r="F13" s="15">
        <v>-1.39337434889434E-2</v>
      </c>
      <c r="G13" s="24">
        <v>0.64281669289565202</v>
      </c>
      <c r="H13" s="15">
        <v>-0.18350155157453699</v>
      </c>
      <c r="I13" s="24">
        <v>4.1307866681314902E-3</v>
      </c>
      <c r="J13" s="15">
        <v>-0.21536223425747</v>
      </c>
      <c r="K13" s="264">
        <v>4.0073273436163096E-3</v>
      </c>
      <c r="L13" s="15"/>
      <c r="M13" s="16"/>
      <c r="N13" s="15"/>
      <c r="O13" s="247"/>
      <c r="P13" s="98" t="s">
        <v>3</v>
      </c>
      <c r="Q13" s="15">
        <v>8.3255134708745598E-2</v>
      </c>
      <c r="R13" s="24">
        <v>0.26005787266605701</v>
      </c>
      <c r="S13" s="15">
        <v>-2.6753455713641901E-2</v>
      </c>
      <c r="T13" s="24">
        <v>0.75735242980274298</v>
      </c>
      <c r="U13" s="15">
        <v>-3.2229307052405003E-2</v>
      </c>
      <c r="V13" s="24">
        <v>0.688596368417286</v>
      </c>
      <c r="W13" s="15">
        <v>1.77979616380535E-2</v>
      </c>
      <c r="X13" s="24">
        <v>0.77995416783169003</v>
      </c>
      <c r="Y13" s="15">
        <v>-0.14799618998676001</v>
      </c>
      <c r="Z13" s="264">
        <v>8.2915228034567495E-2</v>
      </c>
      <c r="AA13" s="15"/>
      <c r="AB13" s="32"/>
    </row>
    <row r="14" spans="1:28" x14ac:dyDescent="0.2">
      <c r="A14" s="98" t="s">
        <v>4</v>
      </c>
      <c r="B14" s="15">
        <v>-0.62887839485223795</v>
      </c>
      <c r="C14" s="24">
        <v>0</v>
      </c>
      <c r="D14" s="15">
        <v>-0.61491090003147197</v>
      </c>
      <c r="E14" s="24">
        <v>0</v>
      </c>
      <c r="F14" s="15">
        <v>-0.28062756115464599</v>
      </c>
      <c r="G14" s="24">
        <v>1.1837002489301099E-9</v>
      </c>
      <c r="H14" s="15">
        <v>-0.602406229556401</v>
      </c>
      <c r="I14" s="24">
        <v>0</v>
      </c>
      <c r="J14" s="15">
        <v>-0.55304304430457596</v>
      </c>
      <c r="K14" s="264">
        <v>1.13242748511766E-14</v>
      </c>
      <c r="L14" s="15"/>
      <c r="M14" s="16"/>
      <c r="N14" s="15"/>
      <c r="O14" s="247"/>
      <c r="P14" s="98" t="s">
        <v>4</v>
      </c>
      <c r="Q14" s="15">
        <v>2.6767512132943601E-2</v>
      </c>
      <c r="R14" s="24">
        <v>0.373424533599713</v>
      </c>
      <c r="S14" s="15">
        <v>-0.13832522762921501</v>
      </c>
      <c r="T14" s="24">
        <v>7.5089392188054703E-4</v>
      </c>
      <c r="U14" s="15">
        <v>-7.8968014361119596E-2</v>
      </c>
      <c r="V14" s="24">
        <v>8.0829875018594094E-2</v>
      </c>
      <c r="W14" s="15">
        <v>-0.120415636973906</v>
      </c>
      <c r="X14" s="24">
        <v>4.1932983140313702E-3</v>
      </c>
      <c r="Y14" s="15">
        <v>-0.17560130091702</v>
      </c>
      <c r="Z14" s="264">
        <v>5.4779369647039999E-4</v>
      </c>
      <c r="AA14" s="15"/>
      <c r="AB14" s="32"/>
    </row>
    <row r="15" spans="1:28" x14ac:dyDescent="0.2">
      <c r="A15" s="98" t="s">
        <v>5</v>
      </c>
      <c r="B15" s="15">
        <v>-0.29989552443759698</v>
      </c>
      <c r="C15" s="24">
        <v>4.3157391896264701E-4</v>
      </c>
      <c r="D15" s="15">
        <v>-0.23247661308668099</v>
      </c>
      <c r="E15" s="24">
        <v>9.9048654433930806E-4</v>
      </c>
      <c r="F15" s="15">
        <v>3.5870307435647501E-2</v>
      </c>
      <c r="G15" s="24">
        <v>0.84142265317741705</v>
      </c>
      <c r="H15" s="15">
        <v>-0.25264507653040602</v>
      </c>
      <c r="I15" s="24">
        <v>1.3561078491803E-2</v>
      </c>
      <c r="J15" s="15">
        <v>1.84598597348344E-2</v>
      </c>
      <c r="K15" s="264">
        <v>0.94573231966126603</v>
      </c>
      <c r="L15" s="15"/>
      <c r="M15" s="16"/>
      <c r="N15" s="15"/>
      <c r="O15" s="247"/>
      <c r="P15" s="98" t="s">
        <v>5</v>
      </c>
      <c r="Q15" s="15">
        <v>-2.8093906079613699E-2</v>
      </c>
      <c r="R15" s="24">
        <v>0.72296276250868996</v>
      </c>
      <c r="S15" s="15">
        <v>-0.174533863246881</v>
      </c>
      <c r="T15" s="24">
        <v>8.3639854297863803E-2</v>
      </c>
      <c r="U15" s="15">
        <v>-0.16151256022906199</v>
      </c>
      <c r="V15" s="24">
        <v>5.9965775271051201E-2</v>
      </c>
      <c r="W15" s="15">
        <v>-5.4288812019929002E-2</v>
      </c>
      <c r="X15" s="24">
        <v>0.492282882970838</v>
      </c>
      <c r="Y15" s="15">
        <v>-0.151607857026649</v>
      </c>
      <c r="Z15" s="264">
        <v>0.32053891190389</v>
      </c>
      <c r="AA15" s="15"/>
      <c r="AB15" s="32"/>
    </row>
    <row r="16" spans="1:28" x14ac:dyDescent="0.2">
      <c r="A16" s="98" t="s">
        <v>6</v>
      </c>
      <c r="B16" s="15">
        <v>-0.82411026719193703</v>
      </c>
      <c r="C16" s="24">
        <v>0</v>
      </c>
      <c r="D16" s="15">
        <v>-0.64742138303642105</v>
      </c>
      <c r="E16" s="24">
        <v>0</v>
      </c>
      <c r="F16" s="15">
        <v>-0.28815974315958298</v>
      </c>
      <c r="G16" s="24">
        <v>3.37140781958567E-9</v>
      </c>
      <c r="H16" s="15">
        <v>-0.63089715664843204</v>
      </c>
      <c r="I16" s="24">
        <v>1.5465406733028402E-11</v>
      </c>
      <c r="J16" s="15">
        <v>-1.0179791769650699</v>
      </c>
      <c r="K16" s="264">
        <v>0</v>
      </c>
      <c r="L16" s="15"/>
      <c r="M16" s="16"/>
      <c r="N16" s="15"/>
      <c r="O16" s="247"/>
      <c r="P16" s="98" t="s">
        <v>6</v>
      </c>
      <c r="Q16" s="15">
        <v>7.9519408483422094E-2</v>
      </c>
      <c r="R16" s="24">
        <v>3.0291546724070501E-2</v>
      </c>
      <c r="S16" s="15">
        <v>-9.0204397617674199E-3</v>
      </c>
      <c r="T16" s="24">
        <v>0.77880172763944899</v>
      </c>
      <c r="U16" s="15">
        <v>-0.109205350485283</v>
      </c>
      <c r="V16" s="24">
        <v>1.22340735350914E-2</v>
      </c>
      <c r="W16" s="15">
        <v>-6.34796369648995E-2</v>
      </c>
      <c r="X16" s="24">
        <v>8.6021694819811104E-2</v>
      </c>
      <c r="Y16" s="15">
        <v>-0.13285974840935799</v>
      </c>
      <c r="Z16" s="264">
        <v>2.9630782897769299E-3</v>
      </c>
      <c r="AA16" s="15"/>
      <c r="AB16" s="32"/>
    </row>
    <row r="17" spans="1:28" x14ac:dyDescent="0.2">
      <c r="A17" s="98" t="s">
        <v>7</v>
      </c>
      <c r="B17" s="15">
        <v>-0.30954654176092899</v>
      </c>
      <c r="C17" s="24">
        <v>5.7280868936970798E-10</v>
      </c>
      <c r="D17" s="15">
        <v>-0.24158080989492001</v>
      </c>
      <c r="E17" s="24">
        <v>4.1105705259170102E-5</v>
      </c>
      <c r="F17" s="15">
        <v>-0.10135397907779101</v>
      </c>
      <c r="G17" s="24">
        <v>7.7664940606716207E-2</v>
      </c>
      <c r="H17" s="15">
        <v>-0.35649738585651802</v>
      </c>
      <c r="I17" s="24">
        <v>2.4922043970310201E-5</v>
      </c>
      <c r="J17" s="15">
        <v>-0.16655411626684999</v>
      </c>
      <c r="K17" s="264">
        <v>7.2310008640217296E-3</v>
      </c>
      <c r="L17" s="15"/>
      <c r="M17" s="16"/>
      <c r="N17" s="15"/>
      <c r="O17" s="247"/>
      <c r="P17" s="98" t="s">
        <v>7</v>
      </c>
      <c r="Q17" s="15">
        <v>-0.13182673599428099</v>
      </c>
      <c r="R17" s="24">
        <v>1.23167828741488E-3</v>
      </c>
      <c r="S17" s="15">
        <v>-0.11756199521310701</v>
      </c>
      <c r="T17" s="24">
        <v>2.9706744712112401E-3</v>
      </c>
      <c r="U17" s="15">
        <v>-0.13578284261007301</v>
      </c>
      <c r="V17" s="24">
        <v>1.56389152014147E-3</v>
      </c>
      <c r="W17" s="15">
        <v>-0.16881857535956299</v>
      </c>
      <c r="X17" s="24">
        <v>9.1222272024627004E-4</v>
      </c>
      <c r="Y17" s="15">
        <v>-0.27078516047036499</v>
      </c>
      <c r="Z17" s="264">
        <v>2.3495700496312101E-8</v>
      </c>
      <c r="AA17" s="15"/>
      <c r="AB17" s="32"/>
    </row>
    <row r="18" spans="1:28" x14ac:dyDescent="0.2">
      <c r="A18" s="98" t="s">
        <v>8</v>
      </c>
      <c r="B18" s="15">
        <v>-0.53269338307738501</v>
      </c>
      <c r="C18" s="24">
        <v>9.1038288019262805E-15</v>
      </c>
      <c r="D18" s="15">
        <v>-0.48981979557842897</v>
      </c>
      <c r="E18" s="24">
        <v>9.6722629905343597E-13</v>
      </c>
      <c r="F18" s="15">
        <v>-0.18494171121992301</v>
      </c>
      <c r="G18" s="24">
        <v>1.48548287456673E-3</v>
      </c>
      <c r="H18" s="15">
        <v>-0.54690870286415405</v>
      </c>
      <c r="I18" s="24">
        <v>1.6209256159527301E-14</v>
      </c>
      <c r="J18" s="15">
        <v>-0.58978964136787504</v>
      </c>
      <c r="K18" s="264">
        <v>2.4797941478027501E-12</v>
      </c>
      <c r="L18" s="15"/>
      <c r="M18" s="16"/>
      <c r="N18" s="15"/>
      <c r="O18" s="247"/>
      <c r="P18" s="98" t="s">
        <v>8</v>
      </c>
      <c r="Q18" s="15">
        <v>6.69824661433195E-2</v>
      </c>
      <c r="R18" s="24">
        <v>0.16876687950594399</v>
      </c>
      <c r="S18" s="15">
        <v>-7.8343960676900692E-3</v>
      </c>
      <c r="T18" s="24">
        <v>0.94401586709218499</v>
      </c>
      <c r="U18" s="15">
        <v>1.35628205065911E-2</v>
      </c>
      <c r="V18" s="24">
        <v>0.75924786091468799</v>
      </c>
      <c r="W18" s="15">
        <v>3.3396417002183598E-2</v>
      </c>
      <c r="X18" s="24">
        <v>0.31529584624067603</v>
      </c>
      <c r="Y18" s="15">
        <v>-0.138634605691766</v>
      </c>
      <c r="Z18" s="264">
        <v>6.9910771722028198E-3</v>
      </c>
      <c r="AA18" s="15"/>
      <c r="AB18" s="32"/>
    </row>
    <row r="19" spans="1:28" s="85" customFormat="1" x14ac:dyDescent="0.2">
      <c r="A19" s="98" t="s">
        <v>326</v>
      </c>
      <c r="B19" s="99">
        <v>-0.19972301983228</v>
      </c>
      <c r="C19" s="144">
        <v>5.7602710735959995E-4</v>
      </c>
      <c r="D19" s="99">
        <v>-0.15048328013161</v>
      </c>
      <c r="E19" s="144">
        <v>2.4443661506779801E-2</v>
      </c>
      <c r="F19" s="99">
        <v>-1.7544038629953299E-2</v>
      </c>
      <c r="G19" s="144">
        <v>0.58126456484462197</v>
      </c>
      <c r="H19" s="99">
        <v>-0.26165237477923797</v>
      </c>
      <c r="I19" s="144">
        <v>4.0469321972591598E-4</v>
      </c>
      <c r="J19" s="99">
        <v>-0.25568388520850899</v>
      </c>
      <c r="K19" s="277">
        <v>2.8191921496678601E-4</v>
      </c>
      <c r="L19" s="191"/>
      <c r="M19" s="192"/>
      <c r="N19" s="191"/>
      <c r="O19" s="249"/>
      <c r="P19" s="98" t="s">
        <v>326</v>
      </c>
      <c r="Q19" s="99">
        <v>-5.0339669168713297E-3</v>
      </c>
      <c r="R19" s="144">
        <v>0.83719622903479296</v>
      </c>
      <c r="S19" s="99">
        <v>-5.6517868847661697E-2</v>
      </c>
      <c r="T19" s="144">
        <v>0.20104699809565901</v>
      </c>
      <c r="U19" s="99">
        <v>-8.3074678661168494E-2</v>
      </c>
      <c r="V19" s="144">
        <v>6.1476772923787698E-2</v>
      </c>
      <c r="W19" s="99">
        <v>1.11243660797321E-2</v>
      </c>
      <c r="X19" s="144">
        <v>0.78934410334143001</v>
      </c>
      <c r="Y19" s="99">
        <v>-7.9066461483582096E-2</v>
      </c>
      <c r="Z19" s="277">
        <v>0.116691605205881</v>
      </c>
      <c r="AA19" s="191"/>
      <c r="AB19" s="165"/>
    </row>
    <row r="20" spans="1:28" x14ac:dyDescent="0.2">
      <c r="A20" s="98" t="s">
        <v>9</v>
      </c>
      <c r="B20" s="15">
        <v>-0.26922446643572001</v>
      </c>
      <c r="C20" s="24">
        <v>3.5703446930046601E-6</v>
      </c>
      <c r="D20" s="15">
        <v>-0.221395885435685</v>
      </c>
      <c r="E20" s="24">
        <v>3.2778689247290301E-3</v>
      </c>
      <c r="F20" s="15">
        <v>-0.160153458962837</v>
      </c>
      <c r="G20" s="24">
        <v>1.4784170078506499E-2</v>
      </c>
      <c r="H20" s="15">
        <v>-0.31210802192195503</v>
      </c>
      <c r="I20" s="24">
        <v>9.4716320369059304E-6</v>
      </c>
      <c r="J20" s="15">
        <v>-0.41488755647657599</v>
      </c>
      <c r="K20" s="264">
        <v>3.1672115536895998E-6</v>
      </c>
      <c r="L20" s="15"/>
      <c r="M20" s="16"/>
      <c r="N20" s="15"/>
      <c r="O20" s="247"/>
      <c r="P20" s="98" t="s">
        <v>9</v>
      </c>
      <c r="Q20" s="15">
        <v>5.8540726634845601E-2</v>
      </c>
      <c r="R20" s="24">
        <v>0.14060911697658901</v>
      </c>
      <c r="S20" s="15">
        <v>-3.3944143029376601E-2</v>
      </c>
      <c r="T20" s="24">
        <v>0.51144024344921701</v>
      </c>
      <c r="U20" s="15">
        <v>-6.4802586647217095E-2</v>
      </c>
      <c r="V20" s="24">
        <v>0.318626908463713</v>
      </c>
      <c r="W20" s="15">
        <v>-1.1464354414872801E-2</v>
      </c>
      <c r="X20" s="24">
        <v>0.86857397692155103</v>
      </c>
      <c r="Y20" s="15">
        <v>-0.107845933095659</v>
      </c>
      <c r="Z20" s="264">
        <v>0.14555896223169501</v>
      </c>
      <c r="AA20" s="15"/>
      <c r="AB20" s="32"/>
    </row>
    <row r="21" spans="1:28" x14ac:dyDescent="0.2">
      <c r="A21" s="98" t="s">
        <v>10</v>
      </c>
      <c r="B21" s="15">
        <v>-0.60585764881261805</v>
      </c>
      <c r="C21" s="24">
        <v>3.9968028886505604E-15</v>
      </c>
      <c r="D21" s="15">
        <v>-0.51540513623692297</v>
      </c>
      <c r="E21" s="24">
        <v>7.3047423665428799E-9</v>
      </c>
      <c r="F21" s="15">
        <v>-0.190095645208502</v>
      </c>
      <c r="G21" s="24">
        <v>1.9867500275061501E-2</v>
      </c>
      <c r="H21" s="15">
        <v>-0.42797430937592001</v>
      </c>
      <c r="I21" s="24">
        <v>1.8843878697882799E-5</v>
      </c>
      <c r="J21" s="15">
        <v>-0.62717029493335397</v>
      </c>
      <c r="K21" s="264">
        <v>2.18399855977935E-8</v>
      </c>
      <c r="L21" s="15"/>
      <c r="M21" s="16"/>
      <c r="N21" s="15"/>
      <c r="O21" s="247"/>
      <c r="P21" s="98" t="s">
        <v>10</v>
      </c>
      <c r="Q21" s="15">
        <v>-0.14616335470529099</v>
      </c>
      <c r="R21" s="24">
        <v>2.0432437471981101E-2</v>
      </c>
      <c r="S21" s="15">
        <v>-6.5493626410898398E-2</v>
      </c>
      <c r="T21" s="24">
        <v>0.37363363127903598</v>
      </c>
      <c r="U21" s="15">
        <v>-0.109873410564751</v>
      </c>
      <c r="V21" s="24">
        <v>0.103143514677878</v>
      </c>
      <c r="W21" s="15">
        <v>-0.21720362070736901</v>
      </c>
      <c r="X21" s="24">
        <v>3.1681582285769901E-2</v>
      </c>
      <c r="Y21" s="15">
        <v>-0.37949206284127501</v>
      </c>
      <c r="Z21" s="264">
        <v>4.3687430395511501E-6</v>
      </c>
      <c r="AA21" s="15"/>
      <c r="AB21" s="32"/>
    </row>
    <row r="22" spans="1:28" x14ac:dyDescent="0.2">
      <c r="A22" s="98" t="s">
        <v>11</v>
      </c>
      <c r="B22" s="15">
        <v>-0.29844311939721002</v>
      </c>
      <c r="C22" s="24">
        <v>2.2381802832499399E-2</v>
      </c>
      <c r="D22" s="15">
        <v>-0.49728455944574901</v>
      </c>
      <c r="E22" s="24">
        <v>7.6794640986488404E-4</v>
      </c>
      <c r="F22" s="15">
        <v>-0.26095879033493302</v>
      </c>
      <c r="G22" s="24">
        <v>2.99065940825591E-2</v>
      </c>
      <c r="H22" s="15">
        <v>-0.37178875252120702</v>
      </c>
      <c r="I22" s="24">
        <v>6.8109606276972198E-2</v>
      </c>
      <c r="J22" s="15">
        <v>-0.387090381376401</v>
      </c>
      <c r="K22" s="264">
        <v>1.3524222520760401E-2</v>
      </c>
      <c r="L22" s="15"/>
      <c r="M22" s="16"/>
      <c r="N22" s="15"/>
      <c r="O22" s="247"/>
      <c r="P22" s="98" t="s">
        <v>11</v>
      </c>
      <c r="Q22" s="15">
        <v>0.32261762453530202</v>
      </c>
      <c r="R22" s="24">
        <v>1.22851087352793E-3</v>
      </c>
      <c r="S22" s="15">
        <v>9.7025718038920197E-2</v>
      </c>
      <c r="T22" s="24">
        <v>0.273147018738854</v>
      </c>
      <c r="U22" s="15">
        <v>-9.7180163454850296E-2</v>
      </c>
      <c r="V22" s="24">
        <v>0.41524939906236702</v>
      </c>
      <c r="W22" s="15">
        <v>-0.14002111448363699</v>
      </c>
      <c r="X22" s="24">
        <v>0.183921013042598</v>
      </c>
      <c r="Y22" s="15">
        <v>-1.2492763500536999E-2</v>
      </c>
      <c r="Z22" s="264">
        <v>0.949660819195147</v>
      </c>
      <c r="AA22" s="15"/>
      <c r="AB22" s="32"/>
    </row>
    <row r="23" spans="1:28" x14ac:dyDescent="0.2">
      <c r="A23" s="98" t="s">
        <v>12</v>
      </c>
      <c r="B23" s="15">
        <v>-0.40079335347321998</v>
      </c>
      <c r="C23" s="24">
        <v>2.20043983034657E-11</v>
      </c>
      <c r="D23" s="15">
        <v>-0.46018538235736101</v>
      </c>
      <c r="E23" s="24">
        <v>1.26635368857819E-10</v>
      </c>
      <c r="F23" s="15">
        <v>-0.25698799914617398</v>
      </c>
      <c r="G23" s="24">
        <v>4.6371067856654202E-6</v>
      </c>
      <c r="H23" s="15">
        <v>-0.37601628077569499</v>
      </c>
      <c r="I23" s="24">
        <v>7.8051624674557697E-7</v>
      </c>
      <c r="J23" s="15">
        <v>-0.331043799889987</v>
      </c>
      <c r="K23" s="264">
        <v>3.0978599352415902E-7</v>
      </c>
      <c r="L23" s="15"/>
      <c r="M23" s="16"/>
      <c r="N23" s="15"/>
      <c r="O23" s="247"/>
      <c r="P23" s="98" t="s">
        <v>12</v>
      </c>
      <c r="Q23" s="15">
        <v>-7.9951438848745005E-2</v>
      </c>
      <c r="R23" s="24">
        <v>0.11554034966795</v>
      </c>
      <c r="S23" s="15">
        <v>-0.13988564847766799</v>
      </c>
      <c r="T23" s="24">
        <v>3.5220118041730399E-2</v>
      </c>
      <c r="U23" s="15">
        <v>-0.106042007431567</v>
      </c>
      <c r="V23" s="24">
        <v>1.13719674763928E-2</v>
      </c>
      <c r="W23" s="15">
        <v>-1.4205011298207599E-2</v>
      </c>
      <c r="X23" s="24">
        <v>0.73007260678161801</v>
      </c>
      <c r="Y23" s="15">
        <v>-0.37134469399609699</v>
      </c>
      <c r="Z23" s="264">
        <v>1.67059988065432E-9</v>
      </c>
      <c r="AA23" s="15"/>
      <c r="AB23" s="32"/>
    </row>
    <row r="24" spans="1:28" x14ac:dyDescent="0.2">
      <c r="A24" s="98" t="s">
        <v>13</v>
      </c>
      <c r="B24" s="15">
        <v>-0.52728683790606001</v>
      </c>
      <c r="C24" s="24">
        <v>5.4646129621360702E-8</v>
      </c>
      <c r="D24" s="15">
        <v>-0.36785163221727901</v>
      </c>
      <c r="E24" s="24">
        <v>4.7450040480789803E-5</v>
      </c>
      <c r="F24" s="15">
        <v>-0.31717952391874599</v>
      </c>
      <c r="G24" s="24">
        <v>4.4023030162021497E-4</v>
      </c>
      <c r="H24" s="15">
        <v>-0.44670051157179702</v>
      </c>
      <c r="I24" s="24">
        <v>1.3146290947307901E-4</v>
      </c>
      <c r="J24" s="15">
        <v>-0.36201939889749102</v>
      </c>
      <c r="K24" s="264">
        <v>1.48392072708226E-3</v>
      </c>
      <c r="L24" s="15"/>
      <c r="M24" s="16"/>
      <c r="N24" s="15"/>
      <c r="O24" s="247"/>
      <c r="P24" s="98" t="s">
        <v>13</v>
      </c>
      <c r="Q24" s="15">
        <v>-0.327344639665407</v>
      </c>
      <c r="R24" s="24">
        <v>2.7347567383539901E-4</v>
      </c>
      <c r="S24" s="15">
        <v>-0.221933173572573</v>
      </c>
      <c r="T24" s="24">
        <v>1.53977219646451E-2</v>
      </c>
      <c r="U24" s="15">
        <v>-0.36083441276778599</v>
      </c>
      <c r="V24" s="24">
        <v>7.4331349273482104E-6</v>
      </c>
      <c r="W24" s="15">
        <v>-0.35497434557882601</v>
      </c>
      <c r="X24" s="24">
        <v>2.12227158739076E-3</v>
      </c>
      <c r="Y24" s="15">
        <v>-0.428200366288986</v>
      </c>
      <c r="Z24" s="264">
        <v>4.3975489916192601E-11</v>
      </c>
      <c r="AA24" s="15"/>
      <c r="AB24" s="32"/>
    </row>
    <row r="25" spans="1:28" x14ac:dyDescent="0.2">
      <c r="A25" s="98" t="s">
        <v>14</v>
      </c>
      <c r="B25" s="15">
        <v>-0.56818398560363104</v>
      </c>
      <c r="C25" s="24">
        <v>0</v>
      </c>
      <c r="D25" s="15">
        <v>-0.62433836532376996</v>
      </c>
      <c r="E25" s="24">
        <v>1.11022302462516E-14</v>
      </c>
      <c r="F25" s="15">
        <v>-0.28690987020050501</v>
      </c>
      <c r="G25" s="24">
        <v>5.7603103648773399E-5</v>
      </c>
      <c r="H25" s="15">
        <v>-0.55927437313177497</v>
      </c>
      <c r="I25" s="24">
        <v>2.5597302055757601E-12</v>
      </c>
      <c r="J25" s="15">
        <v>-0.51193606097726296</v>
      </c>
      <c r="K25" s="264">
        <v>5.4249049696863897E-10</v>
      </c>
      <c r="L25" s="15"/>
      <c r="M25" s="16"/>
      <c r="N25" s="15"/>
      <c r="O25" s="247"/>
      <c r="P25" s="98" t="s">
        <v>14</v>
      </c>
      <c r="Q25" s="15">
        <v>7.0792183041531204E-2</v>
      </c>
      <c r="R25" s="24">
        <v>9.2722337989539202E-2</v>
      </c>
      <c r="S25" s="15">
        <v>-8.6238383014096601E-2</v>
      </c>
      <c r="T25" s="24">
        <v>6.7762484930719902E-2</v>
      </c>
      <c r="U25" s="15">
        <v>-4.72407375119063E-2</v>
      </c>
      <c r="V25" s="24">
        <v>0.58698074280489598</v>
      </c>
      <c r="W25" s="15">
        <v>3.1434593596233802E-2</v>
      </c>
      <c r="X25" s="24">
        <v>0.48451755916733202</v>
      </c>
      <c r="Y25" s="15">
        <v>-0.16165185166201701</v>
      </c>
      <c r="Z25" s="264">
        <v>2.6135218014704299E-2</v>
      </c>
      <c r="AA25" s="15"/>
      <c r="AB25" s="32"/>
    </row>
    <row r="26" spans="1:28" x14ac:dyDescent="0.2">
      <c r="A26" s="98" t="s">
        <v>15</v>
      </c>
      <c r="B26" s="15">
        <v>-0.46498783684438899</v>
      </c>
      <c r="C26" s="24">
        <v>0</v>
      </c>
      <c r="D26" s="15">
        <v>-0.397470276651188</v>
      </c>
      <c r="E26" s="24">
        <v>1.8074430840897501E-13</v>
      </c>
      <c r="F26" s="15">
        <v>-0.14717071050587699</v>
      </c>
      <c r="G26" s="24">
        <v>1.29673436725963E-3</v>
      </c>
      <c r="H26" s="15">
        <v>-0.67410933771100601</v>
      </c>
      <c r="I26" s="24">
        <v>0</v>
      </c>
      <c r="J26" s="15">
        <v>-0.60939975650471101</v>
      </c>
      <c r="K26" s="264">
        <v>0</v>
      </c>
      <c r="L26" s="15"/>
      <c r="M26" s="16"/>
      <c r="N26" s="15"/>
      <c r="O26" s="247"/>
      <c r="P26" s="98" t="s">
        <v>15</v>
      </c>
      <c r="Q26" s="15">
        <v>-4.1665778509606198E-2</v>
      </c>
      <c r="R26" s="24">
        <v>0.12873549260869199</v>
      </c>
      <c r="S26" s="15">
        <v>-9.9698022146344406E-2</v>
      </c>
      <c r="T26" s="24">
        <v>2.4484791649934699E-2</v>
      </c>
      <c r="U26" s="15">
        <v>-2.23641279392305E-2</v>
      </c>
      <c r="V26" s="24">
        <v>0.49840542424043099</v>
      </c>
      <c r="W26" s="15">
        <v>-4.7758995368902699E-2</v>
      </c>
      <c r="X26" s="24">
        <v>0.28442011999845501</v>
      </c>
      <c r="Y26" s="15">
        <v>-0.11762766290683201</v>
      </c>
      <c r="Z26" s="264">
        <v>3.5810037391553501E-2</v>
      </c>
      <c r="AA26" s="15"/>
      <c r="AB26" s="32"/>
    </row>
    <row r="27" spans="1:28" x14ac:dyDescent="0.2">
      <c r="A27" s="98" t="s">
        <v>16</v>
      </c>
      <c r="B27" s="15">
        <v>-0.23107364681734099</v>
      </c>
      <c r="C27" s="24">
        <v>3.0334961953482099E-6</v>
      </c>
      <c r="D27" s="15">
        <v>-0.1007558427948</v>
      </c>
      <c r="E27" s="24">
        <v>3.427423880575E-2</v>
      </c>
      <c r="F27" s="15">
        <v>-7.4795887710120898E-2</v>
      </c>
      <c r="G27" s="24">
        <v>0.11372162835840301</v>
      </c>
      <c r="H27" s="15">
        <v>-0.15808076900593199</v>
      </c>
      <c r="I27" s="24">
        <v>8.0903222157331402E-3</v>
      </c>
      <c r="J27" s="15">
        <v>-0.14275492035804199</v>
      </c>
      <c r="K27" s="264">
        <v>9.8156748646538502E-3</v>
      </c>
      <c r="L27" s="15"/>
      <c r="M27" s="16"/>
      <c r="N27" s="15"/>
      <c r="O27" s="247"/>
      <c r="P27" s="98" t="s">
        <v>16</v>
      </c>
      <c r="Q27" s="15">
        <v>-0.15578292703042901</v>
      </c>
      <c r="R27" s="24">
        <v>5.8403262167911599E-2</v>
      </c>
      <c r="S27" s="15">
        <v>-8.4613004773724895E-2</v>
      </c>
      <c r="T27" s="24">
        <v>0.30586153326462701</v>
      </c>
      <c r="U27" s="15">
        <v>-5.84763085541894E-2</v>
      </c>
      <c r="V27" s="24">
        <v>0.40083301069676902</v>
      </c>
      <c r="W27" s="15">
        <v>-0.13862154861777601</v>
      </c>
      <c r="X27" s="24">
        <v>9.1537491842873298E-2</v>
      </c>
      <c r="Y27" s="15">
        <v>-0.19837447528715299</v>
      </c>
      <c r="Z27" s="264">
        <v>8.2415114583371807E-3</v>
      </c>
      <c r="AA27" s="15"/>
      <c r="AB27" s="32"/>
    </row>
    <row r="28" spans="1:28" x14ac:dyDescent="0.2">
      <c r="A28" s="98" t="s">
        <v>17</v>
      </c>
      <c r="B28" s="15">
        <v>-0.30491854651324601</v>
      </c>
      <c r="C28" s="24">
        <v>2.0163018472763001E-4</v>
      </c>
      <c r="D28" s="15">
        <v>-0.210933778508686</v>
      </c>
      <c r="E28" s="24">
        <v>3.0706021623167198E-2</v>
      </c>
      <c r="F28" s="15">
        <v>-0.26023738644069899</v>
      </c>
      <c r="G28" s="24">
        <v>3.41759956627685E-3</v>
      </c>
      <c r="H28" s="15">
        <v>-0.35963482227156601</v>
      </c>
      <c r="I28" s="24">
        <v>1.6854027238899501E-3</v>
      </c>
      <c r="J28" s="15">
        <v>-0.137979506183634</v>
      </c>
      <c r="K28" s="264">
        <v>0.170642712045036</v>
      </c>
      <c r="L28" s="15"/>
      <c r="M28" s="16"/>
      <c r="N28" s="15"/>
      <c r="O28" s="247"/>
      <c r="P28" s="98" t="s">
        <v>17</v>
      </c>
      <c r="Q28" s="15">
        <v>-9.9295128927641904E-2</v>
      </c>
      <c r="R28" s="24">
        <v>0.17046594574645099</v>
      </c>
      <c r="S28" s="15">
        <v>-0.16103761913622699</v>
      </c>
      <c r="T28" s="24">
        <v>3.0261955680039001E-2</v>
      </c>
      <c r="U28" s="15">
        <v>-0.164235927846967</v>
      </c>
      <c r="V28" s="24">
        <v>3.1192423369747799E-2</v>
      </c>
      <c r="W28" s="15">
        <v>-0.10972315240174201</v>
      </c>
      <c r="X28" s="24">
        <v>0.160830476770738</v>
      </c>
      <c r="Y28" s="15">
        <v>-0.10544590934402299</v>
      </c>
      <c r="Z28" s="264">
        <v>0.101507444182086</v>
      </c>
      <c r="AA28" s="15"/>
      <c r="AB28" s="32"/>
    </row>
    <row r="29" spans="1:28" x14ac:dyDescent="0.2">
      <c r="A29" s="98" t="s">
        <v>18</v>
      </c>
      <c r="B29" s="15">
        <v>-0.31189385289094801</v>
      </c>
      <c r="C29" s="24">
        <v>7.6100478068963405E-4</v>
      </c>
      <c r="D29" s="15">
        <v>-0.31570591822647698</v>
      </c>
      <c r="E29" s="24">
        <v>2.8366321335420198E-3</v>
      </c>
      <c r="F29" s="15">
        <v>-8.0553685421701299E-2</v>
      </c>
      <c r="G29" s="24">
        <v>0.402478424828763</v>
      </c>
      <c r="H29" s="15">
        <v>-0.32667068672889898</v>
      </c>
      <c r="I29" s="24">
        <v>4.9923607007678096E-3</v>
      </c>
      <c r="J29" s="15">
        <v>-0.35190418984189598</v>
      </c>
      <c r="K29" s="264">
        <v>2.3396654123837299E-3</v>
      </c>
      <c r="L29" s="15"/>
      <c r="M29" s="16"/>
      <c r="N29" s="15"/>
      <c r="O29" s="247"/>
      <c r="P29" s="98" t="s">
        <v>18</v>
      </c>
      <c r="Q29" s="15">
        <v>0.106645871452781</v>
      </c>
      <c r="R29" s="24">
        <v>0.20676218281143099</v>
      </c>
      <c r="S29" s="15">
        <v>-5.0272405478607597E-2</v>
      </c>
      <c r="T29" s="24">
        <v>0.59056134330673704</v>
      </c>
      <c r="U29" s="15">
        <v>-0.17735016277963001</v>
      </c>
      <c r="V29" s="24">
        <v>3.53396919243463E-2</v>
      </c>
      <c r="W29" s="15">
        <v>-4.7234401002910403E-2</v>
      </c>
      <c r="X29" s="24">
        <v>0.52970841400245505</v>
      </c>
      <c r="Y29" s="15">
        <v>-0.189335759288244</v>
      </c>
      <c r="Z29" s="264">
        <v>7.2105799748892294E-2</v>
      </c>
      <c r="AA29" s="15"/>
      <c r="AB29" s="32"/>
    </row>
    <row r="30" spans="1:28" x14ac:dyDescent="0.2">
      <c r="A30" s="98" t="s">
        <v>19</v>
      </c>
      <c r="B30" s="15">
        <v>-0.51306474156164905</v>
      </c>
      <c r="C30" s="24">
        <v>1.4210854715202E-12</v>
      </c>
      <c r="D30" s="15">
        <v>-0.37376050687295198</v>
      </c>
      <c r="E30" s="24">
        <v>3.6562583538568598E-7</v>
      </c>
      <c r="F30" s="15">
        <v>-0.17633628340236901</v>
      </c>
      <c r="G30" s="24">
        <v>2.6273990396448199E-3</v>
      </c>
      <c r="H30" s="15">
        <v>-0.42751413530119597</v>
      </c>
      <c r="I30" s="24">
        <v>6.4516819220372699E-7</v>
      </c>
      <c r="J30" s="15">
        <v>-0.39948371134190103</v>
      </c>
      <c r="K30" s="264">
        <v>1.38008899375208E-5</v>
      </c>
      <c r="L30" s="15"/>
      <c r="M30" s="16"/>
      <c r="N30" s="15"/>
      <c r="O30" s="247"/>
      <c r="P30" s="98" t="s">
        <v>19</v>
      </c>
      <c r="Q30" s="15">
        <v>1.2162192968638E-2</v>
      </c>
      <c r="R30" s="24">
        <v>0.78576539851291105</v>
      </c>
      <c r="S30" s="15">
        <v>2.1569620273205602E-2</v>
      </c>
      <c r="T30" s="24">
        <v>0.63077195248899898</v>
      </c>
      <c r="U30" s="15">
        <v>-6.3070513807131107E-2</v>
      </c>
      <c r="V30" s="24">
        <v>0.14938678701513</v>
      </c>
      <c r="W30" s="15">
        <v>-3.5442343403408599E-2</v>
      </c>
      <c r="X30" s="24">
        <v>0.34452290613958603</v>
      </c>
      <c r="Y30" s="15">
        <v>-0.13489750634650899</v>
      </c>
      <c r="Z30" s="264">
        <v>1.7032794291750499E-2</v>
      </c>
      <c r="AA30" s="15"/>
      <c r="AB30" s="32"/>
    </row>
    <row r="31" spans="1:28" x14ac:dyDescent="0.2">
      <c r="A31" s="98" t="s">
        <v>20</v>
      </c>
      <c r="B31" s="15">
        <v>-0.48244163561639702</v>
      </c>
      <c r="C31" s="24">
        <v>2.0049593096871401E-9</v>
      </c>
      <c r="D31" s="15">
        <v>-0.43887401209279198</v>
      </c>
      <c r="E31" s="24">
        <v>1.21712120182416E-6</v>
      </c>
      <c r="F31" s="15">
        <v>-0.19782127929448301</v>
      </c>
      <c r="G31" s="24">
        <v>1.9471077961699602E-2</v>
      </c>
      <c r="H31" s="15">
        <v>-0.508133101734215</v>
      </c>
      <c r="I31" s="24">
        <v>6.6679276011782896E-7</v>
      </c>
      <c r="J31" s="15">
        <v>-0.39403264644986602</v>
      </c>
      <c r="K31" s="264">
        <v>4.3767805333949601E-4</v>
      </c>
      <c r="L31" s="15"/>
      <c r="M31" s="16"/>
      <c r="N31" s="15"/>
      <c r="O31" s="247"/>
      <c r="P31" s="98" t="s">
        <v>20</v>
      </c>
      <c r="Q31" s="15">
        <v>0.110161315531645</v>
      </c>
      <c r="R31" s="24">
        <v>2.7972055031572698E-2</v>
      </c>
      <c r="S31" s="15">
        <v>-2.1969598293651301E-2</v>
      </c>
      <c r="T31" s="24">
        <v>0.71034901305942599</v>
      </c>
      <c r="U31" s="15">
        <v>-0.120949868500172</v>
      </c>
      <c r="V31" s="24">
        <v>6.2865491056876402E-2</v>
      </c>
      <c r="W31" s="15">
        <v>-6.6214367034999402E-2</v>
      </c>
      <c r="X31" s="24">
        <v>0.41277049719786202</v>
      </c>
      <c r="Y31" s="15">
        <v>-7.3013164125092803E-2</v>
      </c>
      <c r="Z31" s="264">
        <v>0.38051413147340402</v>
      </c>
      <c r="AA31" s="15"/>
      <c r="AB31" s="32"/>
    </row>
    <row r="32" spans="1:28" x14ac:dyDescent="0.2">
      <c r="A32" s="98"/>
      <c r="C32" s="60"/>
      <c r="E32" s="60"/>
      <c r="G32" s="60"/>
      <c r="I32" s="60"/>
      <c r="K32" s="266"/>
      <c r="N32" s="6"/>
      <c r="O32" s="245"/>
      <c r="P32" s="98"/>
      <c r="Q32" s="15"/>
      <c r="R32" s="24"/>
      <c r="S32" s="15"/>
      <c r="T32" s="24"/>
      <c r="U32" s="15"/>
      <c r="V32" s="24"/>
      <c r="W32" s="15"/>
      <c r="X32" s="24"/>
      <c r="Y32" s="15"/>
      <c r="Z32" s="264"/>
    </row>
    <row r="33" spans="1:30" x14ac:dyDescent="0.2">
      <c r="A33" s="97" t="s">
        <v>21</v>
      </c>
      <c r="C33" s="60"/>
      <c r="E33" s="60"/>
      <c r="G33" s="60"/>
      <c r="I33" s="60"/>
      <c r="K33" s="266"/>
      <c r="N33" s="6"/>
      <c r="O33" s="245"/>
      <c r="P33" s="97" t="s">
        <v>21</v>
      </c>
      <c r="Q33" s="15"/>
      <c r="R33" s="24"/>
      <c r="S33" s="15"/>
      <c r="T33" s="24"/>
      <c r="U33" s="15"/>
      <c r="V33" s="24"/>
      <c r="W33" s="15"/>
      <c r="X33" s="24"/>
      <c r="Y33" s="15"/>
      <c r="Z33" s="264"/>
    </row>
    <row r="34" spans="1:30" x14ac:dyDescent="0.2">
      <c r="A34" s="98" t="s">
        <v>22</v>
      </c>
      <c r="B34" s="15">
        <v>-0.28832944570950098</v>
      </c>
      <c r="C34" s="24">
        <v>1.2696314648508199E-6</v>
      </c>
      <c r="D34" s="15">
        <v>-0.174393735020407</v>
      </c>
      <c r="E34" s="24">
        <v>1.8281295240137701E-2</v>
      </c>
      <c r="F34" s="15">
        <v>-0.12615196475245599</v>
      </c>
      <c r="G34" s="24">
        <v>3.4693123216570601E-2</v>
      </c>
      <c r="H34" s="15">
        <v>-0.12534739813250401</v>
      </c>
      <c r="I34" s="24">
        <v>0.18671985638608299</v>
      </c>
      <c r="J34" s="15">
        <v>-0.19543536989285901</v>
      </c>
      <c r="K34" s="264">
        <v>4.6291382271398201E-2</v>
      </c>
      <c r="L34" s="15"/>
      <c r="M34" s="16"/>
      <c r="N34" s="8"/>
      <c r="O34" s="247"/>
      <c r="P34" s="98" t="s">
        <v>22</v>
      </c>
      <c r="Q34" s="15">
        <v>0.15429444628711</v>
      </c>
      <c r="R34" s="24">
        <v>2.4030817522362499E-3</v>
      </c>
      <c r="S34" s="15">
        <v>4.1782150878473999E-2</v>
      </c>
      <c r="T34" s="24">
        <v>0.37116059004485302</v>
      </c>
      <c r="U34" s="15">
        <v>1.26205126539389E-3</v>
      </c>
      <c r="V34" s="24">
        <v>0.93292167993694397</v>
      </c>
      <c r="W34" s="15">
        <v>4.9247895479127203E-2</v>
      </c>
      <c r="X34" s="24">
        <v>0.25905041434936099</v>
      </c>
      <c r="Y34" s="15">
        <v>-0.117336479425682</v>
      </c>
      <c r="Z34" s="264">
        <v>0.16495457493017801</v>
      </c>
      <c r="AA34" s="15"/>
      <c r="AB34" s="32"/>
    </row>
    <row r="35" spans="1:30" x14ac:dyDescent="0.2">
      <c r="A35" s="98" t="s">
        <v>23</v>
      </c>
      <c r="B35" s="15">
        <v>-0.43710718420497502</v>
      </c>
      <c r="C35" s="24">
        <v>3.39465988208332E-7</v>
      </c>
      <c r="D35" s="15">
        <v>-0.471819813541411</v>
      </c>
      <c r="E35" s="24">
        <v>1.0123970772824E-7</v>
      </c>
      <c r="F35" s="15">
        <v>-0.18630807733840199</v>
      </c>
      <c r="G35" s="24">
        <v>1.9632344519177499E-2</v>
      </c>
      <c r="H35" s="15">
        <v>-0.45713339756743798</v>
      </c>
      <c r="I35" s="24">
        <v>1.18910168211972E-5</v>
      </c>
      <c r="J35" s="15">
        <v>-0.36598623578747902</v>
      </c>
      <c r="K35" s="264">
        <v>3.3935539415286302E-4</v>
      </c>
      <c r="L35" s="15"/>
      <c r="M35" s="16"/>
      <c r="N35" s="8"/>
      <c r="O35" s="247"/>
      <c r="P35" s="98" t="s">
        <v>23</v>
      </c>
      <c r="Q35" s="15">
        <v>-0.138653646250287</v>
      </c>
      <c r="R35" s="24">
        <v>1.50769332604326E-2</v>
      </c>
      <c r="S35" s="15">
        <v>-0.257543691168094</v>
      </c>
      <c r="T35" s="24">
        <v>1.2511098311529501E-4</v>
      </c>
      <c r="U35" s="15">
        <v>-0.16601199727166399</v>
      </c>
      <c r="V35" s="24">
        <v>4.8711686184570403E-3</v>
      </c>
      <c r="W35" s="15">
        <v>-0.26572838986300001</v>
      </c>
      <c r="X35" s="24">
        <v>2.66144356655396E-5</v>
      </c>
      <c r="Y35" s="15">
        <v>-0.214563103647157</v>
      </c>
      <c r="Z35" s="264">
        <v>3.1980090123699999E-3</v>
      </c>
      <c r="AA35" s="15"/>
      <c r="AB35" s="32"/>
    </row>
    <row r="36" spans="1:30" x14ac:dyDescent="0.2">
      <c r="A36" s="98" t="s">
        <v>24</v>
      </c>
      <c r="B36" s="15">
        <v>-0.46798401420013003</v>
      </c>
      <c r="C36" s="24">
        <v>1.0493469462247201E-6</v>
      </c>
      <c r="D36" s="15">
        <v>-0.58682026622747596</v>
      </c>
      <c r="E36" s="24">
        <v>2.5033171646704499E-7</v>
      </c>
      <c r="F36" s="15">
        <v>-0.16823862118320099</v>
      </c>
      <c r="G36" s="24">
        <v>3.9176372825947797E-2</v>
      </c>
      <c r="H36" s="15">
        <v>-0.31304839457342698</v>
      </c>
      <c r="I36" s="24">
        <v>1.0779985397247701E-2</v>
      </c>
      <c r="J36" s="15">
        <v>-0.50786817846374799</v>
      </c>
      <c r="K36" s="264">
        <v>1.41519596579265E-5</v>
      </c>
      <c r="L36" s="15"/>
      <c r="M36" s="16"/>
      <c r="N36" s="8"/>
      <c r="O36" s="247"/>
      <c r="P36" s="98" t="s">
        <v>24</v>
      </c>
      <c r="Q36" s="15">
        <v>-0.208619923380957</v>
      </c>
      <c r="R36" s="24">
        <v>1.4605753042771201E-2</v>
      </c>
      <c r="S36" s="15">
        <v>-8.7192720162651602E-2</v>
      </c>
      <c r="T36" s="24">
        <v>0.391921897904011</v>
      </c>
      <c r="U36" s="15">
        <v>-0.16965476435222601</v>
      </c>
      <c r="V36" s="24">
        <v>6.6327772154479697E-3</v>
      </c>
      <c r="W36" s="15">
        <v>-0.20598690497255401</v>
      </c>
      <c r="X36" s="24">
        <v>3.1098887153525601E-2</v>
      </c>
      <c r="Y36" s="15">
        <v>-0.260293093846096</v>
      </c>
      <c r="Z36" s="264">
        <v>1.7612827788229299E-2</v>
      </c>
      <c r="AA36" s="15"/>
      <c r="AB36" s="32"/>
    </row>
    <row r="37" spans="1:30" x14ac:dyDescent="0.2">
      <c r="A37" s="104" t="s">
        <v>25</v>
      </c>
      <c r="B37" s="15">
        <v>-0.43811518369500602</v>
      </c>
      <c r="C37" s="24">
        <v>1.3148204192070499E-7</v>
      </c>
      <c r="D37" s="15">
        <v>-0.475447782856877</v>
      </c>
      <c r="E37" s="24">
        <v>3.33591327894567E-8</v>
      </c>
      <c r="F37" s="15">
        <v>-0.18510684724201201</v>
      </c>
      <c r="G37" s="24">
        <v>1.57023263733467E-2</v>
      </c>
      <c r="H37" s="15">
        <v>-0.45236829711256499</v>
      </c>
      <c r="I37" s="24">
        <v>9.1964147779233196E-6</v>
      </c>
      <c r="J37" s="15">
        <v>-0.371559139132631</v>
      </c>
      <c r="K37" s="264">
        <v>1.77881075035691E-4</v>
      </c>
      <c r="L37" s="15"/>
      <c r="M37" s="16"/>
      <c r="N37" s="8"/>
      <c r="O37" s="247"/>
      <c r="P37" s="104" t="s">
        <v>25</v>
      </c>
      <c r="Q37" s="15">
        <v>-0.140928155486576</v>
      </c>
      <c r="R37" s="24">
        <v>1.18882725480411E-2</v>
      </c>
      <c r="S37" s="15">
        <v>-0.25337477440988998</v>
      </c>
      <c r="T37" s="24">
        <v>1.0329519237783899E-4</v>
      </c>
      <c r="U37" s="15">
        <v>-0.16635505149569799</v>
      </c>
      <c r="V37" s="24">
        <v>3.6336474362028701E-3</v>
      </c>
      <c r="W37" s="15">
        <v>-0.26363156283676697</v>
      </c>
      <c r="X37" s="24">
        <v>2.1075762182132299E-5</v>
      </c>
      <c r="Y37" s="15">
        <v>-0.21598261959961099</v>
      </c>
      <c r="Z37" s="264">
        <v>2.6558606738527101E-3</v>
      </c>
      <c r="AA37" s="15"/>
      <c r="AB37" s="32"/>
    </row>
    <row r="38" spans="1:30" x14ac:dyDescent="0.2">
      <c r="A38" s="95"/>
      <c r="B38" s="32"/>
      <c r="C38" s="24"/>
      <c r="D38" s="32"/>
      <c r="E38" s="24"/>
      <c r="F38" s="32"/>
      <c r="G38" s="24"/>
      <c r="H38" s="32"/>
      <c r="I38" s="24"/>
      <c r="J38" s="32"/>
      <c r="K38" s="264"/>
      <c r="L38" s="6"/>
      <c r="M38" s="6"/>
      <c r="N38" s="6"/>
      <c r="O38" s="245"/>
      <c r="P38" s="95"/>
      <c r="Q38" s="32"/>
      <c r="R38" s="24"/>
      <c r="S38" s="32"/>
      <c r="T38" s="24"/>
      <c r="U38" s="32"/>
      <c r="V38" s="24"/>
      <c r="W38" s="32"/>
      <c r="X38" s="24"/>
      <c r="Y38" s="32"/>
      <c r="Z38" s="264"/>
      <c r="AA38" s="6"/>
      <c r="AB38" s="32"/>
    </row>
    <row r="39" spans="1:30" s="85" customFormat="1" x14ac:dyDescent="0.2">
      <c r="A39" s="101" t="s">
        <v>156</v>
      </c>
      <c r="B39" s="199">
        <f>IF(ISNUMBER(B$12),AVERAGE(B12:B31,B34,B37),"")</f>
        <v>-0.42711127387796355</v>
      </c>
      <c r="C39" s="201">
        <f>IF(ISNUMBER(C$12),SQRT((SUMSQ(C12:C31, C34,C37))/(22^2)),"")</f>
        <v>1.0185095860454395E-3</v>
      </c>
      <c r="D39" s="199">
        <f t="shared" ref="D39" si="0">IF(ISNUMBER(D$12),AVERAGE(D12:D31,D34,D37),"")</f>
        <v>-0.37908866646305506</v>
      </c>
      <c r="E39" s="201">
        <f t="shared" ref="E39" si="1">IF(ISNUMBER(E$12),SQRT((SUMSQ(E12:E31, E34,E37))/(22^2)),"")</f>
        <v>2.5187654430471203E-3</v>
      </c>
      <c r="F39" s="199">
        <f t="shared" ref="F39" si="2">IF(ISNUMBER(F$12),AVERAGE(F12:F31,F34,F37),"")</f>
        <v>-0.17311296036708124</v>
      </c>
      <c r="G39" s="201">
        <f t="shared" ref="G39" si="3">IF(ISNUMBER(G$12),SQRT((SUMSQ(G12:G31, G34,G37))/(22^2)),"")</f>
        <v>5.8270296443531037E-2</v>
      </c>
      <c r="H39" s="199">
        <f t="shared" ref="H39" si="4">IF(ISNUMBER(H$12),AVERAGE(H12:H31,H34,H37),"")</f>
        <v>-0.40321988941170123</v>
      </c>
      <c r="I39" s="201">
        <f t="shared" ref="I39" si="5">IF(ISNUMBER(I$12),SQRT((SUMSQ(I12:I31, I34,I37))/(22^2)),"")</f>
        <v>9.06787869813723E-3</v>
      </c>
      <c r="J39" s="199">
        <f t="shared" ref="J39" si="6">IF(ISNUMBER(J$12),AVERAGE(J12:J31,J34,J37),"")</f>
        <v>-0.38654691445417055</v>
      </c>
      <c r="K39" s="267">
        <f t="shared" ref="K39" si="7">IF(ISNUMBER(K$12),SQRT((SUMSQ(K12:K31, K34,K37))/(22^2)),"")</f>
        <v>4.3741044532071782E-2</v>
      </c>
      <c r="L39" s="145" t="str">
        <f t="shared" ref="L39:O39" si="8">+IF(ISNUMBER(L12),AVERAGE(L12:L18,L20:L31,L34:L35),"")</f>
        <v/>
      </c>
      <c r="M39" s="156" t="str">
        <f t="shared" si="8"/>
        <v/>
      </c>
      <c r="N39" s="145" t="str">
        <f t="shared" si="8"/>
        <v/>
      </c>
      <c r="O39" s="258" t="str">
        <f t="shared" si="8"/>
        <v/>
      </c>
      <c r="P39" s="101" t="s">
        <v>156</v>
      </c>
      <c r="Q39" s="199">
        <f>IF(ISNUMBER(Q$12),AVERAGE(Q12:Q31,Q34,Q37),"")</f>
        <v>-5.9591299926913116E-3</v>
      </c>
      <c r="R39" s="201">
        <f>IF(ISNUMBER(R$12),SQRT((SUMSQ(R12:R31, R34,R37))/(22^2)),"")</f>
        <v>6.800558142969193E-2</v>
      </c>
      <c r="S39" s="199">
        <f t="shared" ref="S39" si="9">IF(ISNUMBER(S$12),AVERAGE(S12:S31,S34,S37),"")</f>
        <v>-7.6979998861629553E-2</v>
      </c>
      <c r="T39" s="201">
        <f t="shared" ref="T39" si="10">IF(ISNUMBER(T$12),SQRT((SUMSQ(T12:T31, T34,T37))/(22^2)),"")</f>
        <v>9.187545536885669E-2</v>
      </c>
      <c r="U39" s="199">
        <f t="shared" ref="U39" si="11">IF(ISNUMBER(U$12),AVERAGE(U12:U31,U34,U37),"")</f>
        <v>-0.10481443513260795</v>
      </c>
      <c r="V39" s="201">
        <f t="shared" ref="V39" si="12">IF(ISNUMBER(V$12),SQRT((SUMSQ(V12:V31, V34,V37))/(22^2)),"")</f>
        <v>7.8754497620623115E-2</v>
      </c>
      <c r="W39" s="199">
        <f t="shared" ref="W39" si="13">IF(ISNUMBER(W$12),AVERAGE(W12:W31,W34,W37),"")</f>
        <v>-8.0538580139014368E-2</v>
      </c>
      <c r="X39" s="201">
        <f t="shared" ref="X39" si="14">IF(ISNUMBER(X$12),SQRT((SUMSQ(X12:X31, X34,X37))/(22^2)),"")</f>
        <v>9.0314853780840046E-2</v>
      </c>
      <c r="Y39" s="199">
        <f t="shared" ref="Y39" si="15">IF(ISNUMBER(Y$12),AVERAGE(Y12:Y31,Y34,Y37),"")</f>
        <v>-0.17745193530107847</v>
      </c>
      <c r="Z39" s="267">
        <f t="shared" ref="Z39" si="16">IF(ISNUMBER(Z$12),SQRT((SUMSQ(Z12:Z31, Z34,Z37))/(22^2)),"")</f>
        <v>5.0538451761621729E-2</v>
      </c>
      <c r="AA39" s="145" t="str">
        <f t="shared" ref="AA39" si="17">+IF(ISNUMBER(AA12),AVERAGE(AA12:AA18,AA20:AA31,AA34:AA35),"")</f>
        <v/>
      </c>
      <c r="AB39" s="1"/>
    </row>
    <row r="40" spans="1:30" x14ac:dyDescent="0.2">
      <c r="A40" s="48"/>
      <c r="B40" s="6"/>
      <c r="C40" s="34"/>
      <c r="D40" s="6"/>
      <c r="E40" s="34"/>
      <c r="F40" s="6"/>
      <c r="G40" s="34"/>
      <c r="H40" s="6"/>
      <c r="I40" s="34"/>
      <c r="J40" s="6"/>
      <c r="K40" s="266"/>
      <c r="L40" s="6"/>
      <c r="M40" s="6"/>
      <c r="N40" s="6"/>
      <c r="O40" s="245"/>
      <c r="P40" s="48"/>
      <c r="Q40" s="6"/>
      <c r="R40" s="34"/>
      <c r="S40" s="6"/>
      <c r="T40" s="34"/>
      <c r="U40" s="6"/>
      <c r="V40" s="34"/>
      <c r="W40" s="6"/>
      <c r="X40" s="34"/>
      <c r="Y40" s="6"/>
      <c r="Z40" s="266"/>
      <c r="AA40" s="6"/>
    </row>
    <row r="41" spans="1:30" x14ac:dyDescent="0.2">
      <c r="A41" s="49" t="s">
        <v>26</v>
      </c>
      <c r="B41" s="6"/>
      <c r="C41" s="34"/>
      <c r="D41" s="6"/>
      <c r="E41" s="34"/>
      <c r="F41" s="6"/>
      <c r="G41" s="34"/>
      <c r="H41" s="6"/>
      <c r="I41" s="34"/>
      <c r="J41" s="6"/>
      <c r="K41" s="266"/>
      <c r="L41" s="6"/>
      <c r="M41" s="6"/>
      <c r="N41" s="6"/>
      <c r="O41" s="245"/>
      <c r="P41" s="49" t="s">
        <v>26</v>
      </c>
      <c r="Q41" s="6"/>
      <c r="R41" s="34"/>
      <c r="S41" s="6"/>
      <c r="T41" s="34"/>
      <c r="U41" s="6"/>
      <c r="V41" s="34"/>
      <c r="W41" s="6"/>
      <c r="X41" s="34"/>
      <c r="Y41" s="6"/>
      <c r="Z41" s="266"/>
      <c r="AA41" s="6"/>
    </row>
    <row r="42" spans="1:30" s="6" customFormat="1" ht="12.75" customHeight="1" x14ac:dyDescent="0.2">
      <c r="A42" s="104" t="s">
        <v>262</v>
      </c>
      <c r="B42" s="8">
        <v>-0.25249579191119698</v>
      </c>
      <c r="C42" s="25">
        <v>2.4557963276441899E-2</v>
      </c>
      <c r="D42" s="8">
        <v>-0.24924230007677101</v>
      </c>
      <c r="E42" s="25">
        <v>3.2166750565719701E-2</v>
      </c>
      <c r="F42" s="8">
        <v>-0.12885954640814701</v>
      </c>
      <c r="G42" s="25">
        <v>0.22846184309979001</v>
      </c>
      <c r="H42" s="8">
        <v>-0.15470990728111</v>
      </c>
      <c r="I42" s="25">
        <v>0.29349000213487098</v>
      </c>
      <c r="J42" s="8">
        <v>-0.299971600707227</v>
      </c>
      <c r="K42" s="264">
        <v>2.5950040069758099E-2</v>
      </c>
      <c r="L42" s="8"/>
      <c r="M42" s="9"/>
      <c r="N42" s="8"/>
      <c r="O42" s="247"/>
      <c r="P42" s="104" t="s">
        <v>262</v>
      </c>
      <c r="Q42" s="8">
        <v>-0.25352435872072898</v>
      </c>
      <c r="R42" s="25">
        <v>6.3234833873737596E-4</v>
      </c>
      <c r="S42" s="8">
        <v>-0.12149586141025499</v>
      </c>
      <c r="T42" s="25">
        <v>0.16875482991809099</v>
      </c>
      <c r="U42" s="8">
        <v>-0.20941973473791001</v>
      </c>
      <c r="V42" s="25">
        <v>2.39102845311749E-2</v>
      </c>
      <c r="W42" s="8">
        <v>-0.268748369136728</v>
      </c>
      <c r="X42" s="25">
        <v>1.2358302518109999E-2</v>
      </c>
      <c r="Y42" s="8">
        <v>-0.39663925879769102</v>
      </c>
      <c r="Z42" s="264">
        <v>1.69395291149677E-6</v>
      </c>
      <c r="AA42" s="8"/>
    </row>
    <row r="43" spans="1:30" s="6" customFormat="1" ht="12.75" customHeight="1" x14ac:dyDescent="0.2">
      <c r="A43" s="67" t="s">
        <v>338</v>
      </c>
      <c r="B43" s="210">
        <v>0.114927474702698</v>
      </c>
      <c r="C43" s="26">
        <v>5.4357546002851802E-2</v>
      </c>
      <c r="D43" s="210">
        <v>2.06032663637115E-2</v>
      </c>
      <c r="E43" s="26">
        <v>0.80087202567614302</v>
      </c>
      <c r="F43" s="210">
        <v>0.24305864716124601</v>
      </c>
      <c r="G43" s="26">
        <v>7.0138391765410804E-3</v>
      </c>
      <c r="H43" s="210">
        <v>0.33923352544999102</v>
      </c>
      <c r="I43" s="26">
        <v>5.2596446774757499E-3</v>
      </c>
      <c r="J43" s="210">
        <v>1.45568329536958E-2</v>
      </c>
      <c r="K43" s="268">
        <v>0.79933083207353595</v>
      </c>
      <c r="L43" s="8"/>
      <c r="M43" s="9"/>
      <c r="N43" s="8"/>
      <c r="O43" s="247"/>
      <c r="P43" s="67" t="s">
        <v>338</v>
      </c>
      <c r="Q43" s="210">
        <v>-2.4460123082318701E-2</v>
      </c>
      <c r="R43" s="26">
        <v>0.88444272732130802</v>
      </c>
      <c r="S43" s="210">
        <v>-0.124032169875765</v>
      </c>
      <c r="T43" s="26">
        <v>0.14474092863024299</v>
      </c>
      <c r="U43" s="210">
        <v>-1.9798176372323499E-2</v>
      </c>
      <c r="V43" s="26">
        <v>0.90724258853635897</v>
      </c>
      <c r="W43" s="210">
        <v>-0.22640365583530001</v>
      </c>
      <c r="X43" s="26">
        <v>0.110894153797079</v>
      </c>
      <c r="Y43" s="210">
        <v>-0.40737484936242402</v>
      </c>
      <c r="Z43" s="268">
        <v>4.65278896278343E-3</v>
      </c>
      <c r="AA43" s="8"/>
    </row>
    <row r="44" spans="1:30" s="73" customFormat="1" ht="95.25" customHeight="1" x14ac:dyDescent="0.2">
      <c r="A44" s="324" t="s">
        <v>240</v>
      </c>
      <c r="B44" s="325"/>
      <c r="C44" s="325"/>
      <c r="D44" s="325"/>
      <c r="E44" s="325"/>
      <c r="F44" s="325"/>
      <c r="G44" s="325"/>
      <c r="H44" s="325"/>
      <c r="I44" s="325"/>
      <c r="J44" s="325"/>
      <c r="K44" s="325"/>
      <c r="L44" s="325"/>
      <c r="M44" s="325"/>
      <c r="N44" s="325"/>
      <c r="O44" s="325"/>
      <c r="P44" s="324" t="s">
        <v>240</v>
      </c>
      <c r="Q44" s="339"/>
      <c r="R44" s="339"/>
      <c r="S44" s="339"/>
      <c r="T44" s="339"/>
      <c r="U44" s="339"/>
      <c r="V44" s="339"/>
      <c r="W44" s="339"/>
      <c r="X44" s="339"/>
      <c r="Y44" s="339"/>
      <c r="Z44" s="339"/>
      <c r="AA44" s="339"/>
      <c r="AB44" s="339"/>
    </row>
    <row r="45" spans="1:30" s="235" customFormat="1" ht="62.2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181"/>
      <c r="AD45" s="181"/>
    </row>
    <row r="46" spans="1:30" s="68" customFormat="1" x14ac:dyDescent="0.2">
      <c r="A46" s="278" t="s">
        <v>342</v>
      </c>
      <c r="B46" s="279"/>
      <c r="C46" s="279"/>
      <c r="D46" s="279"/>
      <c r="E46" s="279"/>
      <c r="F46" s="279"/>
      <c r="G46" s="279"/>
      <c r="H46" s="279"/>
      <c r="I46" s="279"/>
      <c r="J46" s="279"/>
      <c r="K46" s="279"/>
      <c r="L46" s="280"/>
      <c r="M46" s="280"/>
      <c r="N46" s="280"/>
      <c r="O46" s="280"/>
      <c r="P46" s="278" t="str">
        <f>A46</f>
        <v>4. 16-24 year-olds.</v>
      </c>
      <c r="Q46" s="279"/>
      <c r="R46" s="279"/>
      <c r="S46" s="279"/>
      <c r="T46" s="279"/>
      <c r="U46" s="279"/>
      <c r="V46" s="279"/>
      <c r="W46" s="279"/>
      <c r="X46" s="279"/>
      <c r="Y46" s="279"/>
      <c r="Z46" s="279"/>
      <c r="AA46" s="280"/>
      <c r="AB46" s="280"/>
    </row>
    <row r="47" spans="1:30" s="68" customFormat="1" x14ac:dyDescent="0.2">
      <c r="A47" s="278" t="s">
        <v>343</v>
      </c>
      <c r="B47" s="281"/>
      <c r="C47" s="281"/>
      <c r="D47" s="281"/>
      <c r="E47" s="281"/>
      <c r="F47" s="281"/>
      <c r="G47" s="281"/>
      <c r="H47" s="281"/>
      <c r="I47" s="281"/>
      <c r="J47" s="281"/>
      <c r="K47" s="281"/>
      <c r="L47" s="282"/>
      <c r="M47" s="282"/>
      <c r="N47" s="282"/>
      <c r="O47" s="282"/>
      <c r="P47" s="278" t="str">
        <f t="shared" ref="P47:P48" si="18">A47</f>
        <v>5. 25-54 year-olds.</v>
      </c>
      <c r="Q47" s="283"/>
      <c r="R47" s="283"/>
      <c r="S47" s="283"/>
      <c r="T47" s="283"/>
      <c r="U47" s="283"/>
      <c r="V47" s="283"/>
      <c r="W47" s="283"/>
      <c r="X47" s="283"/>
      <c r="Y47" s="283"/>
      <c r="Z47" s="283"/>
      <c r="AA47" s="283"/>
      <c r="AB47" s="283"/>
    </row>
    <row r="48" spans="1:30" s="68" customFormat="1" x14ac:dyDescent="0.2">
      <c r="A48" s="278" t="s">
        <v>344</v>
      </c>
      <c r="B48" s="283"/>
      <c r="C48" s="283"/>
      <c r="D48" s="283"/>
      <c r="E48" s="283"/>
      <c r="F48" s="283"/>
      <c r="G48" s="283"/>
      <c r="H48" s="283"/>
      <c r="I48" s="283"/>
      <c r="J48" s="283"/>
      <c r="K48" s="283"/>
      <c r="L48" s="283"/>
      <c r="M48" s="283"/>
      <c r="N48" s="283"/>
      <c r="O48" s="283"/>
      <c r="P48" s="278" t="str">
        <f t="shared" si="18"/>
        <v>6. 55-65 year-olds.</v>
      </c>
      <c r="Q48" s="283"/>
      <c r="R48" s="283"/>
      <c r="S48" s="283"/>
      <c r="T48" s="283"/>
      <c r="U48" s="283"/>
      <c r="V48" s="283"/>
      <c r="W48" s="283"/>
      <c r="X48" s="283"/>
      <c r="Y48" s="283"/>
      <c r="Z48" s="283"/>
      <c r="AA48" s="283"/>
      <c r="AB48" s="283"/>
    </row>
    <row r="49" spans="1:28" s="68" customFormat="1" x14ac:dyDescent="0.2">
      <c r="A49" s="284" t="s">
        <v>150</v>
      </c>
      <c r="B49" s="283"/>
      <c r="C49" s="283"/>
      <c r="D49" s="283"/>
      <c r="E49" s="283"/>
      <c r="F49" s="283"/>
      <c r="G49" s="283"/>
      <c r="H49" s="283"/>
      <c r="I49" s="283"/>
      <c r="J49" s="283"/>
      <c r="K49" s="283"/>
      <c r="L49" s="283"/>
      <c r="M49" s="283"/>
      <c r="N49" s="283"/>
      <c r="O49" s="283"/>
      <c r="P49" s="284" t="str">
        <f>A49</f>
        <v>Notes: Results based on OLS regressions including controls for literacy and numeracy proficiency scores and contract type.</v>
      </c>
      <c r="Q49" s="283"/>
      <c r="R49" s="283"/>
      <c r="S49" s="283"/>
      <c r="T49" s="283"/>
      <c r="U49" s="283"/>
      <c r="V49" s="283"/>
      <c r="W49" s="283"/>
      <c r="X49" s="283"/>
      <c r="Y49" s="283"/>
      <c r="Z49" s="283"/>
      <c r="AA49" s="283"/>
      <c r="AB49" s="283"/>
    </row>
    <row r="50" spans="1:28" s="68" customFormat="1" x14ac:dyDescent="0.2">
      <c r="A50" s="284" t="s">
        <v>147</v>
      </c>
      <c r="B50" s="283"/>
      <c r="C50" s="283"/>
      <c r="D50" s="283"/>
      <c r="E50" s="283"/>
      <c r="F50" s="283"/>
      <c r="G50" s="283"/>
      <c r="H50" s="283"/>
      <c r="I50" s="283"/>
      <c r="J50" s="283"/>
      <c r="K50" s="283"/>
      <c r="L50" s="283"/>
      <c r="M50" s="283"/>
      <c r="N50" s="283"/>
      <c r="O50" s="283"/>
      <c r="P50" s="284" t="s">
        <v>147</v>
      </c>
      <c r="Q50" s="283"/>
      <c r="R50" s="283"/>
      <c r="S50" s="283"/>
      <c r="T50" s="283"/>
      <c r="U50" s="283"/>
      <c r="V50" s="283"/>
      <c r="W50" s="283"/>
      <c r="X50" s="283"/>
      <c r="Y50" s="283"/>
      <c r="Z50" s="283"/>
      <c r="AA50" s="283"/>
      <c r="AB50" s="283"/>
    </row>
    <row r="51" spans="1:28" s="68" customFormat="1" x14ac:dyDescent="0.2"/>
    <row r="52" spans="1:28" s="68" customFormat="1" x14ac:dyDescent="0.2"/>
    <row r="53" spans="1:28" s="68" customFormat="1" x14ac:dyDescent="0.2"/>
    <row r="54" spans="1:28" s="68" customFormat="1" x14ac:dyDescent="0.2"/>
    <row r="55" spans="1:28" s="68" customFormat="1" x14ac:dyDescent="0.2"/>
    <row r="56" spans="1:28" s="68" customFormat="1" x14ac:dyDescent="0.2"/>
    <row r="57" spans="1:28" s="68" customFormat="1" x14ac:dyDescent="0.2">
      <c r="A57" s="71"/>
      <c r="B57" s="69"/>
      <c r="C57" s="69"/>
      <c r="D57" s="69"/>
      <c r="E57" s="69"/>
      <c r="F57" s="69"/>
      <c r="G57" s="69"/>
      <c r="H57" s="69"/>
      <c r="I57" s="69"/>
      <c r="J57" s="69"/>
      <c r="K57" s="69"/>
      <c r="L57" s="69"/>
      <c r="M57" s="69"/>
      <c r="N57" s="69"/>
      <c r="O57" s="69"/>
    </row>
    <row r="58" spans="1:28" s="68" customFormat="1" x14ac:dyDescent="0.2">
      <c r="A58" s="71"/>
      <c r="B58" s="69"/>
      <c r="C58" s="69"/>
      <c r="D58" s="69"/>
      <c r="E58" s="69"/>
      <c r="F58" s="69"/>
      <c r="G58" s="69"/>
      <c r="H58" s="69"/>
      <c r="I58" s="69"/>
      <c r="J58" s="69"/>
      <c r="K58" s="69"/>
      <c r="L58" s="69"/>
      <c r="M58" s="69"/>
      <c r="N58" s="69"/>
      <c r="O58" s="69"/>
    </row>
    <row r="59" spans="1:28" s="68" customFormat="1" x14ac:dyDescent="0.2">
      <c r="A59" s="72"/>
      <c r="B59" s="69"/>
      <c r="D59" s="69"/>
      <c r="F59" s="69"/>
      <c r="H59" s="69"/>
      <c r="J59" s="69"/>
      <c r="L59" s="69"/>
      <c r="N59" s="69"/>
    </row>
    <row r="60" spans="1:28" s="68" customFormat="1" x14ac:dyDescent="0.2">
      <c r="A60" s="72"/>
      <c r="B60" s="69"/>
      <c r="D60" s="69"/>
      <c r="F60" s="69"/>
      <c r="H60" s="69"/>
      <c r="J60" s="69"/>
      <c r="L60" s="69"/>
      <c r="N60" s="69"/>
    </row>
    <row r="61" spans="1:28" s="68" customFormat="1" x14ac:dyDescent="0.2">
      <c r="A61" s="72"/>
      <c r="B61" s="69"/>
      <c r="D61" s="69"/>
      <c r="F61" s="69"/>
      <c r="H61" s="69"/>
      <c r="J61" s="69"/>
      <c r="L61" s="69"/>
      <c r="N61" s="69"/>
    </row>
    <row r="62" spans="1:28" x14ac:dyDescent="0.2">
      <c r="A62" s="2"/>
      <c r="B62" s="10"/>
      <c r="D62" s="10"/>
      <c r="F62" s="10"/>
      <c r="H62" s="10"/>
      <c r="J62" s="10"/>
      <c r="L62" s="10"/>
      <c r="N62" s="10"/>
    </row>
    <row r="63" spans="1:28" x14ac:dyDescent="0.2">
      <c r="A63" s="2"/>
      <c r="B63" s="10"/>
      <c r="D63" s="10"/>
      <c r="F63" s="10"/>
      <c r="H63" s="10"/>
      <c r="J63" s="10"/>
      <c r="L63" s="10"/>
      <c r="N63" s="10"/>
    </row>
    <row r="64" spans="1:28" x14ac:dyDescent="0.2">
      <c r="A64" s="11"/>
    </row>
    <row r="65" spans="1:2" x14ac:dyDescent="0.2">
      <c r="A65" s="12"/>
    </row>
    <row r="68" spans="1:2" x14ac:dyDescent="0.2">
      <c r="B68" s="10"/>
    </row>
    <row r="69" spans="1:2" x14ac:dyDescent="0.2">
      <c r="B69" s="10"/>
    </row>
    <row r="70" spans="1:2" x14ac:dyDescent="0.2">
      <c r="B70" s="10"/>
    </row>
    <row r="71" spans="1:2" x14ac:dyDescent="0.2">
      <c r="B71" s="10"/>
    </row>
    <row r="72" spans="1:2" x14ac:dyDescent="0.2">
      <c r="B72" s="10"/>
    </row>
  </sheetData>
  <mergeCells count="18">
    <mergeCell ref="B6:K7"/>
    <mergeCell ref="A2:O4"/>
    <mergeCell ref="B8:C8"/>
    <mergeCell ref="D8:E8"/>
    <mergeCell ref="F8:G8"/>
    <mergeCell ref="P2:AB4"/>
    <mergeCell ref="Q8:R8"/>
    <mergeCell ref="S8:T8"/>
    <mergeCell ref="U8:V8"/>
    <mergeCell ref="W8:X8"/>
    <mergeCell ref="Y8:Z8"/>
    <mergeCell ref="Q6:Z7"/>
    <mergeCell ref="H8:I8"/>
    <mergeCell ref="J8:K8"/>
    <mergeCell ref="A45:O45"/>
    <mergeCell ref="P45:AB45"/>
    <mergeCell ref="A44:O44"/>
    <mergeCell ref="P44:AB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00B050"/>
  </sheetPr>
  <dimension ref="A1:DG70"/>
  <sheetViews>
    <sheetView topLeftCell="A19" zoomScaleNormal="100" workbookViewId="0">
      <selection activeCell="Z52" sqref="Z52"/>
    </sheetView>
  </sheetViews>
  <sheetFormatPr defaultColWidth="9" defaultRowHeight="12.75" x14ac:dyDescent="0.2"/>
  <cols>
    <col min="1" max="1" width="16.7109375" style="3" customWidth="1"/>
    <col min="2" max="8" width="5" style="3" customWidth="1"/>
    <col min="9" max="9" width="6" style="3" customWidth="1"/>
    <col min="10" max="15" width="5" style="3" customWidth="1"/>
    <col min="16" max="16" width="16.7109375" style="3" customWidth="1"/>
    <col min="17" max="23" width="5" style="3" customWidth="1"/>
    <col min="24" max="24" width="5.5703125" style="3" customWidth="1"/>
    <col min="25" max="30" width="5" style="3" customWidth="1"/>
    <col min="31" max="31" width="16.7109375" style="3" customWidth="1"/>
    <col min="32" max="38" width="5" style="3" customWidth="1"/>
    <col min="39" max="39" width="5.7109375" style="3" customWidth="1"/>
    <col min="40" max="45" width="5" style="3" customWidth="1"/>
    <col min="46" max="111" width="2.42578125" style="3" customWidth="1"/>
    <col min="112" max="16384" width="9" style="3"/>
  </cols>
  <sheetData>
    <row r="1" spans="1:111" x14ac:dyDescent="0.2">
      <c r="A1" s="2" t="s">
        <v>207</v>
      </c>
      <c r="J1" s="2"/>
      <c r="K1" s="2"/>
      <c r="L1" s="2"/>
      <c r="M1" s="2"/>
      <c r="N1" s="2"/>
      <c r="O1" s="2"/>
      <c r="P1" s="2" t="str">
        <f>A1</f>
        <v>Table A4.9a</v>
      </c>
      <c r="Q1" s="2"/>
      <c r="R1" s="2"/>
      <c r="S1" s="2"/>
      <c r="T1" s="2"/>
      <c r="U1" s="2"/>
      <c r="V1" s="2"/>
      <c r="W1" s="2"/>
      <c r="X1" s="2"/>
      <c r="Y1" s="2"/>
      <c r="Z1" s="2"/>
      <c r="AA1" s="2"/>
      <c r="AB1" s="2"/>
      <c r="AC1" s="2"/>
      <c r="AD1" s="2"/>
      <c r="AE1" s="2" t="str">
        <f>P1</f>
        <v>Table A4.9a</v>
      </c>
      <c r="AF1" s="2"/>
      <c r="AG1" s="2"/>
      <c r="AH1" s="2"/>
      <c r="AI1" s="2"/>
      <c r="AJ1" s="2"/>
      <c r="AK1" s="2"/>
      <c r="AL1" s="2"/>
      <c r="AM1" s="2"/>
      <c r="AN1" s="2"/>
      <c r="AO1" s="2"/>
      <c r="AP1" s="2"/>
      <c r="AQ1" s="2"/>
      <c r="AR1" s="2"/>
      <c r="AS1" s="2"/>
    </row>
    <row r="2" spans="1:111" ht="12.75" customHeight="1" x14ac:dyDescent="0.2">
      <c r="A2" s="329" t="s">
        <v>151</v>
      </c>
      <c r="B2" s="329"/>
      <c r="C2" s="329"/>
      <c r="D2" s="329"/>
      <c r="E2" s="329"/>
      <c r="F2" s="329"/>
      <c r="G2" s="329"/>
      <c r="H2" s="329"/>
      <c r="I2" s="329"/>
      <c r="J2" s="329"/>
      <c r="K2" s="329"/>
      <c r="L2" s="401"/>
      <c r="M2" s="401"/>
      <c r="N2" s="401"/>
      <c r="O2" s="401"/>
      <c r="P2" s="329" t="str">
        <f>$A$2</f>
        <v>Mean use of generic skills at work, by age group</v>
      </c>
      <c r="Q2" s="329"/>
      <c r="R2" s="329"/>
      <c r="S2" s="329"/>
      <c r="T2" s="329"/>
      <c r="U2" s="329"/>
      <c r="V2" s="329"/>
      <c r="W2" s="329"/>
      <c r="X2" s="329"/>
      <c r="Y2" s="329"/>
      <c r="Z2" s="329"/>
      <c r="AA2" s="329"/>
      <c r="AB2" s="329"/>
      <c r="AC2" s="329"/>
      <c r="AD2" s="329"/>
      <c r="AE2" s="329" t="str">
        <f>$A$2</f>
        <v>Mean use of generic skills at work, by age group</v>
      </c>
      <c r="AF2" s="329"/>
      <c r="AG2" s="329"/>
      <c r="AH2" s="329"/>
      <c r="AI2" s="329"/>
      <c r="AJ2" s="329"/>
      <c r="AK2" s="329"/>
      <c r="AL2" s="329"/>
      <c r="AM2" s="329"/>
      <c r="AN2" s="329"/>
      <c r="AO2" s="329"/>
      <c r="AP2" s="329"/>
      <c r="AQ2" s="329"/>
      <c r="AR2" s="329"/>
      <c r="AS2" s="329"/>
    </row>
    <row r="3" spans="1:111" x14ac:dyDescent="0.2">
      <c r="A3" s="329"/>
      <c r="B3" s="329"/>
      <c r="C3" s="329"/>
      <c r="D3" s="329"/>
      <c r="E3" s="329"/>
      <c r="F3" s="329"/>
      <c r="G3" s="329"/>
      <c r="H3" s="329"/>
      <c r="I3" s="329"/>
      <c r="J3" s="329"/>
      <c r="K3" s="329"/>
      <c r="L3" s="401"/>
      <c r="M3" s="401"/>
      <c r="N3" s="401"/>
      <c r="O3" s="401"/>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111" x14ac:dyDescent="0.2">
      <c r="A4" s="329"/>
      <c r="B4" s="329"/>
      <c r="C4" s="329"/>
      <c r="D4" s="329"/>
      <c r="E4" s="329"/>
      <c r="F4" s="329"/>
      <c r="G4" s="329"/>
      <c r="H4" s="329"/>
      <c r="I4" s="329"/>
      <c r="J4" s="329"/>
      <c r="K4" s="329"/>
      <c r="L4" s="401"/>
      <c r="M4" s="401"/>
      <c r="N4" s="401"/>
      <c r="O4" s="401"/>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111" x14ac:dyDescent="0.2">
      <c r="A5" s="4" t="s">
        <v>27</v>
      </c>
      <c r="B5" s="4"/>
      <c r="C5" s="4"/>
      <c r="D5" s="4"/>
      <c r="E5" s="4"/>
      <c r="F5" s="4"/>
      <c r="G5" s="4"/>
      <c r="H5" s="4"/>
      <c r="I5" s="4"/>
      <c r="J5" s="4"/>
      <c r="K5" s="4"/>
      <c r="L5" s="4"/>
      <c r="M5" s="4"/>
      <c r="N5" s="4"/>
      <c r="O5" s="4"/>
      <c r="P5" s="4" t="s">
        <v>28</v>
      </c>
      <c r="Q5" s="4"/>
      <c r="R5" s="4"/>
      <c r="S5" s="4"/>
      <c r="T5" s="4"/>
      <c r="U5" s="4"/>
      <c r="V5" s="4"/>
      <c r="W5" s="4"/>
      <c r="X5" s="4"/>
      <c r="Y5" s="4"/>
      <c r="Z5" s="4"/>
      <c r="AA5" s="4"/>
      <c r="AB5" s="4"/>
      <c r="AC5" s="4"/>
      <c r="AD5" s="4"/>
      <c r="AE5" s="4" t="s">
        <v>42</v>
      </c>
      <c r="AF5" s="4"/>
      <c r="AG5" s="4"/>
      <c r="AH5" s="4"/>
      <c r="AI5" s="4"/>
      <c r="AJ5" s="4"/>
      <c r="AK5" s="4"/>
      <c r="AL5" s="4"/>
      <c r="AM5" s="4"/>
      <c r="AN5" s="4"/>
      <c r="AO5" s="4"/>
      <c r="AP5" s="4"/>
      <c r="AQ5" s="4"/>
      <c r="AR5" s="4"/>
      <c r="AS5" s="4"/>
    </row>
    <row r="6" spans="1:111" ht="15" x14ac:dyDescent="0.25">
      <c r="A6" s="5"/>
      <c r="B6" s="376" t="s">
        <v>169</v>
      </c>
      <c r="C6" s="377"/>
      <c r="D6" s="377"/>
      <c r="E6" s="377"/>
      <c r="F6" s="377"/>
      <c r="G6" s="377"/>
      <c r="H6" s="377"/>
      <c r="I6" s="377"/>
      <c r="J6" s="377"/>
      <c r="K6" s="377"/>
      <c r="L6" s="377"/>
      <c r="M6" s="377"/>
      <c r="N6" s="377"/>
      <c r="O6" s="378"/>
      <c r="P6" s="5"/>
      <c r="Q6" s="376" t="s">
        <v>170</v>
      </c>
      <c r="R6" s="377"/>
      <c r="S6" s="377"/>
      <c r="T6" s="377"/>
      <c r="U6" s="377"/>
      <c r="V6" s="377"/>
      <c r="W6" s="377"/>
      <c r="X6" s="377"/>
      <c r="Y6" s="377"/>
      <c r="Z6" s="377"/>
      <c r="AA6" s="377"/>
      <c r="AB6" s="377"/>
      <c r="AC6" s="377"/>
      <c r="AD6" s="378"/>
      <c r="AE6" s="5"/>
      <c r="AF6" s="376" t="s">
        <v>171</v>
      </c>
      <c r="AG6" s="377"/>
      <c r="AH6" s="377"/>
      <c r="AI6" s="377"/>
      <c r="AJ6" s="377"/>
      <c r="AK6" s="377"/>
      <c r="AL6" s="377"/>
      <c r="AM6" s="377"/>
      <c r="AN6" s="377"/>
      <c r="AO6" s="377"/>
      <c r="AP6" s="377"/>
      <c r="AQ6" s="377"/>
      <c r="AR6" s="377"/>
      <c r="AS6" s="378"/>
    </row>
    <row r="7" spans="1:111" ht="12.75" customHeight="1" x14ac:dyDescent="0.2">
      <c r="A7" s="6"/>
      <c r="B7" s="379"/>
      <c r="C7" s="380"/>
      <c r="D7" s="380"/>
      <c r="E7" s="380"/>
      <c r="F7" s="380"/>
      <c r="G7" s="380"/>
      <c r="H7" s="380"/>
      <c r="I7" s="380"/>
      <c r="J7" s="380"/>
      <c r="K7" s="380"/>
      <c r="L7" s="380"/>
      <c r="M7" s="380"/>
      <c r="N7" s="380"/>
      <c r="O7" s="381"/>
      <c r="P7" s="6"/>
      <c r="Q7" s="379"/>
      <c r="R7" s="380"/>
      <c r="S7" s="380"/>
      <c r="T7" s="380"/>
      <c r="U7" s="380"/>
      <c r="V7" s="380"/>
      <c r="W7" s="380"/>
      <c r="X7" s="380"/>
      <c r="Y7" s="380"/>
      <c r="Z7" s="380"/>
      <c r="AA7" s="380"/>
      <c r="AB7" s="380"/>
      <c r="AC7" s="380"/>
      <c r="AD7" s="381"/>
      <c r="AE7" s="6"/>
      <c r="AF7" s="379"/>
      <c r="AG7" s="380"/>
      <c r="AH7" s="380"/>
      <c r="AI7" s="380"/>
      <c r="AJ7" s="380"/>
      <c r="AK7" s="380"/>
      <c r="AL7" s="380"/>
      <c r="AM7" s="380"/>
      <c r="AN7" s="380"/>
      <c r="AO7" s="380"/>
      <c r="AP7" s="380"/>
      <c r="AQ7" s="380"/>
      <c r="AR7" s="380"/>
      <c r="AS7" s="381"/>
    </row>
    <row r="8" spans="1:111" ht="24" customHeight="1" x14ac:dyDescent="0.2">
      <c r="B8" s="330" t="s">
        <v>59</v>
      </c>
      <c r="C8" s="334"/>
      <c r="D8" s="330" t="s">
        <v>88</v>
      </c>
      <c r="E8" s="334"/>
      <c r="F8" s="330" t="s">
        <v>89</v>
      </c>
      <c r="G8" s="334"/>
      <c r="H8" s="330" t="s">
        <v>144</v>
      </c>
      <c r="I8" s="334"/>
      <c r="J8" s="330" t="s">
        <v>43</v>
      </c>
      <c r="K8" s="334"/>
      <c r="L8" s="330" t="s">
        <v>65</v>
      </c>
      <c r="M8" s="334"/>
      <c r="N8" s="330" t="s">
        <v>87</v>
      </c>
      <c r="O8" s="332"/>
      <c r="Q8" s="330" t="s">
        <v>59</v>
      </c>
      <c r="R8" s="334"/>
      <c r="S8" s="330" t="s">
        <v>88</v>
      </c>
      <c r="T8" s="334"/>
      <c r="U8" s="330" t="s">
        <v>89</v>
      </c>
      <c r="V8" s="334"/>
      <c r="W8" s="330" t="s">
        <v>144</v>
      </c>
      <c r="X8" s="334"/>
      <c r="Y8" s="330" t="s">
        <v>43</v>
      </c>
      <c r="Z8" s="334"/>
      <c r="AA8" s="330" t="s">
        <v>65</v>
      </c>
      <c r="AB8" s="334"/>
      <c r="AC8" s="330" t="s">
        <v>87</v>
      </c>
      <c r="AD8" s="332"/>
      <c r="AF8" s="330" t="s">
        <v>59</v>
      </c>
      <c r="AG8" s="334"/>
      <c r="AH8" s="330" t="s">
        <v>88</v>
      </c>
      <c r="AI8" s="334"/>
      <c r="AJ8" s="330" t="s">
        <v>89</v>
      </c>
      <c r="AK8" s="334"/>
      <c r="AL8" s="330" t="s">
        <v>144</v>
      </c>
      <c r="AM8" s="334"/>
      <c r="AN8" s="330" t="s">
        <v>43</v>
      </c>
      <c r="AO8" s="334"/>
      <c r="AP8" s="330" t="s">
        <v>65</v>
      </c>
      <c r="AQ8" s="334"/>
      <c r="AR8" s="330" t="s">
        <v>87</v>
      </c>
      <c r="AS8" s="332"/>
    </row>
    <row r="9" spans="1:111" s="7" customFormat="1" ht="20.25" customHeight="1" x14ac:dyDescent="0.2">
      <c r="A9" s="41"/>
      <c r="B9" s="42" t="s">
        <v>36</v>
      </c>
      <c r="C9" s="44" t="s">
        <v>29</v>
      </c>
      <c r="D9" s="42" t="s">
        <v>36</v>
      </c>
      <c r="E9" s="44" t="s">
        <v>29</v>
      </c>
      <c r="F9" s="42" t="s">
        <v>36</v>
      </c>
      <c r="G9" s="44" t="s">
        <v>29</v>
      </c>
      <c r="H9" s="42" t="s">
        <v>36</v>
      </c>
      <c r="I9" s="44" t="s">
        <v>29</v>
      </c>
      <c r="J9" s="42" t="s">
        <v>36</v>
      </c>
      <c r="K9" s="44" t="s">
        <v>29</v>
      </c>
      <c r="L9" s="42" t="s">
        <v>36</v>
      </c>
      <c r="M9" s="44" t="s">
        <v>29</v>
      </c>
      <c r="N9" s="42" t="s">
        <v>36</v>
      </c>
      <c r="O9" s="43" t="s">
        <v>29</v>
      </c>
      <c r="P9" s="41"/>
      <c r="Q9" s="42" t="s">
        <v>36</v>
      </c>
      <c r="R9" s="44" t="s">
        <v>29</v>
      </c>
      <c r="S9" s="42" t="s">
        <v>36</v>
      </c>
      <c r="T9" s="44" t="s">
        <v>29</v>
      </c>
      <c r="U9" s="42" t="s">
        <v>36</v>
      </c>
      <c r="V9" s="44" t="s">
        <v>29</v>
      </c>
      <c r="W9" s="42" t="s">
        <v>36</v>
      </c>
      <c r="X9" s="44" t="s">
        <v>29</v>
      </c>
      <c r="Y9" s="42" t="s">
        <v>36</v>
      </c>
      <c r="Z9" s="44" t="s">
        <v>29</v>
      </c>
      <c r="AA9" s="42" t="s">
        <v>36</v>
      </c>
      <c r="AB9" s="44" t="s">
        <v>29</v>
      </c>
      <c r="AC9" s="42" t="s">
        <v>36</v>
      </c>
      <c r="AD9" s="43" t="s">
        <v>29</v>
      </c>
      <c r="AE9" s="41"/>
      <c r="AF9" s="42" t="s">
        <v>36</v>
      </c>
      <c r="AG9" s="44" t="s">
        <v>29</v>
      </c>
      <c r="AH9" s="42" t="s">
        <v>36</v>
      </c>
      <c r="AI9" s="44" t="s">
        <v>29</v>
      </c>
      <c r="AJ9" s="42" t="s">
        <v>36</v>
      </c>
      <c r="AK9" s="44" t="s">
        <v>29</v>
      </c>
      <c r="AL9" s="42" t="s">
        <v>36</v>
      </c>
      <c r="AM9" s="44" t="s">
        <v>29</v>
      </c>
      <c r="AN9" s="42" t="s">
        <v>36</v>
      </c>
      <c r="AO9" s="44" t="s">
        <v>29</v>
      </c>
      <c r="AP9" s="42" t="s">
        <v>36</v>
      </c>
      <c r="AQ9" s="44" t="s">
        <v>29</v>
      </c>
      <c r="AR9" s="42" t="s">
        <v>36</v>
      </c>
      <c r="AS9" s="43" t="s">
        <v>29</v>
      </c>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row>
    <row r="10" spans="1:111" x14ac:dyDescent="0.2">
      <c r="A10" s="95" t="s">
        <v>0</v>
      </c>
      <c r="B10" s="46"/>
      <c r="C10" s="46"/>
      <c r="D10" s="46"/>
      <c r="E10" s="46"/>
      <c r="F10" s="46"/>
      <c r="G10" s="46"/>
      <c r="H10" s="46"/>
      <c r="I10" s="46"/>
      <c r="J10" s="46"/>
      <c r="K10" s="46"/>
      <c r="L10" s="46"/>
      <c r="M10" s="46"/>
      <c r="N10" s="46"/>
      <c r="O10" s="261"/>
      <c r="P10" s="95" t="s">
        <v>0</v>
      </c>
      <c r="Q10" s="46"/>
      <c r="R10" s="46"/>
      <c r="S10" s="46"/>
      <c r="T10" s="46"/>
      <c r="U10" s="46"/>
      <c r="V10" s="46"/>
      <c r="W10" s="46"/>
      <c r="X10" s="46"/>
      <c r="Y10" s="46"/>
      <c r="Z10" s="46"/>
      <c r="AA10" s="46"/>
      <c r="AB10" s="46"/>
      <c r="AC10" s="46"/>
      <c r="AD10" s="261"/>
      <c r="AE10" s="95" t="s">
        <v>0</v>
      </c>
      <c r="AF10" s="46"/>
      <c r="AG10" s="46"/>
      <c r="AH10" s="46"/>
      <c r="AI10" s="46"/>
      <c r="AJ10" s="46"/>
      <c r="AK10" s="46"/>
      <c r="AL10" s="46"/>
      <c r="AM10" s="46"/>
      <c r="AN10" s="46"/>
      <c r="AO10" s="46"/>
      <c r="AP10" s="46"/>
      <c r="AQ10" s="46"/>
      <c r="AR10" s="46"/>
      <c r="AS10" s="261"/>
    </row>
    <row r="11" spans="1:111" x14ac:dyDescent="0.2">
      <c r="A11" s="97" t="s">
        <v>1</v>
      </c>
      <c r="O11" s="262"/>
      <c r="P11" s="97" t="s">
        <v>1</v>
      </c>
      <c r="AD11" s="262"/>
      <c r="AE11" s="97" t="s">
        <v>1</v>
      </c>
      <c r="AS11" s="262"/>
    </row>
    <row r="12" spans="1:111" x14ac:dyDescent="0.2">
      <c r="A12" s="98" t="s">
        <v>2</v>
      </c>
      <c r="B12" s="15">
        <v>1.55944477094041</v>
      </c>
      <c r="C12" s="16">
        <v>3.4981911501309602E-2</v>
      </c>
      <c r="D12" s="15">
        <v>2.4356090346369399</v>
      </c>
      <c r="E12" s="16">
        <v>5.3518333312941903E-2</v>
      </c>
      <c r="F12" s="15">
        <v>2.0748421809351099</v>
      </c>
      <c r="G12" s="16">
        <v>3.7824761632999901E-2</v>
      </c>
      <c r="H12" s="15">
        <v>2.8906830904115801</v>
      </c>
      <c r="I12" s="16">
        <v>6.2761328646238193E-2</v>
      </c>
      <c r="J12" s="15">
        <v>2.6001406862552998</v>
      </c>
      <c r="K12" s="16">
        <v>9.4458031178602797E-2</v>
      </c>
      <c r="L12" s="15">
        <v>3.3676362752815701</v>
      </c>
      <c r="M12" s="16">
        <v>5.5728867085962398E-2</v>
      </c>
      <c r="N12" s="15">
        <v>2.7987605549698902</v>
      </c>
      <c r="O12" s="247">
        <v>7.7856612498651195E-2</v>
      </c>
      <c r="P12" s="98" t="s">
        <v>2</v>
      </c>
      <c r="Q12" s="15">
        <v>1.85791409387562</v>
      </c>
      <c r="R12" s="16">
        <v>1.9624923099661299E-2</v>
      </c>
      <c r="S12" s="15">
        <v>2.1900073536671498</v>
      </c>
      <c r="T12" s="16">
        <v>2.3232863353534701E-2</v>
      </c>
      <c r="U12" s="15">
        <v>2.4576810142754701</v>
      </c>
      <c r="V12" s="16">
        <v>2.4126679083435399E-2</v>
      </c>
      <c r="W12" s="15">
        <v>2.6806201166705499</v>
      </c>
      <c r="X12" s="16">
        <v>2.6501457839818901E-2</v>
      </c>
      <c r="Y12" s="15">
        <v>3.4231175815152399</v>
      </c>
      <c r="Z12" s="16">
        <v>2.5528053045549001E-2</v>
      </c>
      <c r="AA12" s="15">
        <v>3.45339486884032</v>
      </c>
      <c r="AB12" s="16">
        <v>2.41390537558876E-2</v>
      </c>
      <c r="AC12" s="15">
        <v>2.1840848753898201</v>
      </c>
      <c r="AD12" s="247">
        <v>3.6830058420385697E-2</v>
      </c>
      <c r="AE12" s="98" t="s">
        <v>2</v>
      </c>
      <c r="AF12" s="15">
        <v>1.98355789097498</v>
      </c>
      <c r="AG12" s="16">
        <v>3.51219121961329E-2</v>
      </c>
      <c r="AH12" s="15">
        <v>1.8947461486486901</v>
      </c>
      <c r="AI12" s="16">
        <v>4.53882520204986E-2</v>
      </c>
      <c r="AJ12" s="15">
        <v>2.2254920775931399</v>
      </c>
      <c r="AK12" s="16">
        <v>4.1023540573131102E-2</v>
      </c>
      <c r="AL12" s="15">
        <v>2.4705358498416801</v>
      </c>
      <c r="AM12" s="16">
        <v>5.5032441378416203E-2</v>
      </c>
      <c r="AN12" s="15">
        <v>3.3496749235044798</v>
      </c>
      <c r="AO12" s="16">
        <v>5.3032096876668898E-2</v>
      </c>
      <c r="AP12" s="15">
        <v>3.3854416547204198</v>
      </c>
      <c r="AQ12" s="16">
        <v>5.9648029832534602E-2</v>
      </c>
      <c r="AR12" s="15">
        <v>2.12668254736329</v>
      </c>
      <c r="AS12" s="247">
        <v>7.6886346635521394E-2</v>
      </c>
    </row>
    <row r="13" spans="1:111" ht="12.75" customHeight="1" x14ac:dyDescent="0.2">
      <c r="A13" s="98" t="s">
        <v>3</v>
      </c>
      <c r="B13" s="15">
        <v>1.86593875629862</v>
      </c>
      <c r="C13" s="16">
        <v>4.0273888099740703E-2</v>
      </c>
      <c r="D13" s="15">
        <v>2.2954814055232799</v>
      </c>
      <c r="E13" s="16">
        <v>3.9508637188906397E-2</v>
      </c>
      <c r="F13" s="15">
        <v>1.5663540251294801</v>
      </c>
      <c r="G13" s="16">
        <v>4.3628595456188697E-2</v>
      </c>
      <c r="H13" s="15">
        <v>2.7632316170507898</v>
      </c>
      <c r="I13" s="16">
        <v>5.3519413948466203E-2</v>
      </c>
      <c r="J13" s="15">
        <v>2.0288552484476798</v>
      </c>
      <c r="K13" s="16">
        <v>8.2779488171703206E-2</v>
      </c>
      <c r="L13" s="15">
        <v>3.03910035732377</v>
      </c>
      <c r="M13" s="16">
        <v>6.8757694346710793E-2</v>
      </c>
      <c r="N13" s="15">
        <v>2.7217627817438101</v>
      </c>
      <c r="O13" s="247">
        <v>7.6044274587037802E-2</v>
      </c>
      <c r="P13" s="98" t="s">
        <v>3</v>
      </c>
      <c r="Q13" s="15">
        <v>2.3613040465758202</v>
      </c>
      <c r="R13" s="16">
        <v>2.00386631423707E-2</v>
      </c>
      <c r="S13" s="15">
        <v>1.91480812302145</v>
      </c>
      <c r="T13" s="16">
        <v>1.7531969220050299E-2</v>
      </c>
      <c r="U13" s="15">
        <v>1.95524270508622</v>
      </c>
      <c r="V13" s="16">
        <v>1.76978891423312E-2</v>
      </c>
      <c r="W13" s="15">
        <v>2.3601312050282899</v>
      </c>
      <c r="X13" s="16">
        <v>3.08675671543613E-2</v>
      </c>
      <c r="Y13" s="15">
        <v>2.8025504129765402</v>
      </c>
      <c r="Z13" s="16">
        <v>3.2166964672833899E-2</v>
      </c>
      <c r="AA13" s="15">
        <v>2.88980106133168</v>
      </c>
      <c r="AB13" s="16">
        <v>3.21548771619267E-2</v>
      </c>
      <c r="AC13" s="15">
        <v>2.160614404021</v>
      </c>
      <c r="AD13" s="247">
        <v>3.44417515889845E-2</v>
      </c>
      <c r="AE13" s="98" t="s">
        <v>3</v>
      </c>
      <c r="AF13" s="15">
        <v>2.5565433145513099</v>
      </c>
      <c r="AG13" s="16">
        <v>6.4704730920394998E-2</v>
      </c>
      <c r="AH13" s="15">
        <v>1.6795415672513001</v>
      </c>
      <c r="AI13" s="16">
        <v>4.4522523266175701E-2</v>
      </c>
      <c r="AJ13" s="15">
        <v>1.9183539126545099</v>
      </c>
      <c r="AK13" s="16">
        <v>5.7507990581422197E-2</v>
      </c>
      <c r="AL13" s="15">
        <v>2.17181837455104</v>
      </c>
      <c r="AM13" s="16">
        <v>7.3586971944345506E-2</v>
      </c>
      <c r="AN13" s="15">
        <v>2.8993382243344801</v>
      </c>
      <c r="AO13" s="16">
        <v>8.1737671358881103E-2</v>
      </c>
      <c r="AP13" s="15">
        <v>2.6129218934059599</v>
      </c>
      <c r="AQ13" s="16">
        <v>9.4702885967557701E-2</v>
      </c>
      <c r="AR13" s="15">
        <v>2.1095790198027502</v>
      </c>
      <c r="AS13" s="247">
        <v>0.102051686103915</v>
      </c>
    </row>
    <row r="14" spans="1:111" x14ac:dyDescent="0.2">
      <c r="A14" s="98" t="s">
        <v>4</v>
      </c>
      <c r="B14" s="15">
        <v>1.647338788481</v>
      </c>
      <c r="C14" s="16">
        <v>2.6161849394171301E-2</v>
      </c>
      <c r="D14" s="15">
        <v>2.2481435820655</v>
      </c>
      <c r="E14" s="16">
        <v>3.83697673944089E-2</v>
      </c>
      <c r="F14" s="15">
        <v>1.75464023276852</v>
      </c>
      <c r="G14" s="16">
        <v>2.8292895479326601E-2</v>
      </c>
      <c r="H14" s="15">
        <v>2.7813168093176301</v>
      </c>
      <c r="I14" s="16">
        <v>4.4131583583402599E-2</v>
      </c>
      <c r="J14" s="15">
        <v>2.6373414456885902</v>
      </c>
      <c r="K14" s="16">
        <v>5.4373099950176002E-2</v>
      </c>
      <c r="L14" s="15">
        <v>3.1517056581786802</v>
      </c>
      <c r="M14" s="16">
        <v>4.3739627956123101E-2</v>
      </c>
      <c r="N14" s="15">
        <v>2.5196518600979498</v>
      </c>
      <c r="O14" s="247">
        <v>5.53353855834803E-2</v>
      </c>
      <c r="P14" s="98" t="s">
        <v>4</v>
      </c>
      <c r="Q14" s="15">
        <v>1.9286950152431499</v>
      </c>
      <c r="R14" s="16">
        <v>1.4104603123584801E-2</v>
      </c>
      <c r="S14" s="15">
        <v>2.1838458100145099</v>
      </c>
      <c r="T14" s="16">
        <v>1.44859053422628E-2</v>
      </c>
      <c r="U14" s="15">
        <v>2.22487178799964</v>
      </c>
      <c r="V14" s="16">
        <v>1.6905267388608501E-2</v>
      </c>
      <c r="W14" s="15">
        <v>2.5671147545642499</v>
      </c>
      <c r="X14" s="16">
        <v>1.9764208213667901E-2</v>
      </c>
      <c r="Y14" s="15">
        <v>3.3697784463514502</v>
      </c>
      <c r="Z14" s="16">
        <v>1.9750036777838501E-2</v>
      </c>
      <c r="AA14" s="15">
        <v>3.0889839741853802</v>
      </c>
      <c r="AB14" s="16">
        <v>2.0076726779790499E-2</v>
      </c>
      <c r="AC14" s="15">
        <v>1.89682153122673</v>
      </c>
      <c r="AD14" s="247">
        <v>2.35326970575408E-2</v>
      </c>
      <c r="AE14" s="98" t="s">
        <v>4</v>
      </c>
      <c r="AF14" s="15">
        <v>1.9665201360685001</v>
      </c>
      <c r="AG14" s="16">
        <v>2.5862298195175899E-2</v>
      </c>
      <c r="AH14" s="15">
        <v>2.0168103437168599</v>
      </c>
      <c r="AI14" s="16">
        <v>3.2934687278965598E-2</v>
      </c>
      <c r="AJ14" s="15">
        <v>2.08747456345841</v>
      </c>
      <c r="AK14" s="16">
        <v>3.46378995912517E-2</v>
      </c>
      <c r="AL14" s="15">
        <v>2.2850425257046001</v>
      </c>
      <c r="AM14" s="16">
        <v>4.0483038607436003E-2</v>
      </c>
      <c r="AN14" s="15">
        <v>3.3318824416370201</v>
      </c>
      <c r="AO14" s="16">
        <v>3.326058063258E-2</v>
      </c>
      <c r="AP14" s="15">
        <v>3.1728896881736199</v>
      </c>
      <c r="AQ14" s="16">
        <v>4.3473413466181499E-2</v>
      </c>
      <c r="AR14" s="15">
        <v>1.89202239207322</v>
      </c>
      <c r="AS14" s="247">
        <v>5.9269108131028203E-2</v>
      </c>
    </row>
    <row r="15" spans="1:111" x14ac:dyDescent="0.2">
      <c r="A15" s="98" t="s">
        <v>5</v>
      </c>
      <c r="B15" s="15">
        <v>2.0929897610494499</v>
      </c>
      <c r="C15" s="16">
        <v>7.18139503124679E-2</v>
      </c>
      <c r="D15" s="15">
        <v>2.2418999409702001</v>
      </c>
      <c r="E15" s="16">
        <v>8.7854777361906999E-2</v>
      </c>
      <c r="F15" s="15">
        <v>1.6082918035186899</v>
      </c>
      <c r="G15" s="16">
        <v>5.0788000804681599E-2</v>
      </c>
      <c r="H15" s="15">
        <v>2.6133350820279202</v>
      </c>
      <c r="I15" s="16">
        <v>0.102479399257494</v>
      </c>
      <c r="J15" s="15">
        <v>2.8912888012592002</v>
      </c>
      <c r="K15" s="16">
        <v>0.109604987166357</v>
      </c>
      <c r="L15" s="15">
        <v>2.7856468583577398</v>
      </c>
      <c r="M15" s="16">
        <v>0.14932298634719399</v>
      </c>
      <c r="N15" s="15">
        <v>2.69639175878073</v>
      </c>
      <c r="O15" s="247">
        <v>0.119161457736728</v>
      </c>
      <c r="P15" s="98" t="s">
        <v>5</v>
      </c>
      <c r="Q15" s="15">
        <v>2.2002743372722602</v>
      </c>
      <c r="R15" s="16">
        <v>3.01958006427939E-2</v>
      </c>
      <c r="S15" s="15">
        <v>1.7893619491485</v>
      </c>
      <c r="T15" s="16">
        <v>2.6882950303670501E-2</v>
      </c>
      <c r="U15" s="15">
        <v>1.9148532314862601</v>
      </c>
      <c r="V15" s="16">
        <v>3.2345952870291697E-2</v>
      </c>
      <c r="W15" s="15">
        <v>2.3722246829901898</v>
      </c>
      <c r="X15" s="16">
        <v>4.66203738566539E-2</v>
      </c>
      <c r="Y15" s="15">
        <v>3.2365529522582799</v>
      </c>
      <c r="Z15" s="16">
        <v>4.66021585656635E-2</v>
      </c>
      <c r="AA15" s="15">
        <v>2.8286544336564399</v>
      </c>
      <c r="AB15" s="16">
        <v>4.9615479731493703E-2</v>
      </c>
      <c r="AC15" s="15">
        <v>2.0884865012076399</v>
      </c>
      <c r="AD15" s="247">
        <v>4.1493590086239603E-2</v>
      </c>
      <c r="AE15" s="98" t="s">
        <v>5</v>
      </c>
      <c r="AF15" s="15">
        <v>2.0481702382250502</v>
      </c>
      <c r="AG15" s="16">
        <v>6.2562596275003601E-2</v>
      </c>
      <c r="AH15" s="15">
        <v>1.63762647240452</v>
      </c>
      <c r="AI15" s="16">
        <v>8.2251790481082304E-2</v>
      </c>
      <c r="AJ15" s="15">
        <v>1.88917554866324</v>
      </c>
      <c r="AK15" s="16">
        <v>7.9708754377170496E-2</v>
      </c>
      <c r="AL15" s="15">
        <v>2.1834690496308902</v>
      </c>
      <c r="AM15" s="16">
        <v>0.11937021345876</v>
      </c>
      <c r="AN15" s="15">
        <v>3.2475883327691801</v>
      </c>
      <c r="AO15" s="16">
        <v>8.7296241785393497E-2</v>
      </c>
      <c r="AP15" s="15">
        <v>2.6043466230046199</v>
      </c>
      <c r="AQ15" s="16">
        <v>0.124738800061078</v>
      </c>
      <c r="AR15" s="15">
        <v>2.05860454965446</v>
      </c>
      <c r="AS15" s="247">
        <v>0.13579454199654001</v>
      </c>
    </row>
    <row r="16" spans="1:111" x14ac:dyDescent="0.2">
      <c r="A16" s="98" t="s">
        <v>6</v>
      </c>
      <c r="B16" s="15">
        <v>1.8005225411323</v>
      </c>
      <c r="C16" s="16">
        <v>3.8679391062906403E-2</v>
      </c>
      <c r="D16" s="15">
        <v>1.9312383963048001</v>
      </c>
      <c r="E16" s="16">
        <v>4.3092547801351001E-2</v>
      </c>
      <c r="F16" s="15">
        <v>1.5396222544057501</v>
      </c>
      <c r="G16" s="16">
        <v>4.03706872349461E-2</v>
      </c>
      <c r="H16" s="15">
        <v>2.4127268765955598</v>
      </c>
      <c r="I16" s="16">
        <v>5.7192389346603603E-2</v>
      </c>
      <c r="J16" s="15">
        <v>2.42026756405143</v>
      </c>
      <c r="K16" s="16">
        <v>6.9595519935356301E-2</v>
      </c>
      <c r="L16" s="15">
        <v>2.9201052249803299</v>
      </c>
      <c r="M16" s="16">
        <v>6.6590665520757E-2</v>
      </c>
      <c r="N16" s="15">
        <v>2.9418929540971699</v>
      </c>
      <c r="O16" s="247">
        <v>6.2797481766504806E-2</v>
      </c>
      <c r="P16" s="98" t="s">
        <v>6</v>
      </c>
      <c r="Q16" s="15">
        <v>2.3006366748855398</v>
      </c>
      <c r="R16" s="16">
        <v>2.1533953793871199E-2</v>
      </c>
      <c r="S16" s="15">
        <v>2.03033800093425</v>
      </c>
      <c r="T16" s="16">
        <v>1.7045599040464099E-2</v>
      </c>
      <c r="U16" s="15">
        <v>2.1855170157403201</v>
      </c>
      <c r="V16" s="16">
        <v>1.8790066638745599E-2</v>
      </c>
      <c r="W16" s="15">
        <v>2.5571922468368999</v>
      </c>
      <c r="X16" s="16">
        <v>2.8214831204849401E-2</v>
      </c>
      <c r="Y16" s="15">
        <v>3.4672204882167899</v>
      </c>
      <c r="Z16" s="16">
        <v>2.1165059525869299E-2</v>
      </c>
      <c r="AA16" s="15">
        <v>2.93392882342122</v>
      </c>
      <c r="AB16" s="16">
        <v>2.9071421983207099E-2</v>
      </c>
      <c r="AC16" s="15">
        <v>2.0920140521715802</v>
      </c>
      <c r="AD16" s="247">
        <v>3.2088775157882797E-2</v>
      </c>
      <c r="AE16" s="98" t="s">
        <v>6</v>
      </c>
      <c r="AF16" s="15">
        <v>2.5278678992814698</v>
      </c>
      <c r="AG16" s="16">
        <v>2.9792610353623499E-2</v>
      </c>
      <c r="AH16" s="15">
        <v>1.90476170463178</v>
      </c>
      <c r="AI16" s="16">
        <v>2.27674323682635E-2</v>
      </c>
      <c r="AJ16" s="15">
        <v>2.1264931278511798</v>
      </c>
      <c r="AK16" s="16">
        <v>2.4721786786150099E-2</v>
      </c>
      <c r="AL16" s="15">
        <v>2.3692306864444399</v>
      </c>
      <c r="AM16" s="16">
        <v>4.1609451528288398E-2</v>
      </c>
      <c r="AN16" s="15">
        <v>3.5240858506211699</v>
      </c>
      <c r="AO16" s="16">
        <v>2.83134985380466E-2</v>
      </c>
      <c r="AP16" s="15">
        <v>2.9809891520525298</v>
      </c>
      <c r="AQ16" s="16">
        <v>4.29282842180062E-2</v>
      </c>
      <c r="AR16" s="15">
        <v>2.0986303601158101</v>
      </c>
      <c r="AS16" s="247">
        <v>4.1896065428546597E-2</v>
      </c>
    </row>
    <row r="17" spans="1:111" x14ac:dyDescent="0.2">
      <c r="A17" s="98" t="s">
        <v>7</v>
      </c>
      <c r="B17" s="15">
        <v>1.8790926719733001</v>
      </c>
      <c r="C17" s="16">
        <v>3.5473527408257301E-2</v>
      </c>
      <c r="D17" s="15">
        <v>2.05820538258389</v>
      </c>
      <c r="E17" s="16">
        <v>3.32489723862429E-2</v>
      </c>
      <c r="F17" s="15">
        <v>1.74730429739125</v>
      </c>
      <c r="G17" s="16">
        <v>4.0444303547186797E-2</v>
      </c>
      <c r="H17" s="15">
        <v>2.2231840110138901</v>
      </c>
      <c r="I17" s="16">
        <v>5.7647866274386797E-2</v>
      </c>
      <c r="J17" s="15">
        <v>3.2248836636333902</v>
      </c>
      <c r="K17" s="16">
        <v>5.7753736052626597E-2</v>
      </c>
      <c r="L17" s="15">
        <v>3.2285309933355899</v>
      </c>
      <c r="M17" s="16">
        <v>5.73453978825504E-2</v>
      </c>
      <c r="N17" s="15">
        <v>2.22211555223749</v>
      </c>
      <c r="O17" s="247">
        <v>7.2520731054434906E-2</v>
      </c>
      <c r="P17" s="98" t="s">
        <v>7</v>
      </c>
      <c r="Q17" s="15">
        <v>1.9747631353088899</v>
      </c>
      <c r="R17" s="16">
        <v>1.4136643477389899E-2</v>
      </c>
      <c r="S17" s="15">
        <v>2.0071795587607002</v>
      </c>
      <c r="T17" s="16">
        <v>1.9120232363413401E-2</v>
      </c>
      <c r="U17" s="15">
        <v>2.0795663668808002</v>
      </c>
      <c r="V17" s="16">
        <v>1.6331310295299099E-2</v>
      </c>
      <c r="W17" s="15">
        <v>2.2392095101772398</v>
      </c>
      <c r="X17" s="16">
        <v>2.69624418073263E-2</v>
      </c>
      <c r="Y17" s="15">
        <v>3.4851845526414702</v>
      </c>
      <c r="Z17" s="16">
        <v>1.77201385454843E-2</v>
      </c>
      <c r="AA17" s="15">
        <v>3.1603831467983898</v>
      </c>
      <c r="AB17" s="16">
        <v>2.7893604650926902E-2</v>
      </c>
      <c r="AC17" s="15">
        <v>1.99912592890978</v>
      </c>
      <c r="AD17" s="247">
        <v>2.65279821131949E-2</v>
      </c>
      <c r="AE17" s="98" t="s">
        <v>7</v>
      </c>
      <c r="AF17" s="15">
        <v>1.8012963162975599</v>
      </c>
      <c r="AG17" s="16">
        <v>2.8828021653587999E-2</v>
      </c>
      <c r="AH17" s="15">
        <v>1.84116766091513</v>
      </c>
      <c r="AI17" s="16">
        <v>3.6998906827975797E-2</v>
      </c>
      <c r="AJ17" s="15">
        <v>1.84230603519664</v>
      </c>
      <c r="AK17" s="16">
        <v>3.52427445516151E-2</v>
      </c>
      <c r="AL17" s="15">
        <v>2.0064670152526598</v>
      </c>
      <c r="AM17" s="16">
        <v>4.7845529215400397E-2</v>
      </c>
      <c r="AN17" s="15">
        <v>3.24694997201521</v>
      </c>
      <c r="AO17" s="16">
        <v>4.2660569592559899E-2</v>
      </c>
      <c r="AP17" s="15">
        <v>3.05115071683929</v>
      </c>
      <c r="AQ17" s="16">
        <v>5.0641532100874798E-2</v>
      </c>
      <c r="AR17" s="15">
        <v>1.9714091708349599</v>
      </c>
      <c r="AS17" s="247">
        <v>5.1923170249026901E-2</v>
      </c>
    </row>
    <row r="18" spans="1:111" x14ac:dyDescent="0.2">
      <c r="A18" s="98" t="s">
        <v>8</v>
      </c>
      <c r="B18" s="15">
        <v>2.03417774940378</v>
      </c>
      <c r="C18" s="16">
        <v>3.9299249770002397E-2</v>
      </c>
      <c r="D18" s="15">
        <v>2.2264769678041301</v>
      </c>
      <c r="E18" s="16">
        <v>4.47197905103374E-2</v>
      </c>
      <c r="F18" s="15">
        <v>1.9558855898554699</v>
      </c>
      <c r="G18" s="16">
        <v>4.7243326681221297E-2</v>
      </c>
      <c r="H18" s="15">
        <v>2.2578378061700701</v>
      </c>
      <c r="I18" s="16">
        <v>7.0324736860869694E-2</v>
      </c>
      <c r="J18" s="15">
        <v>2.7133422527316502</v>
      </c>
      <c r="K18" s="16">
        <v>7.4557077684706999E-2</v>
      </c>
      <c r="L18" s="15">
        <v>2.6416520775575201</v>
      </c>
      <c r="M18" s="16">
        <v>8.8574979839978904E-2</v>
      </c>
      <c r="N18" s="15">
        <v>2.40221904376443</v>
      </c>
      <c r="O18" s="247">
        <v>6.8834628075802498E-2</v>
      </c>
      <c r="P18" s="98" t="s">
        <v>8</v>
      </c>
      <c r="Q18" s="15">
        <v>2.2705948940693599</v>
      </c>
      <c r="R18" s="16">
        <v>1.9615226674199699E-2</v>
      </c>
      <c r="S18" s="15">
        <v>2.0869476425624698</v>
      </c>
      <c r="T18" s="16">
        <v>1.6286722172130799E-2</v>
      </c>
      <c r="U18" s="15">
        <v>2.35846609799865</v>
      </c>
      <c r="V18" s="16">
        <v>2.0025605658399E-2</v>
      </c>
      <c r="W18" s="15">
        <v>2.1214829826193902</v>
      </c>
      <c r="X18" s="16">
        <v>2.13965733168981E-2</v>
      </c>
      <c r="Y18" s="15">
        <v>3.30051382910194</v>
      </c>
      <c r="Z18" s="16">
        <v>2.4046800298501699E-2</v>
      </c>
      <c r="AA18" s="15">
        <v>2.5292945283192201</v>
      </c>
      <c r="AB18" s="16">
        <v>2.9838172238029401E-2</v>
      </c>
      <c r="AC18" s="15">
        <v>1.6680247157921</v>
      </c>
      <c r="AD18" s="247">
        <v>2.9871533432121501E-2</v>
      </c>
      <c r="AE18" s="98" t="s">
        <v>8</v>
      </c>
      <c r="AF18" s="15">
        <v>2.2862005173236</v>
      </c>
      <c r="AG18" s="16">
        <v>3.4923048161408801E-2</v>
      </c>
      <c r="AH18" s="15">
        <v>2.0133542683456498</v>
      </c>
      <c r="AI18" s="16">
        <v>3.6350788804078903E-2</v>
      </c>
      <c r="AJ18" s="15">
        <v>2.1068988205050001</v>
      </c>
      <c r="AK18" s="16">
        <v>3.8081611124188799E-2</v>
      </c>
      <c r="AL18" s="15">
        <v>1.9230028102896599</v>
      </c>
      <c r="AM18" s="16">
        <v>4.58419209677196E-2</v>
      </c>
      <c r="AN18" s="15">
        <v>3.10505083614808</v>
      </c>
      <c r="AO18" s="16">
        <v>4.7874996798436001E-2</v>
      </c>
      <c r="AP18" s="15">
        <v>2.8691358686690198</v>
      </c>
      <c r="AQ18" s="16">
        <v>5.9232145177393197E-2</v>
      </c>
      <c r="AR18" s="15">
        <v>1.68792749750278</v>
      </c>
      <c r="AS18" s="247">
        <v>5.8131179265345098E-2</v>
      </c>
    </row>
    <row r="19" spans="1:111" s="85" customFormat="1" x14ac:dyDescent="0.2">
      <c r="A19" s="98" t="s">
        <v>326</v>
      </c>
      <c r="B19" s="99">
        <v>1.4391266703354</v>
      </c>
      <c r="C19" s="100">
        <v>3.6585246215506698E-2</v>
      </c>
      <c r="D19" s="99">
        <v>2.4319077911904099</v>
      </c>
      <c r="E19" s="100">
        <v>4.91645763074939E-2</v>
      </c>
      <c r="F19" s="99">
        <v>1.7665862057028801</v>
      </c>
      <c r="G19" s="100">
        <v>4.56488626026351E-2</v>
      </c>
      <c r="H19" s="99">
        <v>2.7892495617317099</v>
      </c>
      <c r="I19" s="100">
        <v>7.4545965791280505E-2</v>
      </c>
      <c r="J19" s="99">
        <v>2.3702667906406698</v>
      </c>
      <c r="K19" s="100">
        <v>7.8283070787940903E-2</v>
      </c>
      <c r="L19" s="99">
        <v>2.54179238571799</v>
      </c>
      <c r="M19" s="100">
        <v>8.77482491272112E-2</v>
      </c>
      <c r="N19" s="99">
        <v>2.26345278339278</v>
      </c>
      <c r="O19" s="258">
        <v>0.101838729715951</v>
      </c>
      <c r="P19" s="98" t="s">
        <v>326</v>
      </c>
      <c r="Q19" s="99">
        <v>1.7816718541948799</v>
      </c>
      <c r="R19" s="100">
        <v>1.6781669605000299E-2</v>
      </c>
      <c r="S19" s="99">
        <v>2.10387120094977</v>
      </c>
      <c r="T19" s="100">
        <v>1.8655560605863802E-2</v>
      </c>
      <c r="U19" s="99">
        <v>1.9471588182166399</v>
      </c>
      <c r="V19" s="100">
        <v>1.6841005727116099E-2</v>
      </c>
      <c r="W19" s="99">
        <v>2.42073786533778</v>
      </c>
      <c r="X19" s="100">
        <v>1.9258447731299599E-2</v>
      </c>
      <c r="Y19" s="99">
        <v>3.03307588674235</v>
      </c>
      <c r="Z19" s="100">
        <v>2.9479508994886199E-2</v>
      </c>
      <c r="AA19" s="99">
        <v>2.3112252976649899</v>
      </c>
      <c r="AB19" s="100">
        <v>2.9567435523865399E-2</v>
      </c>
      <c r="AC19" s="99">
        <v>1.9373246211152</v>
      </c>
      <c r="AD19" s="258">
        <v>2.8448234507418201E-2</v>
      </c>
      <c r="AE19" s="98" t="s">
        <v>326</v>
      </c>
      <c r="AF19" s="99">
        <v>1.88282874524517</v>
      </c>
      <c r="AG19" s="100">
        <v>3.7777291695393102E-2</v>
      </c>
      <c r="AH19" s="99">
        <v>1.8564798311667801</v>
      </c>
      <c r="AI19" s="100">
        <v>4.1969975586008998E-2</v>
      </c>
      <c r="AJ19" s="99">
        <v>1.6996449333942301</v>
      </c>
      <c r="AK19" s="100">
        <v>4.1711517939550601E-2</v>
      </c>
      <c r="AL19" s="99">
        <v>1.9362006470114901</v>
      </c>
      <c r="AM19" s="100">
        <v>5.8301326325330298E-2</v>
      </c>
      <c r="AN19" s="99">
        <v>2.8387092822067301</v>
      </c>
      <c r="AO19" s="100">
        <v>6.4799103776162895E-2</v>
      </c>
      <c r="AP19" s="99">
        <v>2.25728011351474</v>
      </c>
      <c r="AQ19" s="100">
        <v>5.1723213831624197E-2</v>
      </c>
      <c r="AR19" s="99">
        <v>1.9300033597058399</v>
      </c>
      <c r="AS19" s="258">
        <v>5.1325713180109499E-2</v>
      </c>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row>
    <row r="20" spans="1:111" x14ac:dyDescent="0.2">
      <c r="A20" s="98" t="s">
        <v>9</v>
      </c>
      <c r="B20" s="15">
        <v>1.72623435617304</v>
      </c>
      <c r="C20" s="16">
        <v>3.3505982220620199E-2</v>
      </c>
      <c r="D20" s="15">
        <v>2.2649034237068402</v>
      </c>
      <c r="E20" s="16">
        <v>3.9006630869357302E-2</v>
      </c>
      <c r="F20" s="15">
        <v>1.4822870355490601</v>
      </c>
      <c r="G20" s="16">
        <v>3.5086059621391198E-2</v>
      </c>
      <c r="H20" s="15">
        <v>2.6410162016299901</v>
      </c>
      <c r="I20" s="16">
        <v>7.9782139749594097E-2</v>
      </c>
      <c r="J20" s="15">
        <v>2.2762370440829902</v>
      </c>
      <c r="K20" s="16">
        <v>6.6385068155308105E-2</v>
      </c>
      <c r="L20" s="15">
        <v>3.2032210012119502</v>
      </c>
      <c r="M20" s="16">
        <v>6.2455335395997701E-2</v>
      </c>
      <c r="N20" s="15">
        <v>2.6386341894256602</v>
      </c>
      <c r="O20" s="247">
        <v>7.7232235322470894E-2</v>
      </c>
      <c r="P20" s="98" t="s">
        <v>9</v>
      </c>
      <c r="Q20" s="15">
        <v>2.2472076329702202</v>
      </c>
      <c r="R20" s="16">
        <v>2.4513465385587501E-2</v>
      </c>
      <c r="S20" s="15">
        <v>1.91234990809186</v>
      </c>
      <c r="T20" s="16">
        <v>1.65827557249771E-2</v>
      </c>
      <c r="U20" s="15">
        <v>1.8922802100006899</v>
      </c>
      <c r="V20" s="16">
        <v>2.1240162795707802E-2</v>
      </c>
      <c r="W20" s="15">
        <v>2.23653677539982</v>
      </c>
      <c r="X20" s="16">
        <v>3.08839745599696E-2</v>
      </c>
      <c r="Y20" s="15">
        <v>3.0887076561366</v>
      </c>
      <c r="Z20" s="16">
        <v>3.4929867573477803E-2</v>
      </c>
      <c r="AA20" s="15">
        <v>2.93025335558074</v>
      </c>
      <c r="AB20" s="16">
        <v>4.11327841299211E-2</v>
      </c>
      <c r="AC20" s="15">
        <v>2.09599831113335</v>
      </c>
      <c r="AD20" s="247">
        <v>4.1270536710551302E-2</v>
      </c>
      <c r="AE20" s="98" t="s">
        <v>9</v>
      </c>
      <c r="AF20" s="15">
        <v>2.39769220168668</v>
      </c>
      <c r="AG20" s="16">
        <v>4.9799713449319098E-2</v>
      </c>
      <c r="AH20" s="15">
        <v>1.72080734604969</v>
      </c>
      <c r="AI20" s="16">
        <v>4.9886764157199399E-2</v>
      </c>
      <c r="AJ20" s="15">
        <v>1.8323855617076701</v>
      </c>
      <c r="AK20" s="16">
        <v>3.84575324990356E-2</v>
      </c>
      <c r="AL20" s="15">
        <v>1.98208968729062</v>
      </c>
      <c r="AM20" s="16">
        <v>7.9580219427719798E-2</v>
      </c>
      <c r="AN20" s="15">
        <v>3.1581255588651</v>
      </c>
      <c r="AO20" s="16">
        <v>6.6992409409943499E-2</v>
      </c>
      <c r="AP20" s="15">
        <v>2.8843240666801599</v>
      </c>
      <c r="AQ20" s="16">
        <v>8.0964585142278403E-2</v>
      </c>
      <c r="AR20" s="15">
        <v>1.9935113154648301</v>
      </c>
      <c r="AS20" s="247">
        <v>7.8902244756214601E-2</v>
      </c>
    </row>
    <row r="21" spans="1:111" x14ac:dyDescent="0.2">
      <c r="A21" s="98" t="s">
        <v>10</v>
      </c>
      <c r="B21" s="15">
        <v>1.32509034511035</v>
      </c>
      <c r="C21" s="16">
        <v>4.9076737377564301E-2</v>
      </c>
      <c r="D21" s="15">
        <v>2.2777294452422399</v>
      </c>
      <c r="E21" s="16">
        <v>7.2014576632265903E-2</v>
      </c>
      <c r="F21" s="15">
        <v>1.9526424645307601</v>
      </c>
      <c r="G21" s="16">
        <v>6.6194457118936498E-2</v>
      </c>
      <c r="H21" s="15">
        <v>2.8968500046755499</v>
      </c>
      <c r="I21" s="16">
        <v>8.8057187525031194E-2</v>
      </c>
      <c r="J21" s="15">
        <v>2.1184570087654002</v>
      </c>
      <c r="K21" s="16">
        <v>0.10651552510046</v>
      </c>
      <c r="L21" s="15">
        <v>3.1765898154963299</v>
      </c>
      <c r="M21" s="16">
        <v>0.102164147375396</v>
      </c>
      <c r="N21" s="15">
        <v>2.6580325543502901</v>
      </c>
      <c r="O21" s="247">
        <v>0.111217348421651</v>
      </c>
      <c r="P21" s="98" t="s">
        <v>10</v>
      </c>
      <c r="Q21" s="15">
        <v>1.7142356997946</v>
      </c>
      <c r="R21" s="16">
        <v>2.2770693077290401E-2</v>
      </c>
      <c r="S21" s="15">
        <v>2.0593448984070002</v>
      </c>
      <c r="T21" s="16">
        <v>2.73227148645586E-2</v>
      </c>
      <c r="U21" s="15">
        <v>2.28652521506972</v>
      </c>
      <c r="V21" s="16">
        <v>2.40768294685136E-2</v>
      </c>
      <c r="W21" s="15">
        <v>2.8027582814455698</v>
      </c>
      <c r="X21" s="16">
        <v>3.04423826567373E-2</v>
      </c>
      <c r="Y21" s="15">
        <v>3.0477323774188201</v>
      </c>
      <c r="Z21" s="16">
        <v>4.3378349959762003E-2</v>
      </c>
      <c r="AA21" s="15">
        <v>3.3075712192553999</v>
      </c>
      <c r="AB21" s="16">
        <v>3.1589641358433701E-2</v>
      </c>
      <c r="AC21" s="15">
        <v>2.2272637024230999</v>
      </c>
      <c r="AD21" s="247">
        <v>4.42561319181261E-2</v>
      </c>
      <c r="AE21" s="98" t="s">
        <v>10</v>
      </c>
      <c r="AF21" s="15">
        <v>1.8624469930973899</v>
      </c>
      <c r="AG21" s="16">
        <v>5.9839342767391203E-2</v>
      </c>
      <c r="AH21" s="15">
        <v>1.6905079296227301</v>
      </c>
      <c r="AI21" s="16">
        <v>5.8229130373600502E-2</v>
      </c>
      <c r="AJ21" s="15">
        <v>1.9406420803665101</v>
      </c>
      <c r="AK21" s="16">
        <v>6.1326000302654102E-2</v>
      </c>
      <c r="AL21" s="15">
        <v>2.5322075747433601</v>
      </c>
      <c r="AM21" s="16">
        <v>8.4242701994165406E-2</v>
      </c>
      <c r="AN21" s="15">
        <v>2.9809441226076698</v>
      </c>
      <c r="AO21" s="16">
        <v>8.93505037262044E-2</v>
      </c>
      <c r="AP21" s="15">
        <v>3.1918338110245101</v>
      </c>
      <c r="AQ21" s="16">
        <v>7.9583845900786196E-2</v>
      </c>
      <c r="AR21" s="15">
        <v>2.2214272387544698</v>
      </c>
      <c r="AS21" s="247">
        <v>8.3336401185202399E-2</v>
      </c>
    </row>
    <row r="22" spans="1:111" x14ac:dyDescent="0.2">
      <c r="A22" s="98" t="s">
        <v>11</v>
      </c>
      <c r="B22" s="15">
        <v>1.3772144530886801</v>
      </c>
      <c r="C22" s="16">
        <v>9.0128390863698796E-2</v>
      </c>
      <c r="D22" s="15">
        <v>2.2531370357166298</v>
      </c>
      <c r="E22" s="16">
        <v>8.9543900301337007E-2</v>
      </c>
      <c r="F22" s="15">
        <v>1.3597046636096499</v>
      </c>
      <c r="G22" s="16">
        <v>8.7664548328474395E-2</v>
      </c>
      <c r="H22" s="15">
        <v>2.80561016062232</v>
      </c>
      <c r="I22" s="16">
        <v>0.147222080760984</v>
      </c>
      <c r="J22" s="15">
        <v>2.7998400077147201</v>
      </c>
      <c r="K22" s="16">
        <v>0.17973091080575401</v>
      </c>
      <c r="L22" s="15">
        <v>3.1027025188563599</v>
      </c>
      <c r="M22" s="16">
        <v>0.15282458232559701</v>
      </c>
      <c r="N22" s="15">
        <v>2.8837958427117001</v>
      </c>
      <c r="O22" s="247">
        <v>0.132230540230167</v>
      </c>
      <c r="P22" s="98" t="s">
        <v>11</v>
      </c>
      <c r="Q22" s="15">
        <v>1.6971088121282201</v>
      </c>
      <c r="R22" s="16">
        <v>2.4605776176110199E-2</v>
      </c>
      <c r="S22" s="15">
        <v>1.93385708191149</v>
      </c>
      <c r="T22" s="16">
        <v>3.3326042103142099E-2</v>
      </c>
      <c r="U22" s="15">
        <v>1.74775421677945</v>
      </c>
      <c r="V22" s="16">
        <v>2.3360150634144799E-2</v>
      </c>
      <c r="W22" s="15">
        <v>2.47022394029988</v>
      </c>
      <c r="X22" s="16">
        <v>3.8232378463951999E-2</v>
      </c>
      <c r="Y22" s="15">
        <v>3.1965973880051699</v>
      </c>
      <c r="Z22" s="16">
        <v>4.52490434340303E-2</v>
      </c>
      <c r="AA22" s="15">
        <v>2.77857512272861</v>
      </c>
      <c r="AB22" s="16">
        <v>5.6128755576167297E-2</v>
      </c>
      <c r="AC22" s="15">
        <v>2.1287695488429801</v>
      </c>
      <c r="AD22" s="247">
        <v>5.66940304837623E-2</v>
      </c>
      <c r="AE22" s="98" t="s">
        <v>11</v>
      </c>
      <c r="AF22" s="15">
        <v>2.0048829101895098</v>
      </c>
      <c r="AG22" s="16">
        <v>7.8299814048829006E-2</v>
      </c>
      <c r="AH22" s="15">
        <v>1.6175825015471299</v>
      </c>
      <c r="AI22" s="16">
        <v>7.5627080405093694E-2</v>
      </c>
      <c r="AJ22" s="15">
        <v>1.7756302836398901</v>
      </c>
      <c r="AK22" s="16">
        <v>6.1331070295084097E-2</v>
      </c>
      <c r="AL22" s="15">
        <v>2.1993548336208502</v>
      </c>
      <c r="AM22" s="16">
        <v>0.11912795102392</v>
      </c>
      <c r="AN22" s="15">
        <v>3.30262317686124</v>
      </c>
      <c r="AO22" s="16">
        <v>8.1769596201229505E-2</v>
      </c>
      <c r="AP22" s="15">
        <v>2.9619168957183799</v>
      </c>
      <c r="AQ22" s="16">
        <v>0.125674540065698</v>
      </c>
      <c r="AR22" s="15">
        <v>1.9642345995931301</v>
      </c>
      <c r="AS22" s="247">
        <v>0.118188881761885</v>
      </c>
    </row>
    <row r="23" spans="1:111" x14ac:dyDescent="0.2">
      <c r="A23" s="98" t="s">
        <v>12</v>
      </c>
      <c r="B23" s="15">
        <v>1.73321260167055</v>
      </c>
      <c r="C23" s="16">
        <v>3.9882681790323699E-2</v>
      </c>
      <c r="D23" s="15">
        <v>2.0772148980948799</v>
      </c>
      <c r="E23" s="16">
        <v>4.86780121805837E-2</v>
      </c>
      <c r="F23" s="15">
        <v>1.4402811399042501</v>
      </c>
      <c r="G23" s="16">
        <v>4.7819140615014702E-2</v>
      </c>
      <c r="H23" s="15">
        <v>3.0567445936199</v>
      </c>
      <c r="I23" s="16">
        <v>7.4071738184868605E-2</v>
      </c>
      <c r="J23" s="15">
        <v>2.0746697730807599</v>
      </c>
      <c r="K23" s="16">
        <v>0.108432678514717</v>
      </c>
      <c r="L23" s="15">
        <v>1.8918635916956199</v>
      </c>
      <c r="M23" s="16">
        <v>0.107139904850754</v>
      </c>
      <c r="N23" s="15">
        <v>1.9607401314975099</v>
      </c>
      <c r="O23" s="247">
        <v>9.3056294380395102E-2</v>
      </c>
      <c r="P23" s="98" t="s">
        <v>12</v>
      </c>
      <c r="Q23" s="15">
        <v>2.3237955844328</v>
      </c>
      <c r="R23" s="16">
        <v>1.95007645398423E-2</v>
      </c>
      <c r="S23" s="15">
        <v>1.84347401395763</v>
      </c>
      <c r="T23" s="16">
        <v>2.0941742385805501E-2</v>
      </c>
      <c r="U23" s="15">
        <v>1.8574653972116499</v>
      </c>
      <c r="V23" s="16">
        <v>1.8022709755314E-2</v>
      </c>
      <c r="W23" s="15">
        <v>2.59756233290359</v>
      </c>
      <c r="X23" s="16">
        <v>2.9596561713999402E-2</v>
      </c>
      <c r="Y23" s="15">
        <v>2.95927558770871</v>
      </c>
      <c r="Z23" s="16">
        <v>3.1808511021207603E-2</v>
      </c>
      <c r="AA23" s="15">
        <v>1.81271118208136</v>
      </c>
      <c r="AB23" s="16">
        <v>4.2779372654513002E-2</v>
      </c>
      <c r="AC23" s="15">
        <v>1.5469527589397201</v>
      </c>
      <c r="AD23" s="247">
        <v>4.0258398973453097E-2</v>
      </c>
      <c r="AE23" s="98" t="s">
        <v>12</v>
      </c>
      <c r="AF23" s="15">
        <v>2.5215792942730002</v>
      </c>
      <c r="AG23" s="16">
        <v>3.7915896101668498E-2</v>
      </c>
      <c r="AH23" s="15">
        <v>1.4619969807029001</v>
      </c>
      <c r="AI23" s="16">
        <v>3.4000437898247297E-2</v>
      </c>
      <c r="AJ23" s="15">
        <v>1.66305752804769</v>
      </c>
      <c r="AK23" s="16">
        <v>3.7810866150905197E-2</v>
      </c>
      <c r="AL23" s="15">
        <v>2.2368570729511301</v>
      </c>
      <c r="AM23" s="16">
        <v>5.6913853810077297E-2</v>
      </c>
      <c r="AN23" s="15">
        <v>2.8344614348268902</v>
      </c>
      <c r="AO23" s="16">
        <v>6.1003969059829001E-2</v>
      </c>
      <c r="AP23" s="15">
        <v>1.48574823196552</v>
      </c>
      <c r="AQ23" s="16">
        <v>6.7679612687968696E-2</v>
      </c>
      <c r="AR23" s="15">
        <v>1.5671085297768801</v>
      </c>
      <c r="AS23" s="247">
        <v>7.5254520712106698E-2</v>
      </c>
    </row>
    <row r="24" spans="1:111" x14ac:dyDescent="0.2">
      <c r="A24" s="98" t="s">
        <v>13</v>
      </c>
      <c r="B24" s="15">
        <v>1.39872132658475</v>
      </c>
      <c r="C24" s="16">
        <v>5.7840757308816E-2</v>
      </c>
      <c r="D24" s="15">
        <v>1.8853687574789599</v>
      </c>
      <c r="E24" s="16">
        <v>7.3832464402024206E-2</v>
      </c>
      <c r="F24" s="15">
        <v>1.58185527398084</v>
      </c>
      <c r="G24" s="16">
        <v>6.0385717820295899E-2</v>
      </c>
      <c r="H24" s="15">
        <v>2.1101941238075899</v>
      </c>
      <c r="I24" s="16">
        <v>8.9892363285305504E-2</v>
      </c>
      <c r="J24" s="15">
        <v>2.2689378498100901</v>
      </c>
      <c r="K24" s="16">
        <v>9.34059709639493E-2</v>
      </c>
      <c r="L24" s="15">
        <v>1.91149336862109</v>
      </c>
      <c r="M24" s="16">
        <v>0.116236250917025</v>
      </c>
      <c r="N24" s="15">
        <v>2.0740575035752902</v>
      </c>
      <c r="O24" s="247">
        <v>0.10466159453509701</v>
      </c>
      <c r="P24" s="98" t="s">
        <v>13</v>
      </c>
      <c r="Q24" s="15">
        <v>1.94229111550188</v>
      </c>
      <c r="R24" s="16">
        <v>2.3647682975304399E-2</v>
      </c>
      <c r="S24" s="15">
        <v>1.49884159063063</v>
      </c>
      <c r="T24" s="16">
        <v>1.9150522719768699E-2</v>
      </c>
      <c r="U24" s="15">
        <v>1.95120051562451</v>
      </c>
      <c r="V24" s="16">
        <v>1.7441274702035499E-2</v>
      </c>
      <c r="W24" s="15">
        <v>1.9454536392055899</v>
      </c>
      <c r="X24" s="16">
        <v>2.6724922645390701E-2</v>
      </c>
      <c r="Y24" s="15">
        <v>2.91728969121207</v>
      </c>
      <c r="Z24" s="16">
        <v>2.9997693140876601E-2</v>
      </c>
      <c r="AA24" s="15">
        <v>1.9875132112640901</v>
      </c>
      <c r="AB24" s="16">
        <v>3.3988030896198701E-2</v>
      </c>
      <c r="AC24" s="15">
        <v>2.0454507960642698</v>
      </c>
      <c r="AD24" s="247">
        <v>2.9473821652081299E-2</v>
      </c>
      <c r="AE24" s="98" t="s">
        <v>13</v>
      </c>
      <c r="AF24" s="15">
        <v>2.2633478782373899</v>
      </c>
      <c r="AG24" s="16">
        <v>5.4522414210812997E-2</v>
      </c>
      <c r="AH24" s="15">
        <v>1.12390768998468</v>
      </c>
      <c r="AI24" s="16">
        <v>4.36671431432087E-2</v>
      </c>
      <c r="AJ24" s="15">
        <v>1.60219251303461</v>
      </c>
      <c r="AK24" s="16">
        <v>3.9987168054519198E-2</v>
      </c>
      <c r="AL24" s="15">
        <v>1.74351849087624</v>
      </c>
      <c r="AM24" s="16">
        <v>7.0657379479280205E-2</v>
      </c>
      <c r="AN24" s="15">
        <v>2.4322254308479101</v>
      </c>
      <c r="AO24" s="16">
        <v>6.3266143913517398E-2</v>
      </c>
      <c r="AP24" s="15">
        <v>1.1458365279588201</v>
      </c>
      <c r="AQ24" s="16">
        <v>6.16387737787212E-2</v>
      </c>
      <c r="AR24" s="15">
        <v>2.5679548799647698</v>
      </c>
      <c r="AS24" s="247">
        <v>5.5147470790608201E-2</v>
      </c>
    </row>
    <row r="25" spans="1:111" x14ac:dyDescent="0.2">
      <c r="A25" s="98" t="s">
        <v>14</v>
      </c>
      <c r="B25" s="15">
        <v>1.51835686434669</v>
      </c>
      <c r="C25" s="16">
        <v>2.9764779417463399E-2</v>
      </c>
      <c r="D25" s="15">
        <v>2.00600463991164</v>
      </c>
      <c r="E25" s="16">
        <v>3.8637413626127499E-2</v>
      </c>
      <c r="F25" s="15">
        <v>1.63961891113076</v>
      </c>
      <c r="G25" s="16">
        <v>4.1195886259105197E-2</v>
      </c>
      <c r="H25" s="15">
        <v>2.4937702693467201</v>
      </c>
      <c r="I25" s="16">
        <v>6.2505086022928799E-2</v>
      </c>
      <c r="J25" s="15">
        <v>2.2122658848826999</v>
      </c>
      <c r="K25" s="16">
        <v>6.6366430235679605E-2</v>
      </c>
      <c r="L25" s="15">
        <v>2.3115858221316401</v>
      </c>
      <c r="M25" s="16">
        <v>7.6584444059662096E-2</v>
      </c>
      <c r="N25" s="15">
        <v>2.8801080014755902</v>
      </c>
      <c r="O25" s="247">
        <v>6.2584619307462702E-2</v>
      </c>
      <c r="P25" s="98" t="s">
        <v>14</v>
      </c>
      <c r="Q25" s="15">
        <v>1.9893809829442299</v>
      </c>
      <c r="R25" s="16">
        <v>1.9374484039150101E-2</v>
      </c>
      <c r="S25" s="15">
        <v>1.9478426247001499</v>
      </c>
      <c r="T25" s="16">
        <v>1.9710290753536901E-2</v>
      </c>
      <c r="U25" s="15">
        <v>2.0418396401829102</v>
      </c>
      <c r="V25" s="16">
        <v>1.6059584997145701E-2</v>
      </c>
      <c r="W25" s="15">
        <v>2.14010982069802</v>
      </c>
      <c r="X25" s="16">
        <v>2.7609585244243302E-2</v>
      </c>
      <c r="Y25" s="15">
        <v>3.1887959971245898</v>
      </c>
      <c r="Z25" s="16">
        <v>3.1575771586695403E-2</v>
      </c>
      <c r="AA25" s="15">
        <v>2.4596341237572199</v>
      </c>
      <c r="AB25" s="16">
        <v>3.6295288738144103E-2</v>
      </c>
      <c r="AC25" s="15">
        <v>1.8791298290463001</v>
      </c>
      <c r="AD25" s="247">
        <v>3.62327057578982E-2</v>
      </c>
      <c r="AE25" s="98" t="s">
        <v>14</v>
      </c>
      <c r="AF25" s="15">
        <v>2.0040210737461401</v>
      </c>
      <c r="AG25" s="16">
        <v>3.6637653058596502E-2</v>
      </c>
      <c r="AH25" s="15">
        <v>1.7592333675387299</v>
      </c>
      <c r="AI25" s="16">
        <v>3.5757628110720197E-2</v>
      </c>
      <c r="AJ25" s="15">
        <v>1.9036713695528</v>
      </c>
      <c r="AK25" s="16">
        <v>3.5595945759234499E-2</v>
      </c>
      <c r="AL25" s="15">
        <v>1.9142274606543299</v>
      </c>
      <c r="AM25" s="16">
        <v>7.0453174915380307E-2</v>
      </c>
      <c r="AN25" s="15">
        <v>3.0294135595595599</v>
      </c>
      <c r="AO25" s="16">
        <v>5.5745921703413998E-2</v>
      </c>
      <c r="AP25" s="15">
        <v>2.4268285691358602</v>
      </c>
      <c r="AQ25" s="16">
        <v>8.0663971753622193E-2</v>
      </c>
      <c r="AR25" s="15">
        <v>1.8291400256888499</v>
      </c>
      <c r="AS25" s="247">
        <v>8.0854610864515106E-2</v>
      </c>
    </row>
    <row r="26" spans="1:111" x14ac:dyDescent="0.2">
      <c r="A26" s="98" t="s">
        <v>15</v>
      </c>
      <c r="B26" s="15">
        <v>1.77475120561767</v>
      </c>
      <c r="C26" s="16">
        <v>2.82367201422579E-2</v>
      </c>
      <c r="D26" s="15">
        <v>2.1390308151249902</v>
      </c>
      <c r="E26" s="16">
        <v>3.5011769169573298E-2</v>
      </c>
      <c r="F26" s="15">
        <v>1.6878254456611499</v>
      </c>
      <c r="G26" s="16">
        <v>3.1571795675735002E-2</v>
      </c>
      <c r="H26" s="15">
        <v>2.4325335085592599</v>
      </c>
      <c r="I26" s="16">
        <v>5.8573357478955597E-2</v>
      </c>
      <c r="J26" s="15">
        <v>1.67454135413585</v>
      </c>
      <c r="K26" s="16">
        <v>6.2645748449636302E-2</v>
      </c>
      <c r="L26" s="15">
        <v>2.4741432887810699</v>
      </c>
      <c r="M26" s="16">
        <v>6.6640800026799299E-2</v>
      </c>
      <c r="N26" s="15">
        <v>2.8244238755528799</v>
      </c>
      <c r="O26" s="247">
        <v>5.0069062453541903E-2</v>
      </c>
      <c r="P26" s="98" t="s">
        <v>15</v>
      </c>
      <c r="Q26" s="15">
        <v>2.1433605598546301</v>
      </c>
      <c r="R26" s="16">
        <v>1.7616973487313999E-2</v>
      </c>
      <c r="S26" s="15">
        <v>2.17278893397269</v>
      </c>
      <c r="T26" s="16">
        <v>1.5332342986665999E-2</v>
      </c>
      <c r="U26" s="15">
        <v>2.1704240171679601</v>
      </c>
      <c r="V26" s="16">
        <v>1.7745263767811999E-2</v>
      </c>
      <c r="W26" s="15">
        <v>2.2718117182114801</v>
      </c>
      <c r="X26" s="16">
        <v>2.65029689195285E-2</v>
      </c>
      <c r="Y26" s="15">
        <v>3.00602406407861</v>
      </c>
      <c r="Z26" s="16">
        <v>3.1424728136373002E-2</v>
      </c>
      <c r="AA26" s="15">
        <v>2.0386580980950799</v>
      </c>
      <c r="AB26" s="16">
        <v>3.0682191824922898E-2</v>
      </c>
      <c r="AC26" s="15">
        <v>2.0151732086126501</v>
      </c>
      <c r="AD26" s="247">
        <v>3.30238938706202E-2</v>
      </c>
      <c r="AE26" s="98" t="s">
        <v>15</v>
      </c>
      <c r="AF26" s="15">
        <v>2.2434452952500399</v>
      </c>
      <c r="AG26" s="16">
        <v>3.63524730753014E-2</v>
      </c>
      <c r="AH26" s="15">
        <v>2.01343715852164</v>
      </c>
      <c r="AI26" s="16">
        <v>3.2773311798469998E-2</v>
      </c>
      <c r="AJ26" s="15">
        <v>2.0146253679334798</v>
      </c>
      <c r="AK26" s="16">
        <v>2.8121383431285701E-2</v>
      </c>
      <c r="AL26" s="15">
        <v>2.0325328333083799</v>
      </c>
      <c r="AM26" s="16">
        <v>5.39233366147754E-2</v>
      </c>
      <c r="AN26" s="15">
        <v>3.0896936081680599</v>
      </c>
      <c r="AO26" s="16">
        <v>6.27952181522448E-2</v>
      </c>
      <c r="AP26" s="15">
        <v>2.0204610230868698</v>
      </c>
      <c r="AQ26" s="16">
        <v>7.3984544211684905E-2</v>
      </c>
      <c r="AR26" s="15">
        <v>1.88552105036741</v>
      </c>
      <c r="AS26" s="247">
        <v>7.2319875709023998E-2</v>
      </c>
    </row>
    <row r="27" spans="1:111" x14ac:dyDescent="0.2">
      <c r="A27" s="98" t="s">
        <v>16</v>
      </c>
      <c r="B27" s="15">
        <v>1.7667420946721299</v>
      </c>
      <c r="C27" s="16">
        <v>2.6071845907707902E-2</v>
      </c>
      <c r="D27" s="15">
        <v>2.0511787929827801</v>
      </c>
      <c r="E27" s="16">
        <v>3.5732644174958701E-2</v>
      </c>
      <c r="F27" s="15">
        <v>1.70778798616838</v>
      </c>
      <c r="G27" s="16">
        <v>2.5691414296058299E-2</v>
      </c>
      <c r="H27" s="15">
        <v>2.7401715825646198</v>
      </c>
      <c r="I27" s="16">
        <v>3.9482077102169701E-2</v>
      </c>
      <c r="J27" s="15">
        <v>3.06605725543375</v>
      </c>
      <c r="K27" s="16">
        <v>4.4497608744187497E-2</v>
      </c>
      <c r="L27" s="15">
        <v>3.4202916068763098</v>
      </c>
      <c r="M27" s="16">
        <v>3.4592613533703E-2</v>
      </c>
      <c r="N27" s="15">
        <v>2.6485939911334402</v>
      </c>
      <c r="O27" s="247">
        <v>4.7707981963531501E-2</v>
      </c>
      <c r="P27" s="98" t="s">
        <v>16</v>
      </c>
      <c r="Q27" s="15">
        <v>1.9941155152004999</v>
      </c>
      <c r="R27" s="16">
        <v>3.0640812091932201E-2</v>
      </c>
      <c r="S27" s="15">
        <v>1.81099426504684</v>
      </c>
      <c r="T27" s="16">
        <v>2.50300489226386E-2</v>
      </c>
      <c r="U27" s="15">
        <v>1.94923170805878</v>
      </c>
      <c r="V27" s="16">
        <v>2.2336915450296601E-2</v>
      </c>
      <c r="W27" s="15">
        <v>2.5972826116999901</v>
      </c>
      <c r="X27" s="16">
        <v>3.6188470344433302E-2</v>
      </c>
      <c r="Y27" s="15">
        <v>3.2833985448055798</v>
      </c>
      <c r="Z27" s="16">
        <v>2.9401824138318499E-2</v>
      </c>
      <c r="AA27" s="15">
        <v>3.2311511952780601</v>
      </c>
      <c r="AB27" s="16">
        <v>3.3669392063946799E-2</v>
      </c>
      <c r="AC27" s="15">
        <v>2.2392738720537699</v>
      </c>
      <c r="AD27" s="247">
        <v>3.6248237445412897E-2</v>
      </c>
      <c r="AE27" s="98" t="s">
        <v>16</v>
      </c>
      <c r="AF27" s="15">
        <v>2.2149697804845401</v>
      </c>
      <c r="AG27" s="16">
        <v>6.6027126931232402E-2</v>
      </c>
      <c r="AH27" s="15">
        <v>1.5288424218553001</v>
      </c>
      <c r="AI27" s="16">
        <v>7.0566923761597997E-2</v>
      </c>
      <c r="AJ27" s="15">
        <v>1.6891714557313</v>
      </c>
      <c r="AK27" s="16">
        <v>5.5151122338052999E-2</v>
      </c>
      <c r="AL27" s="15">
        <v>2.4180454221600902</v>
      </c>
      <c r="AM27" s="16">
        <v>0.10562282531429799</v>
      </c>
      <c r="AN27" s="15">
        <v>3.22665751967113</v>
      </c>
      <c r="AO27" s="16">
        <v>8.5294965258486496E-2</v>
      </c>
      <c r="AP27" s="15">
        <v>3.0442793928206702</v>
      </c>
      <c r="AQ27" s="16">
        <v>8.0886178020804306E-2</v>
      </c>
      <c r="AR27" s="15">
        <v>2.1658791027986801</v>
      </c>
      <c r="AS27" s="247">
        <v>9.9803511360666897E-2</v>
      </c>
    </row>
    <row r="28" spans="1:111" x14ac:dyDescent="0.2">
      <c r="A28" s="98" t="s">
        <v>17</v>
      </c>
      <c r="B28" s="15">
        <v>1.6210411298537899</v>
      </c>
      <c r="C28" s="16">
        <v>6.2304964276716598E-2</v>
      </c>
      <c r="D28" s="15">
        <v>2.1246386709522298</v>
      </c>
      <c r="E28" s="16">
        <v>7.6306544727600303E-2</v>
      </c>
      <c r="F28" s="15">
        <v>1.5682703865356999</v>
      </c>
      <c r="G28" s="16">
        <v>7.3212444997141607E-2</v>
      </c>
      <c r="H28" s="15">
        <v>2.4467571903030998</v>
      </c>
      <c r="I28" s="16">
        <v>0.107760027324108</v>
      </c>
      <c r="J28" s="15">
        <v>2.3259638429541298</v>
      </c>
      <c r="K28" s="16">
        <v>9.6446492480656301E-2</v>
      </c>
      <c r="L28" s="15">
        <v>3.0946872995534198</v>
      </c>
      <c r="M28" s="16">
        <v>9.2928591743587502E-2</v>
      </c>
      <c r="N28" s="15">
        <v>2.4409561725123998</v>
      </c>
      <c r="O28" s="247">
        <v>0.116905705670621</v>
      </c>
      <c r="P28" s="98" t="s">
        <v>17</v>
      </c>
      <c r="Q28" s="15">
        <v>1.79488155203648</v>
      </c>
      <c r="R28" s="16">
        <v>2.85282391081139E-2</v>
      </c>
      <c r="S28" s="15">
        <v>2.12748616262849</v>
      </c>
      <c r="T28" s="16">
        <v>2.4562877946864601E-2</v>
      </c>
      <c r="U28" s="15">
        <v>1.8970082144861999</v>
      </c>
      <c r="V28" s="16">
        <v>2.73577006760377E-2</v>
      </c>
      <c r="W28" s="15">
        <v>2.53845414823761</v>
      </c>
      <c r="X28" s="16">
        <v>2.9881542486875901E-2</v>
      </c>
      <c r="Y28" s="15">
        <v>2.8145178977074701</v>
      </c>
      <c r="Z28" s="16">
        <v>3.6991382887318097E-2</v>
      </c>
      <c r="AA28" s="15">
        <v>3.1300373888180202</v>
      </c>
      <c r="AB28" s="16">
        <v>3.7404780371040301E-2</v>
      </c>
      <c r="AC28" s="15">
        <v>2.09013343343933</v>
      </c>
      <c r="AD28" s="247">
        <v>4.6637415492205903E-2</v>
      </c>
      <c r="AE28" s="98" t="s">
        <v>17</v>
      </c>
      <c r="AF28" s="15">
        <v>1.81972834936669</v>
      </c>
      <c r="AG28" s="16">
        <v>5.7898143336649298E-2</v>
      </c>
      <c r="AH28" s="15">
        <v>1.8767578567055101</v>
      </c>
      <c r="AI28" s="16">
        <v>5.7325692994072301E-2</v>
      </c>
      <c r="AJ28" s="15">
        <v>1.73629949306602</v>
      </c>
      <c r="AK28" s="16">
        <v>6.8767918986934004E-2</v>
      </c>
      <c r="AL28" s="15">
        <v>2.30873069844134</v>
      </c>
      <c r="AM28" s="16">
        <v>7.0551809975071295E-2</v>
      </c>
      <c r="AN28" s="15">
        <v>2.6865399227434001</v>
      </c>
      <c r="AO28" s="16">
        <v>8.0466509764040101E-2</v>
      </c>
      <c r="AP28" s="15">
        <v>2.93242770285043</v>
      </c>
      <c r="AQ28" s="16">
        <v>9.0494969616299506E-2</v>
      </c>
      <c r="AR28" s="15">
        <v>1.9439085298044001</v>
      </c>
      <c r="AS28" s="247">
        <v>9.0065004794348896E-2</v>
      </c>
    </row>
    <row r="29" spans="1:111" x14ac:dyDescent="0.2">
      <c r="A29" s="98" t="s">
        <v>18</v>
      </c>
      <c r="B29" s="15">
        <v>1.7364109951234299</v>
      </c>
      <c r="C29" s="16">
        <v>6.00946303655382E-2</v>
      </c>
      <c r="D29" s="15">
        <v>2.7076838611326202</v>
      </c>
      <c r="E29" s="16">
        <v>7.6221957861466502E-2</v>
      </c>
      <c r="F29" s="15">
        <v>1.58991201550635</v>
      </c>
      <c r="G29" s="16">
        <v>6.7576066259189493E-2</v>
      </c>
      <c r="H29" s="15">
        <v>2.5400452979685499</v>
      </c>
      <c r="I29" s="16">
        <v>9.8165913717416897E-2</v>
      </c>
      <c r="J29" s="15">
        <v>2.8866436608748298</v>
      </c>
      <c r="K29" s="16">
        <v>0.101800476406209</v>
      </c>
      <c r="L29" s="15">
        <v>2.5799553046295101</v>
      </c>
      <c r="M29" s="16">
        <v>0.10733168131403199</v>
      </c>
      <c r="N29" s="15">
        <v>2.3903596095109401</v>
      </c>
      <c r="O29" s="247">
        <v>0.13353276895925001</v>
      </c>
      <c r="P29" s="98" t="s">
        <v>18</v>
      </c>
      <c r="Q29" s="15">
        <v>1.8914366525583799</v>
      </c>
      <c r="R29" s="16">
        <v>2.0257815825788401E-2</v>
      </c>
      <c r="S29" s="15">
        <v>2.3968306296436301</v>
      </c>
      <c r="T29" s="16">
        <v>2.5337411044540001E-2</v>
      </c>
      <c r="U29" s="15">
        <v>1.85813565067215</v>
      </c>
      <c r="V29" s="16">
        <v>2.4317261398696999E-2</v>
      </c>
      <c r="W29" s="15">
        <v>2.4947358253386298</v>
      </c>
      <c r="X29" s="16">
        <v>2.9132856868800999E-2</v>
      </c>
      <c r="Y29" s="15">
        <v>3.2447457499295802</v>
      </c>
      <c r="Z29" s="16">
        <v>2.6162914030266101E-2</v>
      </c>
      <c r="AA29" s="15">
        <v>2.3834245334264499</v>
      </c>
      <c r="AB29" s="16">
        <v>3.9431791191968997E-2</v>
      </c>
      <c r="AC29" s="15">
        <v>2.1355154538628098</v>
      </c>
      <c r="AD29" s="247">
        <v>3.9095929384439697E-2</v>
      </c>
      <c r="AE29" s="98" t="s">
        <v>18</v>
      </c>
      <c r="AF29" s="15">
        <v>2.0439020447003502</v>
      </c>
      <c r="AG29" s="16">
        <v>5.22551706241021E-2</v>
      </c>
      <c r="AH29" s="15">
        <v>2.34064882421232</v>
      </c>
      <c r="AI29" s="16">
        <v>7.0132223623003295E-2</v>
      </c>
      <c r="AJ29" s="15">
        <v>1.8278057474067999</v>
      </c>
      <c r="AK29" s="16">
        <v>6.3608224275978897E-2</v>
      </c>
      <c r="AL29" s="15">
        <v>2.2359744793204301</v>
      </c>
      <c r="AM29" s="16">
        <v>9.1698276997992906E-2</v>
      </c>
      <c r="AN29" s="15">
        <v>3.34873241057424</v>
      </c>
      <c r="AO29" s="16">
        <v>7.3497211225475603E-2</v>
      </c>
      <c r="AP29" s="15">
        <v>2.32959556251271</v>
      </c>
      <c r="AQ29" s="16">
        <v>8.7601173629632698E-2</v>
      </c>
      <c r="AR29" s="15">
        <v>1.85007513760527</v>
      </c>
      <c r="AS29" s="247">
        <v>9.8755174361499401E-2</v>
      </c>
    </row>
    <row r="30" spans="1:111" x14ac:dyDescent="0.2">
      <c r="A30" s="98" t="s">
        <v>19</v>
      </c>
      <c r="B30" s="15">
        <v>1.8559616443948601</v>
      </c>
      <c r="C30" s="16">
        <v>4.6800823688040699E-2</v>
      </c>
      <c r="D30" s="15">
        <v>2.0801753835226999</v>
      </c>
      <c r="E30" s="16">
        <v>5.0681670142592603E-2</v>
      </c>
      <c r="F30" s="15">
        <v>1.70586261111961</v>
      </c>
      <c r="G30" s="16">
        <v>5.3693819422116797E-2</v>
      </c>
      <c r="H30" s="15">
        <v>2.3474226779666698</v>
      </c>
      <c r="I30" s="16">
        <v>8.2234690186602497E-2</v>
      </c>
      <c r="J30" s="15">
        <v>2.5947653360527099</v>
      </c>
      <c r="K30" s="16">
        <v>9.9367483821781996E-2</v>
      </c>
      <c r="L30" s="15">
        <v>2.9217207071441802</v>
      </c>
      <c r="M30" s="16">
        <v>7.3548068146659304E-2</v>
      </c>
      <c r="N30" s="15">
        <v>2.84371810878653</v>
      </c>
      <c r="O30" s="247">
        <v>7.3998561453641906E-2</v>
      </c>
      <c r="P30" s="98" t="s">
        <v>19</v>
      </c>
      <c r="Q30" s="15">
        <v>2.2271607381191698</v>
      </c>
      <c r="R30" s="16">
        <v>2.0197412030202901E-2</v>
      </c>
      <c r="S30" s="15">
        <v>2.1072924639430402</v>
      </c>
      <c r="T30" s="16">
        <v>2.00431100316125E-2</v>
      </c>
      <c r="U30" s="15">
        <v>2.1692359554946901</v>
      </c>
      <c r="V30" s="16">
        <v>1.7809056958429399E-2</v>
      </c>
      <c r="W30" s="15">
        <v>2.3950613655195001</v>
      </c>
      <c r="X30" s="16">
        <v>3.0383085680848802E-2</v>
      </c>
      <c r="Y30" s="15">
        <v>3.2893186774007801</v>
      </c>
      <c r="Z30" s="16">
        <v>2.9653935458109199E-2</v>
      </c>
      <c r="AA30" s="15">
        <v>2.4770381264130101</v>
      </c>
      <c r="AB30" s="16">
        <v>3.7194715044616501E-2</v>
      </c>
      <c r="AC30" s="15">
        <v>2.0203142757404602</v>
      </c>
      <c r="AD30" s="247">
        <v>3.4151498769186897E-2</v>
      </c>
      <c r="AE30" s="98" t="s">
        <v>19</v>
      </c>
      <c r="AF30" s="15">
        <v>2.4400709522078001</v>
      </c>
      <c r="AG30" s="16">
        <v>3.2491550339101602E-2</v>
      </c>
      <c r="AH30" s="15">
        <v>1.9575658266448801</v>
      </c>
      <c r="AI30" s="16">
        <v>3.4829073765293997E-2</v>
      </c>
      <c r="AJ30" s="15">
        <v>1.9827225403453801</v>
      </c>
      <c r="AK30" s="16">
        <v>3.6125919787720701E-2</v>
      </c>
      <c r="AL30" s="15">
        <v>2.1463862368278601</v>
      </c>
      <c r="AM30" s="16">
        <v>5.14666860905309E-2</v>
      </c>
      <c r="AN30" s="15">
        <v>3.3132371051203302</v>
      </c>
      <c r="AO30" s="16">
        <v>5.64989115669619E-2</v>
      </c>
      <c r="AP30" s="15">
        <v>2.6238056221465098</v>
      </c>
      <c r="AQ30" s="16">
        <v>6.6764962172037007E-2</v>
      </c>
      <c r="AR30" s="15">
        <v>1.94079588815727</v>
      </c>
      <c r="AS30" s="247">
        <v>5.7159509272358799E-2</v>
      </c>
    </row>
    <row r="31" spans="1:111" x14ac:dyDescent="0.2">
      <c r="A31" s="98" t="s">
        <v>20</v>
      </c>
      <c r="B31" s="15">
        <v>1.68988639413999</v>
      </c>
      <c r="C31" s="16">
        <v>3.5631771659887602E-2</v>
      </c>
      <c r="D31" s="15">
        <v>2.2816336234699599</v>
      </c>
      <c r="E31" s="16">
        <v>4.54378550628401E-2</v>
      </c>
      <c r="F31" s="15">
        <v>2.0511864008096001</v>
      </c>
      <c r="G31" s="16">
        <v>6.3249604376899804E-2</v>
      </c>
      <c r="H31" s="15">
        <v>2.9969090216427201</v>
      </c>
      <c r="I31" s="16">
        <v>7.8475317353163099E-2</v>
      </c>
      <c r="J31" s="15">
        <v>2.4585478187702998</v>
      </c>
      <c r="K31" s="16">
        <v>8.3660929629610206E-2</v>
      </c>
      <c r="L31" s="15">
        <v>3.2482637035394002</v>
      </c>
      <c r="M31" s="16">
        <v>8.5168492107693006E-2</v>
      </c>
      <c r="N31" s="15">
        <v>2.9455392200667099</v>
      </c>
      <c r="O31" s="247">
        <v>9.4888931082358505E-2</v>
      </c>
      <c r="P31" s="98" t="s">
        <v>20</v>
      </c>
      <c r="Q31" s="15">
        <v>1.9153960779459001</v>
      </c>
      <c r="R31" s="16">
        <v>2.2430825097386399E-2</v>
      </c>
      <c r="S31" s="15">
        <v>2.28425133530394</v>
      </c>
      <c r="T31" s="16">
        <v>2.7410291386147201E-2</v>
      </c>
      <c r="U31" s="15">
        <v>2.3006942089168798</v>
      </c>
      <c r="V31" s="16">
        <v>2.48320206517143E-2</v>
      </c>
      <c r="W31" s="15">
        <v>2.6911218037829499</v>
      </c>
      <c r="X31" s="16">
        <v>3.02785155147712E-2</v>
      </c>
      <c r="Y31" s="15">
        <v>3.1794287076698402</v>
      </c>
      <c r="Z31" s="16">
        <v>3.8638774188833498E-2</v>
      </c>
      <c r="AA31" s="15">
        <v>3.4164510626397502</v>
      </c>
      <c r="AB31" s="16">
        <v>3.6002578472399599E-2</v>
      </c>
      <c r="AC31" s="15">
        <v>2.37729706623103</v>
      </c>
      <c r="AD31" s="247">
        <v>3.7171233214078302E-2</v>
      </c>
      <c r="AE31" s="98" t="s">
        <v>20</v>
      </c>
      <c r="AF31" s="15">
        <v>2.04101823647951</v>
      </c>
      <c r="AG31" s="16">
        <v>5.3179667142749701E-2</v>
      </c>
      <c r="AH31" s="15">
        <v>2.1881986725849498</v>
      </c>
      <c r="AI31" s="16">
        <v>3.7708052432619502E-2</v>
      </c>
      <c r="AJ31" s="15">
        <v>2.3477265861215999</v>
      </c>
      <c r="AK31" s="16">
        <v>3.9081165077688898E-2</v>
      </c>
      <c r="AL31" s="15">
        <v>2.6008229927740598</v>
      </c>
      <c r="AM31" s="16">
        <v>6.2060774874490202E-2</v>
      </c>
      <c r="AN31" s="15">
        <v>3.3511026254573602</v>
      </c>
      <c r="AO31" s="16">
        <v>6.4003311007434394E-2</v>
      </c>
      <c r="AP31" s="15">
        <v>3.5449812390326501</v>
      </c>
      <c r="AQ31" s="16">
        <v>4.3496186386509601E-2</v>
      </c>
      <c r="AR31" s="15">
        <v>2.2275401522545799</v>
      </c>
      <c r="AS31" s="247">
        <v>8.1804794992737101E-2</v>
      </c>
    </row>
    <row r="32" spans="1:111" x14ac:dyDescent="0.2">
      <c r="A32" s="98"/>
      <c r="B32" s="10"/>
      <c r="C32" s="10"/>
      <c r="D32" s="10"/>
      <c r="E32" s="10"/>
      <c r="F32" s="10"/>
      <c r="G32" s="10"/>
      <c r="H32" s="10"/>
      <c r="I32" s="10"/>
      <c r="J32" s="10"/>
      <c r="K32" s="10"/>
      <c r="L32" s="10"/>
      <c r="M32" s="10"/>
      <c r="N32" s="10"/>
      <c r="O32" s="285"/>
      <c r="P32" s="98"/>
      <c r="Q32" s="10"/>
      <c r="R32" s="10"/>
      <c r="S32" s="10"/>
      <c r="T32" s="10"/>
      <c r="U32" s="10"/>
      <c r="V32" s="10"/>
      <c r="W32" s="10"/>
      <c r="X32" s="10"/>
      <c r="Y32" s="10"/>
      <c r="Z32" s="10"/>
      <c r="AA32" s="10"/>
      <c r="AB32" s="10"/>
      <c r="AC32" s="10"/>
      <c r="AD32" s="285"/>
      <c r="AE32" s="98"/>
      <c r="AF32" s="10"/>
      <c r="AG32" s="10"/>
      <c r="AH32" s="10"/>
      <c r="AI32" s="10"/>
      <c r="AJ32" s="10"/>
      <c r="AK32" s="10"/>
      <c r="AL32" s="10"/>
      <c r="AM32" s="10"/>
      <c r="AN32" s="10"/>
      <c r="AO32" s="10"/>
      <c r="AP32" s="10"/>
      <c r="AQ32" s="10"/>
      <c r="AR32" s="10"/>
      <c r="AS32" s="285"/>
    </row>
    <row r="33" spans="1:111" x14ac:dyDescent="0.2">
      <c r="A33" s="97" t="s">
        <v>21</v>
      </c>
      <c r="B33" s="10"/>
      <c r="C33" s="10"/>
      <c r="D33" s="10"/>
      <c r="E33" s="10"/>
      <c r="F33" s="10"/>
      <c r="G33" s="10"/>
      <c r="H33" s="10"/>
      <c r="I33" s="10"/>
      <c r="J33" s="10"/>
      <c r="K33" s="10"/>
      <c r="L33" s="10"/>
      <c r="M33" s="10"/>
      <c r="N33" s="10"/>
      <c r="O33" s="285"/>
      <c r="P33" s="97" t="s">
        <v>21</v>
      </c>
      <c r="Q33" s="10"/>
      <c r="R33" s="10"/>
      <c r="S33" s="10"/>
      <c r="T33" s="10"/>
      <c r="U33" s="10"/>
      <c r="V33" s="10"/>
      <c r="W33" s="10"/>
      <c r="X33" s="10"/>
      <c r="Y33" s="10"/>
      <c r="Z33" s="10"/>
      <c r="AA33" s="10"/>
      <c r="AB33" s="10"/>
      <c r="AC33" s="10"/>
      <c r="AD33" s="285"/>
      <c r="AE33" s="97" t="s">
        <v>21</v>
      </c>
      <c r="AF33" s="10"/>
      <c r="AG33" s="10"/>
      <c r="AH33" s="10"/>
      <c r="AI33" s="10"/>
      <c r="AJ33" s="10"/>
      <c r="AK33" s="10"/>
      <c r="AL33" s="10"/>
      <c r="AM33" s="10"/>
      <c r="AN33" s="10"/>
      <c r="AO33" s="10"/>
      <c r="AP33" s="10"/>
      <c r="AQ33" s="10"/>
      <c r="AR33" s="10"/>
      <c r="AS33" s="285"/>
    </row>
    <row r="34" spans="1:111" x14ac:dyDescent="0.2">
      <c r="A34" s="98" t="s">
        <v>22</v>
      </c>
      <c r="B34" s="15">
        <v>1.7561537450765801</v>
      </c>
      <c r="C34" s="16">
        <v>4.7950690822242598E-2</v>
      </c>
      <c r="D34" s="15">
        <v>2.3008256260231201</v>
      </c>
      <c r="E34" s="16">
        <v>5.0178379578558398E-2</v>
      </c>
      <c r="F34" s="15">
        <v>1.60288652298026</v>
      </c>
      <c r="G34" s="16">
        <v>4.6084169077878802E-2</v>
      </c>
      <c r="H34" s="15">
        <v>2.8665751961919201</v>
      </c>
      <c r="I34" s="16">
        <v>6.3203997215826493E-2</v>
      </c>
      <c r="J34" s="15">
        <v>2.58136319847757</v>
      </c>
      <c r="K34" s="16">
        <v>9.0393754709448201E-2</v>
      </c>
      <c r="L34" s="15">
        <v>2.99379914943871</v>
      </c>
      <c r="M34" s="16">
        <v>7.53101067313732E-2</v>
      </c>
      <c r="N34" s="15">
        <v>2.5987110761588799</v>
      </c>
      <c r="O34" s="247">
        <v>9.7430783118600595E-2</v>
      </c>
      <c r="P34" s="98" t="s">
        <v>22</v>
      </c>
      <c r="Q34" s="15">
        <v>2.16713743159228</v>
      </c>
      <c r="R34" s="16">
        <v>1.8484306231153099E-2</v>
      </c>
      <c r="S34" s="15">
        <v>1.9014805883924299</v>
      </c>
      <c r="T34" s="16">
        <v>1.88549712508045E-2</v>
      </c>
      <c r="U34" s="15">
        <v>2.0160155313636201</v>
      </c>
      <c r="V34" s="16">
        <v>1.95402029405299E-2</v>
      </c>
      <c r="W34" s="15">
        <v>2.3555827509609499</v>
      </c>
      <c r="X34" s="16">
        <v>2.68414059166486E-2</v>
      </c>
      <c r="Y34" s="15">
        <v>3.2373533901047802</v>
      </c>
      <c r="Z34" s="16">
        <v>3.1450853818334297E-2</v>
      </c>
      <c r="AA34" s="15">
        <v>2.53896608085322</v>
      </c>
      <c r="AB34" s="16">
        <v>3.5653443887132499E-2</v>
      </c>
      <c r="AC34" s="15">
        <v>1.8453018067915701</v>
      </c>
      <c r="AD34" s="247">
        <v>3.6046434894060203E-2</v>
      </c>
      <c r="AE34" s="98" t="s">
        <v>22</v>
      </c>
      <c r="AF34" s="15">
        <v>2.41973157325494</v>
      </c>
      <c r="AG34" s="16">
        <v>5.3957928258134003E-2</v>
      </c>
      <c r="AH34" s="15">
        <v>1.7054878690314601</v>
      </c>
      <c r="AI34" s="16">
        <v>4.5144705125580303E-2</v>
      </c>
      <c r="AJ34" s="15">
        <v>1.8873412748201901</v>
      </c>
      <c r="AK34" s="16">
        <v>4.1784580948583699E-2</v>
      </c>
      <c r="AL34" s="15">
        <v>2.1159449896289999</v>
      </c>
      <c r="AM34" s="16">
        <v>7.6249131313884097E-2</v>
      </c>
      <c r="AN34" s="15">
        <v>3.2653131496482399</v>
      </c>
      <c r="AO34" s="16">
        <v>6.7507534398389801E-2</v>
      </c>
      <c r="AP34" s="15">
        <v>2.4326656395241302</v>
      </c>
      <c r="AQ34" s="16">
        <v>9.5749544786649002E-2</v>
      </c>
      <c r="AR34" s="15">
        <v>1.7787959197187</v>
      </c>
      <c r="AS34" s="247">
        <v>8.6469528782767993E-2</v>
      </c>
    </row>
    <row r="35" spans="1:111" x14ac:dyDescent="0.2">
      <c r="A35" s="98" t="s">
        <v>23</v>
      </c>
      <c r="B35" s="15">
        <v>1.5828127550390001</v>
      </c>
      <c r="C35" s="16">
        <v>4.9103168825747001E-2</v>
      </c>
      <c r="D35" s="15">
        <v>2.3364807531966099</v>
      </c>
      <c r="E35" s="16">
        <v>6.7311437127028598E-2</v>
      </c>
      <c r="F35" s="15">
        <v>1.9915138134841699</v>
      </c>
      <c r="G35" s="16">
        <v>4.3536244805042201E-2</v>
      </c>
      <c r="H35" s="15">
        <v>2.8487956425324499</v>
      </c>
      <c r="I35" s="16">
        <v>6.5455168907502706E-2</v>
      </c>
      <c r="J35" s="15">
        <v>2.48449560136326</v>
      </c>
      <c r="K35" s="16">
        <v>9.4112302414122204E-2</v>
      </c>
      <c r="L35" s="15">
        <v>3.0358617129133698</v>
      </c>
      <c r="M35" s="16">
        <v>9.6221894386106802E-2</v>
      </c>
      <c r="N35" s="15">
        <v>2.6671325790069602</v>
      </c>
      <c r="O35" s="247">
        <v>0.105110077464309</v>
      </c>
      <c r="P35" s="98" t="s">
        <v>23</v>
      </c>
      <c r="Q35" s="15">
        <v>1.9218047479151501</v>
      </c>
      <c r="R35" s="16">
        <v>2.1693922146524599E-2</v>
      </c>
      <c r="S35" s="15">
        <v>2.0679450356676998</v>
      </c>
      <c r="T35" s="16">
        <v>2.9469423230229899E-2</v>
      </c>
      <c r="U35" s="15">
        <v>2.3101643952269102</v>
      </c>
      <c r="V35" s="16">
        <v>2.4870702965089302E-2</v>
      </c>
      <c r="W35" s="15">
        <v>2.6268856365605502</v>
      </c>
      <c r="X35" s="16">
        <v>3.4138555200415498E-2</v>
      </c>
      <c r="Y35" s="15">
        <v>3.3613585006274702</v>
      </c>
      <c r="Z35" s="16">
        <v>3.2106982469908001E-2</v>
      </c>
      <c r="AA35" s="15">
        <v>3.24391097682315</v>
      </c>
      <c r="AB35" s="16">
        <v>3.4571906420890003E-2</v>
      </c>
      <c r="AC35" s="15">
        <v>2.0121038132688902</v>
      </c>
      <c r="AD35" s="247">
        <v>3.8971233279098197E-2</v>
      </c>
      <c r="AE35" s="98" t="s">
        <v>23</v>
      </c>
      <c r="AF35" s="15">
        <v>1.96849217439179</v>
      </c>
      <c r="AG35" s="16">
        <v>6.0581852011068797E-2</v>
      </c>
      <c r="AH35" s="15">
        <v>1.76214419863992</v>
      </c>
      <c r="AI35" s="16">
        <v>5.6552214388735603E-2</v>
      </c>
      <c r="AJ35" s="15">
        <v>1.9772166403012701</v>
      </c>
      <c r="AK35" s="16">
        <v>4.7513737734129202E-2</v>
      </c>
      <c r="AL35" s="15">
        <v>2.3105240918269399</v>
      </c>
      <c r="AM35" s="16">
        <v>8.3226804188924197E-2</v>
      </c>
      <c r="AN35" s="15">
        <v>3.2078584189752801</v>
      </c>
      <c r="AO35" s="16">
        <v>6.9135063975112696E-2</v>
      </c>
      <c r="AP35" s="15">
        <v>3.1909442852611098</v>
      </c>
      <c r="AQ35" s="16">
        <v>7.2944384555656799E-2</v>
      </c>
      <c r="AR35" s="15">
        <v>2.0560987616711599</v>
      </c>
      <c r="AS35" s="247">
        <v>8.6385366773663194E-2</v>
      </c>
    </row>
    <row r="36" spans="1:111" x14ac:dyDescent="0.2">
      <c r="A36" s="98" t="s">
        <v>24</v>
      </c>
      <c r="B36" s="8">
        <v>1.38588192400308</v>
      </c>
      <c r="C36" s="9">
        <v>5.1343920739681102E-2</v>
      </c>
      <c r="D36" s="8">
        <v>2.1253065954978401</v>
      </c>
      <c r="E36" s="9">
        <v>6.29133213072504E-2</v>
      </c>
      <c r="F36" s="8">
        <v>1.89847392976713</v>
      </c>
      <c r="G36" s="9">
        <v>6.1853849360729102E-2</v>
      </c>
      <c r="H36" s="8">
        <v>2.8601828216071601</v>
      </c>
      <c r="I36" s="9">
        <v>9.4418090440593405E-2</v>
      </c>
      <c r="J36" s="8">
        <v>2.5133918555005001</v>
      </c>
      <c r="K36" s="9">
        <v>0.121367034003959</v>
      </c>
      <c r="L36" s="8">
        <v>3.1184850207242198</v>
      </c>
      <c r="M36" s="9">
        <v>9.9182665004066098E-2</v>
      </c>
      <c r="N36" s="8">
        <v>2.6736267769400301</v>
      </c>
      <c r="O36" s="247">
        <v>0.10723520734808401</v>
      </c>
      <c r="P36" s="98" t="s">
        <v>24</v>
      </c>
      <c r="Q36" s="15">
        <v>1.75619785648372</v>
      </c>
      <c r="R36" s="16">
        <v>2.9462422276513502E-2</v>
      </c>
      <c r="S36" s="15">
        <v>1.9759677762321901</v>
      </c>
      <c r="T36" s="16">
        <v>3.0616584767348801E-2</v>
      </c>
      <c r="U36" s="15">
        <v>2.3241395441659898</v>
      </c>
      <c r="V36" s="16">
        <v>3.3612590619221797E-2</v>
      </c>
      <c r="W36" s="15">
        <v>2.6687054220134501</v>
      </c>
      <c r="X36" s="16">
        <v>3.8319418302133201E-2</v>
      </c>
      <c r="Y36" s="15">
        <v>3.2427082051638698</v>
      </c>
      <c r="Z36" s="16">
        <v>4.23390707648829E-2</v>
      </c>
      <c r="AA36" s="15">
        <v>2.9892530974244802</v>
      </c>
      <c r="AB36" s="16">
        <v>4.4021350520904799E-2</v>
      </c>
      <c r="AC36" s="15">
        <v>2.1588496780402999</v>
      </c>
      <c r="AD36" s="247">
        <v>4.7995032740330498E-2</v>
      </c>
      <c r="AE36" s="98" t="s">
        <v>24</v>
      </c>
      <c r="AF36" s="15">
        <v>1.75519045067144</v>
      </c>
      <c r="AG36" s="16">
        <v>7.5699410410712403E-2</v>
      </c>
      <c r="AH36" s="15">
        <v>1.7604344408749499</v>
      </c>
      <c r="AI36" s="16">
        <v>6.6298444246262606E-2</v>
      </c>
      <c r="AJ36" s="15">
        <v>1.9997675998642599</v>
      </c>
      <c r="AK36" s="16">
        <v>6.5255708012504507E-2</v>
      </c>
      <c r="AL36" s="15">
        <v>2.4634732356045599</v>
      </c>
      <c r="AM36" s="16">
        <v>0.109202593942444</v>
      </c>
      <c r="AN36" s="15">
        <v>3.1346803755417501</v>
      </c>
      <c r="AO36" s="16">
        <v>0.10105711713986799</v>
      </c>
      <c r="AP36" s="15">
        <v>2.9414141300696199</v>
      </c>
      <c r="AQ36" s="16">
        <v>0.114745320952177</v>
      </c>
      <c r="AR36" s="15">
        <v>2.0731870961377501</v>
      </c>
      <c r="AS36" s="247">
        <v>0.116216135357529</v>
      </c>
    </row>
    <row r="37" spans="1:111" x14ac:dyDescent="0.2">
      <c r="A37" s="104" t="s">
        <v>25</v>
      </c>
      <c r="B37" s="8">
        <v>1.57558196884627</v>
      </c>
      <c r="C37" s="9">
        <v>4.7596596416572802E-2</v>
      </c>
      <c r="D37" s="8">
        <v>2.32873881725228</v>
      </c>
      <c r="E37" s="9">
        <v>6.5052807967829807E-2</v>
      </c>
      <c r="F37" s="8">
        <v>1.9882016655374799</v>
      </c>
      <c r="G37" s="9">
        <v>4.2450617098529597E-2</v>
      </c>
      <c r="H37" s="8">
        <v>2.8492152752066899</v>
      </c>
      <c r="I37" s="9">
        <v>6.3303562264782898E-2</v>
      </c>
      <c r="J37" s="8">
        <v>2.4855500136094402</v>
      </c>
      <c r="K37" s="9">
        <v>9.0148403235905505E-2</v>
      </c>
      <c r="L37" s="8">
        <v>3.0388845517527101</v>
      </c>
      <c r="M37" s="9">
        <v>9.25186175928982E-2</v>
      </c>
      <c r="N37" s="8">
        <v>2.66736954957751</v>
      </c>
      <c r="O37" s="247">
        <v>0.10112858632838601</v>
      </c>
      <c r="P37" s="104" t="s">
        <v>25</v>
      </c>
      <c r="Q37" s="15">
        <v>1.91684128882514</v>
      </c>
      <c r="R37" s="16">
        <v>2.11246626383183E-2</v>
      </c>
      <c r="S37" s="15">
        <v>2.0651041428241101</v>
      </c>
      <c r="T37" s="16">
        <v>2.8511831794107999E-2</v>
      </c>
      <c r="U37" s="15">
        <v>2.3105872665127398</v>
      </c>
      <c r="V37" s="16">
        <v>2.4193908069926599E-2</v>
      </c>
      <c r="W37" s="15">
        <v>2.6281963326270898</v>
      </c>
      <c r="X37" s="16">
        <v>3.30039834693985E-2</v>
      </c>
      <c r="Y37" s="15">
        <v>3.35773176500649</v>
      </c>
      <c r="Z37" s="16">
        <v>3.1235511113000599E-2</v>
      </c>
      <c r="AA37" s="15">
        <v>3.2361227051474399</v>
      </c>
      <c r="AB37" s="16">
        <v>3.3459160291576202E-2</v>
      </c>
      <c r="AC37" s="15">
        <v>2.0165901284813401</v>
      </c>
      <c r="AD37" s="247">
        <v>3.8068012495883097E-2</v>
      </c>
      <c r="AE37" s="104" t="s">
        <v>25</v>
      </c>
      <c r="AF37" s="15">
        <v>1.9627680658764</v>
      </c>
      <c r="AG37" s="16">
        <v>5.93210946315978E-2</v>
      </c>
      <c r="AH37" s="15">
        <v>1.7620990619369601</v>
      </c>
      <c r="AI37" s="16">
        <v>5.47601684722199E-2</v>
      </c>
      <c r="AJ37" s="15">
        <v>1.9778149650457</v>
      </c>
      <c r="AK37" s="16">
        <v>4.6703872722857899E-2</v>
      </c>
      <c r="AL37" s="15">
        <v>2.3147801633235598</v>
      </c>
      <c r="AM37" s="16">
        <v>8.0477584721752704E-2</v>
      </c>
      <c r="AN37" s="15">
        <v>3.2059180706858501</v>
      </c>
      <c r="AO37" s="16">
        <v>6.75092244010424E-2</v>
      </c>
      <c r="AP37" s="15">
        <v>3.1843666579973302</v>
      </c>
      <c r="AQ37" s="16">
        <v>7.1248414574471897E-2</v>
      </c>
      <c r="AR37" s="15">
        <v>2.0565492110150299</v>
      </c>
      <c r="AS37" s="247">
        <v>8.4614312691957294E-2</v>
      </c>
    </row>
    <row r="38" spans="1:111" x14ac:dyDescent="0.2">
      <c r="A38" s="95"/>
      <c r="B38" s="10"/>
      <c r="C38" s="10"/>
      <c r="D38" s="10"/>
      <c r="E38" s="10"/>
      <c r="F38" s="10"/>
      <c r="G38" s="10"/>
      <c r="H38" s="10"/>
      <c r="I38" s="10"/>
      <c r="J38" s="10"/>
      <c r="K38" s="10"/>
      <c r="L38" s="10"/>
      <c r="M38" s="10"/>
      <c r="N38" s="10"/>
      <c r="O38" s="285"/>
      <c r="P38" s="95"/>
      <c r="Q38" s="10"/>
      <c r="R38" s="10"/>
      <c r="S38" s="10"/>
      <c r="T38" s="10"/>
      <c r="U38" s="10"/>
      <c r="V38" s="10"/>
      <c r="W38" s="10"/>
      <c r="X38" s="10"/>
      <c r="Y38" s="10"/>
      <c r="Z38" s="10"/>
      <c r="AA38" s="10"/>
      <c r="AB38" s="10"/>
      <c r="AC38" s="10"/>
      <c r="AD38" s="285"/>
      <c r="AE38" s="95"/>
      <c r="AF38" s="10"/>
      <c r="AG38" s="10"/>
      <c r="AH38" s="10"/>
      <c r="AI38" s="10"/>
      <c r="AJ38" s="10"/>
      <c r="AK38" s="10"/>
      <c r="AL38" s="10"/>
      <c r="AM38" s="10"/>
      <c r="AN38" s="10"/>
      <c r="AO38" s="10"/>
      <c r="AP38" s="10"/>
      <c r="AQ38" s="10"/>
      <c r="AR38" s="10"/>
      <c r="AS38" s="285"/>
    </row>
    <row r="39" spans="1:111" s="85" customFormat="1" x14ac:dyDescent="0.2">
      <c r="A39" s="101" t="s">
        <v>156</v>
      </c>
      <c r="B39" s="199">
        <f>IF(ISNUMBER(B$12),AVERAGE(B12:B31,B34,B37),"")</f>
        <v>1.6897268561051382</v>
      </c>
      <c r="C39" s="102">
        <f>IF(ISNUMBER(C$12),SQRT((SUMSQ(C12:C31,C34,C37))/(22^2)),"")</f>
        <v>1.0040844566396451E-2</v>
      </c>
      <c r="D39" s="199">
        <f t="shared" ref="D39" si="0">IF(ISNUMBER(D$12),AVERAGE(D12:D31,D34,D37),"")</f>
        <v>2.2112375587132287</v>
      </c>
      <c r="E39" s="102">
        <f t="shared" ref="E39" si="1">IF(ISNUMBER(E$12),SQRT((SUMSQ(E12:E31,E34,E37))/(22^2)),"")</f>
        <v>1.2073532442430287E-2</v>
      </c>
      <c r="F39" s="199">
        <f t="shared" ref="F39" si="2">IF(ISNUMBER(F$12),AVERAGE(F12:F31,F34,F37),"")</f>
        <v>1.6987204142150458</v>
      </c>
      <c r="G39" s="102">
        <f t="shared" ref="G39" si="3">IF(ISNUMBER(G$12),SQRT((SUMSQ(G12:G31,G34,G37))/(22^2)),"")</f>
        <v>1.0910618794094457E-2</v>
      </c>
      <c r="H39" s="199">
        <f t="shared" ref="H39" si="4">IF(ISNUMBER(H$12),AVERAGE(H12:H31,H34,H37),"")</f>
        <v>2.6343354526556704</v>
      </c>
      <c r="I39" s="102">
        <f t="shared" ref="I39" si="5">IF(ISNUMBER(I$12),SQRT((SUMSQ(I12:I31,I34,I37))/(22^2)),"")</f>
        <v>1.6810750477451758E-2</v>
      </c>
      <c r="J39" s="199">
        <f t="shared" ref="J39" si="6">IF(ISNUMBER(J$12),AVERAGE(J12:J31,J34,J37),"")</f>
        <v>2.4868284773342335</v>
      </c>
      <c r="K39" s="102">
        <f t="shared" ref="K39" si="7">IF(ISNUMBER(K$12),SQRT((SUMSQ(K12:K31,K34,K37))/(22^2)),"")</f>
        <v>1.9407208777886067E-2</v>
      </c>
      <c r="L39" s="199">
        <f t="shared" ref="L39" si="8">IF(ISNUMBER(L$12),AVERAGE(L12:L31,L34,L37),"")</f>
        <v>2.8656987072937041</v>
      </c>
      <c r="M39" s="102">
        <f t="shared" ref="M39" si="9">IF(ISNUMBER(M$12),SQRT((SUMSQ(M12:M31,M34,M37))/(22^2)),"")</f>
        <v>1.9098928110575574E-2</v>
      </c>
      <c r="N39" s="199">
        <f t="shared" ref="N39" si="10">IF(ISNUMBER(N$12),AVERAGE(N12:N31,N34,N37),"")</f>
        <v>2.5918766870645262</v>
      </c>
      <c r="O39" s="251">
        <f t="shared" ref="O39" si="11">IF(ISNUMBER(O$12),SQRT((SUMSQ(O12:O31,O34,O37))/(22^2)),"")</f>
        <v>1.9457927537915747E-2</v>
      </c>
      <c r="P39" s="101" t="s">
        <v>156</v>
      </c>
      <c r="Q39" s="199">
        <f>IF(ISNUMBER(Q$12),AVERAGE(Q12:Q31,Q34,Q37),"")</f>
        <v>2.0291001679695433</v>
      </c>
      <c r="R39" s="102">
        <f>IF(ISNUMBER(R$12),SQRT((SUMSQ(R12:R31,R34,R37))/(22^2)),"")</f>
        <v>4.6442727179248217E-3</v>
      </c>
      <c r="S39" s="199">
        <f t="shared" ref="S39" si="12">IF(ISNUMBER(S$12),AVERAGE(S12:S31,S34,S37),"")</f>
        <v>2.016740830841488</v>
      </c>
      <c r="T39" s="102">
        <f t="shared" ref="T39" si="13">IF(ISNUMBER(T$12),SQRT((SUMSQ(T12:T31,T34,T37))/(22^2)),"")</f>
        <v>4.724522781893498E-3</v>
      </c>
      <c r="U39" s="199">
        <f t="shared" ref="U39" si="14">IF(ISNUMBER(U$12),AVERAGE(U12:U31,U34,U37),"")</f>
        <v>2.0714433993284525</v>
      </c>
      <c r="V39" s="102">
        <f t="shared" ref="V39" si="15">IF(ISNUMBER(V$12),SQRT((SUMSQ(V12:V31,V34,V37))/(22^2)),"")</f>
        <v>4.5567600829685157E-3</v>
      </c>
      <c r="W39" s="199">
        <f t="shared" ref="W39" si="16">IF(ISNUMBER(W$12),AVERAGE(W12:W31,W34,W37),"")</f>
        <v>2.4310729413888756</v>
      </c>
      <c r="X39" s="102">
        <f t="shared" ref="X39" si="17">IF(ISNUMBER(X$12),SQRT((SUMSQ(X12:X31,X34,X37))/(22^2)),"")</f>
        <v>6.374827143292904E-3</v>
      </c>
      <c r="Y39" s="199">
        <f t="shared" ref="Y39" si="18">IF(ISNUMBER(Y$12),AVERAGE(Y12:Y31,Y34,Y37),"")</f>
        <v>3.1785868929142338</v>
      </c>
      <c r="Z39" s="102">
        <f t="shared" ref="Z39" si="19">IF(ISNUMBER(Z$12),SQRT((SUMSQ(Z12:Z31,Z34,Z37))/(22^2)),"")</f>
        <v>6.857065472574933E-3</v>
      </c>
      <c r="AA39" s="199">
        <f t="shared" ref="AA39" si="20">IF(ISNUMBER(AA$12),AVERAGE(AA12:AA31,AA34,AA37),"")</f>
        <v>2.7692624336161851</v>
      </c>
      <c r="AB39" s="102">
        <f t="shared" ref="AB39" si="21">IF(ISNUMBER(AB$12),SQRT((SUMSQ(AB12:AB31,AB34,AB37))/(22^2)),"")</f>
        <v>7.6211067068186885E-3</v>
      </c>
      <c r="AC39" s="199">
        <f t="shared" ref="AC39" si="22">IF(ISNUMBER(AC$12),AVERAGE(AC12:AC31,AC34,AC37),"")</f>
        <v>2.0313482191589332</v>
      </c>
      <c r="AD39" s="251">
        <f t="shared" ref="AD39" si="23">IF(ISNUMBER(AD$12),SQRT((SUMSQ(AD12:AD31,AD34,AD37))/(22^2)),"")</f>
        <v>7.9169440509009315E-3</v>
      </c>
      <c r="AE39" s="101" t="s">
        <v>156</v>
      </c>
      <c r="AF39" s="199">
        <f>IF(ISNUMBER(AF$12),AVERAGE(AF12:AF31,AF34,AF37),"")</f>
        <v>2.149663168491728</v>
      </c>
      <c r="AG39" s="102">
        <f>IF(ISNUMBER(AG$12),SQRT((SUMSQ(AG12:AG31,AG34,AG37))/(22^2)),"")</f>
        <v>1.0600847938693763E-2</v>
      </c>
      <c r="AH39" s="199">
        <f t="shared" ref="AH39" si="24">IF(ISNUMBER(AH$12),AVERAGE(AH12:AH31,AH34,AH37),"")</f>
        <v>1.7996164320008901</v>
      </c>
      <c r="AI39" s="102">
        <f t="shared" ref="AI39" si="25">IF(ISNUMBER(AI$12),SQRT((SUMSQ(AI12:AI31,AI34,AI37))/(22^2)),"")</f>
        <v>1.0634128829365503E-2</v>
      </c>
      <c r="AJ39" s="199">
        <f t="shared" ref="AJ39" si="26">IF(ISNUMBER(AJ$12),AVERAGE(AJ12:AJ31,AJ34,AJ37),"")</f>
        <v>1.9125875357334543</v>
      </c>
      <c r="AK39" s="102">
        <f t="shared" ref="AK39" si="27">IF(ISNUMBER(AK$12),SQRT((SUMSQ(AK12:AK31,AK34,AK37))/(22^2)),"")</f>
        <v>1.0189407461222285E-2</v>
      </c>
      <c r="AL39" s="199">
        <f t="shared" ref="AL39" si="28">IF(ISNUMBER(AL$12),AVERAGE(AL12:AL31,AL34,AL37),"")</f>
        <v>2.1876018133930781</v>
      </c>
      <c r="AM39" s="102">
        <f t="shared" ref="AM39" si="29">IF(ISNUMBER(AM$12),SQRT((SUMSQ(AM12:AM31,AM34,AM37))/(22^2)),"")</f>
        <v>1.5805532373986443E-2</v>
      </c>
      <c r="AN39" s="199">
        <f t="shared" ref="AN39" si="30">IF(ISNUMBER(AN$12),AVERAGE(AN12:AN31,AN34,AN37),"")</f>
        <v>3.1258303435851515</v>
      </c>
      <c r="AO39" s="102">
        <f t="shared" ref="AO39" si="31">IF(ISNUMBER(AO$12),SQRT((SUMSQ(AO12:AO31,AO34,AO37))/(22^2)),"")</f>
        <v>1.4143655698154884E-2</v>
      </c>
      <c r="AP39" s="199">
        <f t="shared" ref="AP39" si="32">IF(ISNUMBER(AP$12),AVERAGE(AP12:AP31,AP34,AP37),"")</f>
        <v>2.6883284842197614</v>
      </c>
      <c r="AQ39" s="102">
        <f t="shared" ref="AQ39" si="33">IF(ISNUMBER(AQ$12),SQRT((SUMSQ(AQ12:AQ31,AQ34,AQ37))/(22^2)),"")</f>
        <v>1.6552585850753084E-2</v>
      </c>
      <c r="AR39" s="199">
        <f t="shared" ref="AR39" si="34">IF(ISNUMBER(AR$12),AVERAGE(AR12:AR31,AR34,AR37),"")</f>
        <v>1.9939682035462452</v>
      </c>
      <c r="AS39" s="251">
        <f t="shared" ref="AS39" si="35">IF(ISNUMBER(AS$12),SQRT((SUMSQ(AS12:AS31,AS34,AS37))/(22^2)),"")</f>
        <v>1.7532495033406217E-2</v>
      </c>
      <c r="AT39" s="248"/>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row>
    <row r="40" spans="1:111" x14ac:dyDescent="0.2">
      <c r="B40" s="10"/>
      <c r="C40" s="10"/>
      <c r="D40" s="10"/>
      <c r="E40" s="10"/>
      <c r="F40" s="10"/>
      <c r="G40" s="10"/>
      <c r="H40" s="10"/>
      <c r="I40" s="10"/>
      <c r="J40" s="10"/>
      <c r="K40" s="10"/>
      <c r="L40" s="10"/>
      <c r="M40" s="10"/>
      <c r="N40" s="10"/>
      <c r="O40" s="285"/>
      <c r="Q40" s="10"/>
      <c r="R40" s="10"/>
      <c r="S40" s="10"/>
      <c r="T40" s="10"/>
      <c r="U40" s="10"/>
      <c r="V40" s="10"/>
      <c r="W40" s="10"/>
      <c r="X40" s="10"/>
      <c r="Y40" s="10"/>
      <c r="Z40" s="10"/>
      <c r="AA40" s="10"/>
      <c r="AB40" s="10"/>
      <c r="AC40" s="10"/>
      <c r="AD40" s="285"/>
      <c r="AF40" s="10"/>
      <c r="AG40" s="10"/>
      <c r="AH40" s="10"/>
      <c r="AI40" s="10"/>
      <c r="AJ40" s="10"/>
      <c r="AK40" s="10"/>
      <c r="AL40" s="10"/>
      <c r="AM40" s="10"/>
      <c r="AN40" s="10"/>
      <c r="AO40" s="10"/>
      <c r="AP40" s="10"/>
      <c r="AQ40" s="10"/>
      <c r="AR40" s="10"/>
      <c r="AS40" s="285"/>
    </row>
    <row r="41" spans="1:111" x14ac:dyDescent="0.2">
      <c r="A41" s="49" t="s">
        <v>26</v>
      </c>
      <c r="B41" s="65"/>
      <c r="C41" s="10"/>
      <c r="D41" s="10"/>
      <c r="E41" s="10"/>
      <c r="F41" s="10"/>
      <c r="G41" s="10"/>
      <c r="H41" s="10"/>
      <c r="I41" s="10"/>
      <c r="J41" s="10"/>
      <c r="K41" s="10"/>
      <c r="L41" s="10"/>
      <c r="M41" s="10"/>
      <c r="N41" s="10"/>
      <c r="O41" s="285"/>
      <c r="P41" s="49" t="s">
        <v>26</v>
      </c>
      <c r="Q41" s="65"/>
      <c r="R41" s="10"/>
      <c r="S41" s="10"/>
      <c r="T41" s="10"/>
      <c r="U41" s="10"/>
      <c r="V41" s="10"/>
      <c r="W41" s="10"/>
      <c r="X41" s="10"/>
      <c r="Y41" s="10"/>
      <c r="Z41" s="10"/>
      <c r="AA41" s="10"/>
      <c r="AB41" s="10"/>
      <c r="AC41" s="10"/>
      <c r="AD41" s="285"/>
      <c r="AE41" s="49" t="s">
        <v>26</v>
      </c>
      <c r="AF41" s="65"/>
      <c r="AG41" s="10"/>
      <c r="AH41" s="10"/>
      <c r="AI41" s="10"/>
      <c r="AJ41" s="10"/>
      <c r="AK41" s="10"/>
      <c r="AL41" s="10"/>
      <c r="AM41" s="10"/>
      <c r="AN41" s="10"/>
      <c r="AO41" s="10"/>
      <c r="AP41" s="10"/>
      <c r="AQ41" s="10"/>
      <c r="AR41" s="10"/>
      <c r="AS41" s="285"/>
    </row>
    <row r="42" spans="1:111" s="6" customFormat="1" ht="12.75" customHeight="1" x14ac:dyDescent="0.2">
      <c r="A42" s="104" t="s">
        <v>262</v>
      </c>
      <c r="B42" s="8">
        <v>1.4075930532648799</v>
      </c>
      <c r="C42" s="9">
        <v>6.0937586338443303E-2</v>
      </c>
      <c r="D42" s="8">
        <v>2.4379686966749898</v>
      </c>
      <c r="E42" s="9">
        <v>7.9867320910296705E-2</v>
      </c>
      <c r="F42" s="8">
        <v>1.85435443632885</v>
      </c>
      <c r="G42" s="9">
        <v>8.4833649732065905E-2</v>
      </c>
      <c r="H42" s="8">
        <v>2.6863040458627698</v>
      </c>
      <c r="I42" s="9">
        <v>0.102613339770006</v>
      </c>
      <c r="J42" s="8">
        <v>2.7781757830043201</v>
      </c>
      <c r="K42" s="9">
        <v>0.112590232799391</v>
      </c>
      <c r="L42" s="8">
        <v>3.1813490085445402</v>
      </c>
      <c r="M42" s="9">
        <v>0.13861168439751501</v>
      </c>
      <c r="N42" s="8">
        <v>2.6049385492036099</v>
      </c>
      <c r="O42" s="247">
        <v>0.13086090518608401</v>
      </c>
      <c r="P42" s="104" t="s">
        <v>262</v>
      </c>
      <c r="Q42" s="8">
        <v>1.78779379221002</v>
      </c>
      <c r="R42" s="9">
        <v>2.32908860390196E-2</v>
      </c>
      <c r="S42" s="8">
        <v>2.0162344734139799</v>
      </c>
      <c r="T42" s="9">
        <v>2.9388597473978099E-2</v>
      </c>
      <c r="U42" s="8">
        <v>2.0222076253837198</v>
      </c>
      <c r="V42" s="9">
        <v>2.2373853964374E-2</v>
      </c>
      <c r="W42" s="8">
        <v>2.5947812074321002</v>
      </c>
      <c r="X42" s="9">
        <v>3.4580551672234602E-2</v>
      </c>
      <c r="Y42" s="8">
        <v>3.0782630015883701</v>
      </c>
      <c r="Z42" s="9">
        <v>3.97277139667132E-2</v>
      </c>
      <c r="AA42" s="8">
        <v>2.99435188435349</v>
      </c>
      <c r="AB42" s="9">
        <v>3.7189939870068203E-2</v>
      </c>
      <c r="AC42" s="8">
        <v>2.0421556127853702</v>
      </c>
      <c r="AD42" s="247">
        <v>4.3117418684447101E-2</v>
      </c>
      <c r="AE42" s="104" t="s">
        <v>262</v>
      </c>
      <c r="AF42" s="8">
        <v>1.7997472755256501</v>
      </c>
      <c r="AG42" s="9">
        <v>5.7590915627126503E-2</v>
      </c>
      <c r="AH42" s="8">
        <v>1.6931000934157101</v>
      </c>
      <c r="AI42" s="9">
        <v>7.1664509274615096E-2</v>
      </c>
      <c r="AJ42" s="8">
        <v>1.89782427932887</v>
      </c>
      <c r="AK42" s="9">
        <v>6.2628928549401303E-2</v>
      </c>
      <c r="AL42" s="8">
        <v>2.37859334522734</v>
      </c>
      <c r="AM42" s="9">
        <v>9.0406632244326005E-2</v>
      </c>
      <c r="AN42" s="8">
        <v>3.1905827427200402</v>
      </c>
      <c r="AO42" s="9">
        <v>7.5540254059637907E-2</v>
      </c>
      <c r="AP42" s="8">
        <v>3.0544017006892901</v>
      </c>
      <c r="AQ42" s="9">
        <v>9.6475274760967594E-2</v>
      </c>
      <c r="AR42" s="8">
        <v>2.3814795127404</v>
      </c>
      <c r="AS42" s="247">
        <v>9.8034052083410705E-2</v>
      </c>
    </row>
    <row r="43" spans="1:111" s="6" customFormat="1" ht="12.75" customHeight="1" x14ac:dyDescent="0.2">
      <c r="A43" s="67" t="s">
        <v>338</v>
      </c>
      <c r="B43" s="210">
        <v>1.6276682693174001</v>
      </c>
      <c r="C43" s="20">
        <v>8.3457958295525603E-2</v>
      </c>
      <c r="D43" s="210">
        <v>2.17491368651456</v>
      </c>
      <c r="E43" s="20">
        <v>6.5725597526146998E-2</v>
      </c>
      <c r="F43" s="210">
        <v>2.0762177965940198</v>
      </c>
      <c r="G43" s="20">
        <v>6.9017105784273197E-2</v>
      </c>
      <c r="H43" s="210">
        <v>1.8086922228083799</v>
      </c>
      <c r="I43" s="20">
        <v>9.2527675602866497E-2</v>
      </c>
      <c r="J43" s="210">
        <v>2.95104775580652</v>
      </c>
      <c r="K43" s="20">
        <v>9.5686262774452593E-2</v>
      </c>
      <c r="L43" s="210">
        <v>2.2621303917937898</v>
      </c>
      <c r="M43" s="20">
        <v>8.1824353736380598E-2</v>
      </c>
      <c r="N43" s="210">
        <v>2.0436979746272099</v>
      </c>
      <c r="O43" s="253">
        <v>0.11242567750820801</v>
      </c>
      <c r="P43" s="67" t="s">
        <v>338</v>
      </c>
      <c r="Q43" s="210">
        <v>1.6302018416302499</v>
      </c>
      <c r="R43" s="20">
        <v>3.0169079239829099E-2</v>
      </c>
      <c r="S43" s="210">
        <v>1.69435498428319</v>
      </c>
      <c r="T43" s="20">
        <v>5.30194135402949E-2</v>
      </c>
      <c r="U43" s="210">
        <v>1.98660693719022</v>
      </c>
      <c r="V43" s="20">
        <v>2.97252476876033E-2</v>
      </c>
      <c r="W43" s="210">
        <v>1.60567335210546</v>
      </c>
      <c r="X43" s="20">
        <v>8.9184709968401901E-2</v>
      </c>
      <c r="Y43" s="210">
        <v>2.9087884575553198</v>
      </c>
      <c r="Z43" s="20">
        <v>5.8261074950681002E-2</v>
      </c>
      <c r="AA43" s="210">
        <v>2.1990823668207602</v>
      </c>
      <c r="AB43" s="20">
        <v>7.9048891012875599E-2</v>
      </c>
      <c r="AC43" s="210">
        <v>2.09934341291458</v>
      </c>
      <c r="AD43" s="253">
        <v>6.8069558249551507E-2</v>
      </c>
      <c r="AE43" s="67" t="s">
        <v>338</v>
      </c>
      <c r="AF43" s="210">
        <v>1.58935697378021</v>
      </c>
      <c r="AG43" s="20">
        <v>0.12111950274245201</v>
      </c>
      <c r="AH43" s="210">
        <v>1.4030512017941801</v>
      </c>
      <c r="AI43" s="20">
        <v>8.7748384942040403E-2</v>
      </c>
      <c r="AJ43" s="210">
        <v>1.86066746198564</v>
      </c>
      <c r="AK43" s="20">
        <v>0.12480027827277899</v>
      </c>
      <c r="AL43" s="210">
        <v>1.95019994363298</v>
      </c>
      <c r="AM43" s="20">
        <v>0.13188354449175299</v>
      </c>
      <c r="AN43" s="210">
        <v>2.51938926977077</v>
      </c>
      <c r="AO43" s="20">
        <v>0.14537160716793601</v>
      </c>
      <c r="AP43" s="210">
        <v>2.0103494500716299</v>
      </c>
      <c r="AQ43" s="20">
        <v>0.14109869585131701</v>
      </c>
      <c r="AR43" s="210">
        <v>2.04382565647709</v>
      </c>
      <c r="AS43" s="253">
        <v>0.15004888545344799</v>
      </c>
    </row>
    <row r="44" spans="1:111" s="73" customFormat="1" ht="99.2" customHeight="1" x14ac:dyDescent="0.2">
      <c r="A44" s="324" t="s">
        <v>250</v>
      </c>
      <c r="B44" s="325"/>
      <c r="C44" s="325"/>
      <c r="D44" s="325"/>
      <c r="E44" s="325"/>
      <c r="F44" s="325"/>
      <c r="G44" s="325"/>
      <c r="H44" s="325"/>
      <c r="I44" s="325"/>
      <c r="J44" s="325"/>
      <c r="K44" s="325"/>
      <c r="L44" s="325"/>
      <c r="M44" s="325"/>
      <c r="N44" s="325"/>
      <c r="O44" s="325"/>
      <c r="P44" s="324" t="s">
        <v>250</v>
      </c>
      <c r="Q44" s="325"/>
      <c r="R44" s="325"/>
      <c r="S44" s="325"/>
      <c r="T44" s="325"/>
      <c r="U44" s="325"/>
      <c r="V44" s="325"/>
      <c r="W44" s="325"/>
      <c r="X44" s="325"/>
      <c r="Y44" s="325"/>
      <c r="Z44" s="325"/>
      <c r="AA44" s="325"/>
      <c r="AB44" s="325"/>
      <c r="AC44" s="325"/>
      <c r="AD44" s="325"/>
      <c r="AE44" s="324" t="s">
        <v>250</v>
      </c>
      <c r="AF44" s="325"/>
      <c r="AG44" s="325"/>
      <c r="AH44" s="325"/>
      <c r="AI44" s="325"/>
      <c r="AJ44" s="325"/>
      <c r="AK44" s="325"/>
      <c r="AL44" s="325"/>
      <c r="AM44" s="325"/>
      <c r="AN44" s="325"/>
      <c r="AO44" s="325"/>
      <c r="AP44" s="325"/>
      <c r="AQ44" s="325"/>
      <c r="AR44" s="325"/>
      <c r="AS44" s="325"/>
      <c r="AT44" s="325"/>
      <c r="AU44" s="325"/>
    </row>
    <row r="45" spans="1:111" s="235" customFormat="1" ht="67.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323"/>
      <c r="AE45" s="323" t="s">
        <v>339</v>
      </c>
      <c r="AF45" s="323"/>
      <c r="AG45" s="323"/>
      <c r="AH45" s="323"/>
      <c r="AI45" s="323"/>
      <c r="AJ45" s="323"/>
      <c r="AK45" s="323"/>
      <c r="AL45" s="323"/>
      <c r="AM45" s="323"/>
      <c r="AN45" s="323"/>
      <c r="AO45" s="323"/>
      <c r="AP45" s="323"/>
      <c r="AQ45" s="323"/>
      <c r="AR45" s="323"/>
      <c r="AS45" s="323"/>
      <c r="AT45" s="323"/>
      <c r="AU45" s="323"/>
    </row>
    <row r="46" spans="1:111" s="68" customFormat="1" x14ac:dyDescent="0.2">
      <c r="A46" s="69" t="s">
        <v>147</v>
      </c>
      <c r="P46" s="69" t="s">
        <v>147</v>
      </c>
      <c r="AE46" s="69" t="s">
        <v>147</v>
      </c>
    </row>
    <row r="47" spans="1:111" s="68" customFormat="1" x14ac:dyDescent="0.2"/>
    <row r="48" spans="1:111" s="68" customFormat="1" x14ac:dyDescent="0.2"/>
    <row r="49" spans="1:45" s="68" customFormat="1" x14ac:dyDescent="0.2"/>
    <row r="50" spans="1:45" s="68" customFormat="1" x14ac:dyDescent="0.2"/>
    <row r="51" spans="1:45" s="68" customFormat="1" x14ac:dyDescent="0.2"/>
    <row r="52" spans="1:45" s="68" customFormat="1" x14ac:dyDescent="0.2"/>
    <row r="53" spans="1:45" s="68" customFormat="1" x14ac:dyDescent="0.2"/>
    <row r="54" spans="1:45" s="68" customFormat="1" x14ac:dyDescent="0.2"/>
    <row r="55" spans="1:45" s="68" customFormat="1" x14ac:dyDescent="0.2">
      <c r="A55" s="71"/>
      <c r="B55" s="69"/>
      <c r="C55" s="69"/>
      <c r="D55" s="69"/>
      <c r="E55" s="69"/>
      <c r="F55" s="69"/>
      <c r="G55" s="69"/>
      <c r="H55" s="69"/>
      <c r="I55" s="69"/>
      <c r="J55" s="69"/>
      <c r="K55" s="69"/>
      <c r="L55" s="69"/>
      <c r="M55" s="69"/>
      <c r="N55" s="69"/>
      <c r="O55" s="69"/>
      <c r="P55" s="71"/>
      <c r="Q55" s="69"/>
      <c r="R55" s="69"/>
      <c r="S55" s="69"/>
      <c r="T55" s="69"/>
      <c r="U55" s="69"/>
      <c r="V55" s="69"/>
      <c r="W55" s="69"/>
      <c r="X55" s="69"/>
      <c r="Y55" s="69"/>
      <c r="Z55" s="69"/>
      <c r="AA55" s="69"/>
      <c r="AB55" s="69"/>
      <c r="AC55" s="69"/>
      <c r="AD55" s="69"/>
      <c r="AE55" s="71"/>
      <c r="AF55" s="69"/>
      <c r="AG55" s="69"/>
      <c r="AH55" s="69"/>
      <c r="AI55" s="69"/>
      <c r="AJ55" s="69"/>
      <c r="AK55" s="69"/>
      <c r="AL55" s="69"/>
      <c r="AM55" s="69"/>
      <c r="AN55" s="69"/>
      <c r="AO55" s="69"/>
      <c r="AP55" s="69"/>
      <c r="AQ55" s="69"/>
      <c r="AR55" s="69"/>
      <c r="AS55" s="69"/>
    </row>
    <row r="56" spans="1:45" s="68" customFormat="1" x14ac:dyDescent="0.2">
      <c r="A56" s="71"/>
      <c r="B56" s="69"/>
      <c r="C56" s="69"/>
      <c r="D56" s="69"/>
      <c r="E56" s="69"/>
      <c r="F56" s="69"/>
      <c r="G56" s="69"/>
      <c r="H56" s="69"/>
      <c r="I56" s="69"/>
      <c r="J56" s="69"/>
      <c r="K56" s="69"/>
      <c r="L56" s="69"/>
      <c r="M56" s="69"/>
      <c r="N56" s="69"/>
      <c r="O56" s="69"/>
      <c r="P56" s="71"/>
      <c r="Q56" s="69"/>
      <c r="R56" s="69"/>
      <c r="S56" s="69"/>
      <c r="T56" s="69"/>
      <c r="U56" s="69"/>
      <c r="V56" s="69"/>
      <c r="W56" s="69"/>
      <c r="X56" s="69"/>
      <c r="Y56" s="69"/>
      <c r="Z56" s="69"/>
      <c r="AA56" s="69"/>
      <c r="AB56" s="69"/>
      <c r="AC56" s="69"/>
      <c r="AD56" s="69"/>
      <c r="AE56" s="71"/>
      <c r="AF56" s="69"/>
      <c r="AG56" s="69"/>
      <c r="AH56" s="69"/>
      <c r="AI56" s="69"/>
      <c r="AJ56" s="69"/>
      <c r="AK56" s="69"/>
      <c r="AL56" s="69"/>
      <c r="AM56" s="69"/>
      <c r="AN56" s="69"/>
      <c r="AO56" s="69"/>
      <c r="AP56" s="69"/>
      <c r="AQ56" s="69"/>
      <c r="AR56" s="69"/>
      <c r="AS56" s="69"/>
    </row>
    <row r="57" spans="1:45" s="68" customFormat="1" x14ac:dyDescent="0.2">
      <c r="A57" s="72"/>
      <c r="B57" s="69"/>
      <c r="E57" s="69"/>
      <c r="F57" s="69"/>
      <c r="I57" s="69"/>
      <c r="J57" s="69"/>
      <c r="P57" s="72"/>
      <c r="Q57" s="69"/>
      <c r="T57" s="69"/>
      <c r="U57" s="69"/>
      <c r="X57" s="69"/>
      <c r="Y57" s="69"/>
      <c r="Z57" s="69"/>
      <c r="AA57" s="69"/>
      <c r="AB57" s="69"/>
      <c r="AC57" s="69"/>
      <c r="AD57" s="69"/>
      <c r="AE57" s="72"/>
      <c r="AF57" s="69"/>
      <c r="AI57" s="69"/>
      <c r="AJ57" s="69"/>
      <c r="AM57" s="69"/>
      <c r="AN57" s="69"/>
      <c r="AO57" s="69"/>
      <c r="AP57" s="69"/>
      <c r="AQ57" s="69"/>
    </row>
    <row r="58" spans="1:45" s="68" customFormat="1" x14ac:dyDescent="0.2">
      <c r="A58" s="72"/>
      <c r="B58" s="69"/>
      <c r="E58" s="69"/>
      <c r="F58" s="69"/>
      <c r="I58" s="69"/>
      <c r="J58" s="69"/>
      <c r="P58" s="72"/>
      <c r="Q58" s="69"/>
      <c r="T58" s="69"/>
      <c r="U58" s="69"/>
      <c r="X58" s="69"/>
      <c r="Y58" s="69"/>
      <c r="Z58" s="69"/>
      <c r="AA58" s="69"/>
      <c r="AB58" s="69"/>
      <c r="AC58" s="69"/>
      <c r="AD58" s="69"/>
      <c r="AE58" s="72"/>
      <c r="AF58" s="69"/>
      <c r="AI58" s="69"/>
      <c r="AJ58" s="69"/>
      <c r="AM58" s="69"/>
      <c r="AN58" s="69"/>
      <c r="AO58" s="69"/>
      <c r="AP58" s="69"/>
      <c r="AQ58" s="69"/>
    </row>
    <row r="59" spans="1:45" s="68" customFormat="1" x14ac:dyDescent="0.2">
      <c r="A59" s="72"/>
      <c r="B59" s="69"/>
      <c r="E59" s="69"/>
      <c r="F59" s="69"/>
      <c r="I59" s="69"/>
      <c r="J59" s="69"/>
      <c r="P59" s="72"/>
      <c r="Q59" s="69"/>
      <c r="T59" s="69"/>
      <c r="U59" s="69"/>
      <c r="X59" s="69"/>
      <c r="Y59" s="69"/>
      <c r="Z59" s="69"/>
      <c r="AA59" s="69"/>
      <c r="AB59" s="69"/>
      <c r="AC59" s="69"/>
      <c r="AD59" s="69"/>
      <c r="AE59" s="72"/>
      <c r="AF59" s="69"/>
      <c r="AI59" s="69"/>
      <c r="AJ59" s="69"/>
      <c r="AM59" s="69"/>
      <c r="AN59" s="69"/>
      <c r="AO59" s="69"/>
      <c r="AP59" s="69"/>
      <c r="AQ59" s="69"/>
    </row>
    <row r="60" spans="1:45" s="68" customFormat="1" x14ac:dyDescent="0.2">
      <c r="A60" s="72"/>
      <c r="B60" s="69"/>
      <c r="E60" s="69"/>
      <c r="F60" s="69"/>
      <c r="I60" s="69"/>
      <c r="J60" s="69"/>
      <c r="P60" s="72"/>
      <c r="Q60" s="69"/>
      <c r="T60" s="69"/>
      <c r="U60" s="69"/>
      <c r="X60" s="69"/>
      <c r="Y60" s="69"/>
      <c r="Z60" s="69"/>
      <c r="AA60" s="69"/>
      <c r="AB60" s="69"/>
      <c r="AC60" s="69"/>
      <c r="AD60" s="69"/>
      <c r="AE60" s="72"/>
      <c r="AF60" s="69"/>
      <c r="AI60" s="69"/>
      <c r="AJ60" s="69"/>
      <c r="AM60" s="69"/>
      <c r="AN60" s="69"/>
      <c r="AO60" s="69"/>
      <c r="AP60" s="69"/>
      <c r="AQ60" s="69"/>
    </row>
    <row r="61" spans="1:45" s="68" customFormat="1" x14ac:dyDescent="0.2">
      <c r="A61" s="72"/>
      <c r="B61" s="69"/>
      <c r="E61" s="69"/>
      <c r="F61" s="69"/>
      <c r="I61" s="69"/>
      <c r="J61" s="69"/>
      <c r="P61" s="72"/>
      <c r="Q61" s="69"/>
      <c r="T61" s="69"/>
      <c r="U61" s="69"/>
      <c r="X61" s="69"/>
      <c r="Y61" s="69"/>
      <c r="Z61" s="69"/>
      <c r="AA61" s="69"/>
      <c r="AB61" s="69"/>
      <c r="AC61" s="69"/>
      <c r="AD61" s="69"/>
      <c r="AE61" s="72"/>
      <c r="AF61" s="69"/>
      <c r="AI61" s="69"/>
      <c r="AJ61" s="69"/>
      <c r="AM61" s="69"/>
      <c r="AN61" s="69"/>
      <c r="AO61" s="69"/>
      <c r="AP61" s="69"/>
      <c r="AQ61" s="69"/>
    </row>
    <row r="62" spans="1:45" x14ac:dyDescent="0.2">
      <c r="A62" s="11"/>
      <c r="P62" s="11"/>
      <c r="AE62" s="11"/>
    </row>
    <row r="63" spans="1:45" x14ac:dyDescent="0.2">
      <c r="A63" s="12"/>
      <c r="P63" s="12"/>
      <c r="AE63" s="12"/>
    </row>
    <row r="66" spans="2:2" x14ac:dyDescent="0.2">
      <c r="B66" s="10"/>
    </row>
    <row r="67" spans="2:2" x14ac:dyDescent="0.2">
      <c r="B67" s="10"/>
    </row>
    <row r="68" spans="2:2" x14ac:dyDescent="0.2">
      <c r="B68" s="10"/>
    </row>
    <row r="69" spans="2:2" x14ac:dyDescent="0.2">
      <c r="B69" s="10"/>
    </row>
    <row r="70" spans="2:2" x14ac:dyDescent="0.2">
      <c r="B70" s="10"/>
    </row>
  </sheetData>
  <mergeCells count="33">
    <mergeCell ref="A45:O45"/>
    <mergeCell ref="P45:AD45"/>
    <mergeCell ref="AE45:AU45"/>
    <mergeCell ref="P44:AD44"/>
    <mergeCell ref="A44:O44"/>
    <mergeCell ref="AE44:AU44"/>
    <mergeCell ref="B8:C8"/>
    <mergeCell ref="D8:E8"/>
    <mergeCell ref="F8:G8"/>
    <mergeCell ref="H8:I8"/>
    <mergeCell ref="J8:K8"/>
    <mergeCell ref="L8:M8"/>
    <mergeCell ref="N8:O8"/>
    <mergeCell ref="Q8:R8"/>
    <mergeCell ref="S8:T8"/>
    <mergeCell ref="AR8:AS8"/>
    <mergeCell ref="AH8:AI8"/>
    <mergeCell ref="AJ8:AK8"/>
    <mergeCell ref="AL8:AM8"/>
    <mergeCell ref="A2:O4"/>
    <mergeCell ref="P2:AD4"/>
    <mergeCell ref="AE2:AS4"/>
    <mergeCell ref="B6:O7"/>
    <mergeCell ref="AF6:AS7"/>
    <mergeCell ref="Q6:AD7"/>
    <mergeCell ref="W8:X8"/>
    <mergeCell ref="Y8:Z8"/>
    <mergeCell ref="AA8:AB8"/>
    <mergeCell ref="AC8:AD8"/>
    <mergeCell ref="AF8:AG8"/>
    <mergeCell ref="U8:V8"/>
    <mergeCell ref="AN8:AO8"/>
    <mergeCell ref="AP8:AQ8"/>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BL72"/>
  <sheetViews>
    <sheetView topLeftCell="A16" zoomScaleNormal="100" workbookViewId="0">
      <selection activeCell="Q45" sqref="Q45:AE45"/>
    </sheetView>
  </sheetViews>
  <sheetFormatPr defaultColWidth="9" defaultRowHeight="12.75" x14ac:dyDescent="0.2"/>
  <cols>
    <col min="1" max="1" width="16.7109375" style="3" customWidth="1"/>
    <col min="2" max="7" width="5" style="3" customWidth="1"/>
    <col min="8" max="8" width="5.5703125" style="3" customWidth="1"/>
    <col min="9" max="15" width="5" style="3" customWidth="1"/>
    <col min="16" max="16" width="4.5703125" style="3" customWidth="1"/>
    <col min="17" max="17" width="16.7109375" style="3" customWidth="1"/>
    <col min="18" max="23" width="5" style="3" customWidth="1"/>
    <col min="24" max="24" width="5.85546875" style="3" customWidth="1"/>
    <col min="25" max="31" width="5" style="3" customWidth="1"/>
    <col min="32" max="32" width="10.140625" style="3" customWidth="1"/>
    <col min="33" max="62" width="2.42578125" style="3" customWidth="1"/>
    <col min="63" max="16384" width="9" style="3"/>
  </cols>
  <sheetData>
    <row r="1" spans="1:64" x14ac:dyDescent="0.2">
      <c r="A1" s="2" t="s">
        <v>215</v>
      </c>
      <c r="B1" s="2"/>
      <c r="C1" s="2"/>
      <c r="D1" s="2"/>
      <c r="E1" s="2"/>
      <c r="F1" s="2"/>
      <c r="G1" s="2"/>
      <c r="H1" s="2"/>
      <c r="I1" s="2"/>
      <c r="J1" s="2"/>
      <c r="K1" s="2"/>
      <c r="L1" s="2"/>
      <c r="M1" s="2"/>
      <c r="N1" s="2"/>
      <c r="O1" s="2"/>
      <c r="P1" s="2"/>
      <c r="Q1" s="2" t="str">
        <f>+A1</f>
        <v>Table A4.9b</v>
      </c>
      <c r="R1" s="2"/>
      <c r="S1" s="2"/>
      <c r="T1" s="2"/>
      <c r="U1" s="2"/>
      <c r="V1" s="2"/>
      <c r="W1" s="2"/>
      <c r="X1" s="2"/>
      <c r="Y1" s="2"/>
      <c r="Z1" s="2"/>
      <c r="AA1" s="2"/>
      <c r="AB1" s="2"/>
      <c r="AC1" s="2"/>
      <c r="AD1" s="2"/>
      <c r="AE1" s="2"/>
    </row>
    <row r="2" spans="1:64" ht="12.75" customHeight="1" x14ac:dyDescent="0.2">
      <c r="A2" s="329" t="s">
        <v>181</v>
      </c>
      <c r="B2" s="329"/>
      <c r="C2" s="329"/>
      <c r="D2" s="329"/>
      <c r="E2" s="329"/>
      <c r="F2" s="329"/>
      <c r="G2" s="329"/>
      <c r="H2" s="329"/>
      <c r="I2" s="329"/>
      <c r="J2" s="329"/>
      <c r="K2" s="329"/>
      <c r="L2" s="329"/>
      <c r="M2" s="329"/>
      <c r="N2" s="329"/>
      <c r="O2" s="329"/>
      <c r="P2" s="329"/>
      <c r="Q2" s="329" t="str">
        <f>+A2</f>
        <v>Differences in the use of generic skills at work, by age group (adjusted)</v>
      </c>
      <c r="R2" s="329"/>
      <c r="S2" s="329"/>
      <c r="T2" s="329"/>
      <c r="U2" s="329"/>
      <c r="V2" s="329"/>
      <c r="W2" s="329"/>
      <c r="X2" s="329"/>
      <c r="Y2" s="329"/>
      <c r="Z2" s="329"/>
      <c r="AA2" s="329"/>
      <c r="AB2" s="329"/>
      <c r="AC2" s="329"/>
      <c r="AD2" s="329"/>
      <c r="AE2" s="329"/>
    </row>
    <row r="3" spans="1:64"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row>
    <row r="4" spans="1:64"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row>
    <row r="5" spans="1:64" x14ac:dyDescent="0.2">
      <c r="A5" s="4"/>
      <c r="B5" s="4"/>
      <c r="C5" s="4"/>
      <c r="D5" s="4"/>
      <c r="E5" s="4"/>
      <c r="F5" s="4"/>
      <c r="G5" s="4"/>
      <c r="H5" s="4"/>
      <c r="I5" s="4"/>
      <c r="J5" s="4"/>
      <c r="K5" s="4"/>
      <c r="L5" s="4"/>
      <c r="M5" s="4"/>
      <c r="N5" s="4"/>
      <c r="O5" s="4"/>
      <c r="P5" s="4"/>
      <c r="Q5" s="4" t="s">
        <v>46</v>
      </c>
      <c r="R5" s="4"/>
      <c r="S5" s="4"/>
      <c r="T5" s="4"/>
      <c r="U5" s="4"/>
      <c r="V5" s="4"/>
      <c r="W5" s="4"/>
      <c r="X5" s="4"/>
      <c r="Y5" s="4"/>
      <c r="Z5" s="4"/>
      <c r="AA5" s="4"/>
      <c r="AB5" s="4"/>
      <c r="AC5" s="4"/>
      <c r="AD5" s="4"/>
      <c r="AE5" s="4"/>
    </row>
    <row r="6" spans="1:64" ht="15" x14ac:dyDescent="0.25">
      <c r="A6" s="5"/>
      <c r="B6" s="376" t="s">
        <v>345</v>
      </c>
      <c r="C6" s="377"/>
      <c r="D6" s="377"/>
      <c r="E6" s="377"/>
      <c r="F6" s="377"/>
      <c r="G6" s="377"/>
      <c r="H6" s="377"/>
      <c r="I6" s="377"/>
      <c r="J6" s="377"/>
      <c r="K6" s="377"/>
      <c r="L6" s="377"/>
      <c r="M6" s="377"/>
      <c r="N6" s="377"/>
      <c r="O6" s="378"/>
      <c r="Q6" s="5"/>
      <c r="R6" s="376" t="s">
        <v>346</v>
      </c>
      <c r="S6" s="377"/>
      <c r="T6" s="377"/>
      <c r="U6" s="377"/>
      <c r="V6" s="377"/>
      <c r="W6" s="377"/>
      <c r="X6" s="377"/>
      <c r="Y6" s="377"/>
      <c r="Z6" s="377"/>
      <c r="AA6" s="377"/>
      <c r="AB6" s="377"/>
      <c r="AC6" s="377"/>
      <c r="AD6" s="377"/>
      <c r="AE6" s="378"/>
    </row>
    <row r="7" spans="1:64" ht="12.75" customHeight="1" x14ac:dyDescent="0.2">
      <c r="A7" s="6"/>
      <c r="B7" s="379"/>
      <c r="C7" s="380"/>
      <c r="D7" s="380"/>
      <c r="E7" s="380"/>
      <c r="F7" s="380"/>
      <c r="G7" s="380"/>
      <c r="H7" s="380"/>
      <c r="I7" s="380"/>
      <c r="J7" s="380"/>
      <c r="K7" s="380"/>
      <c r="L7" s="380"/>
      <c r="M7" s="380"/>
      <c r="N7" s="380"/>
      <c r="O7" s="381"/>
      <c r="P7" s="6"/>
      <c r="Q7" s="6"/>
      <c r="R7" s="379"/>
      <c r="S7" s="380"/>
      <c r="T7" s="380"/>
      <c r="U7" s="380"/>
      <c r="V7" s="380"/>
      <c r="W7" s="380"/>
      <c r="X7" s="380"/>
      <c r="Y7" s="380"/>
      <c r="Z7" s="380"/>
      <c r="AA7" s="380"/>
      <c r="AB7" s="380"/>
      <c r="AC7" s="380"/>
      <c r="AD7" s="380"/>
      <c r="AE7" s="381"/>
    </row>
    <row r="8" spans="1:64" ht="33.75" customHeight="1" x14ac:dyDescent="0.2">
      <c r="B8" s="330" t="s">
        <v>59</v>
      </c>
      <c r="C8" s="332"/>
      <c r="D8" s="330" t="s">
        <v>88</v>
      </c>
      <c r="E8" s="332"/>
      <c r="F8" s="330" t="s">
        <v>89</v>
      </c>
      <c r="G8" s="332"/>
      <c r="H8" s="330" t="s">
        <v>144</v>
      </c>
      <c r="I8" s="332"/>
      <c r="J8" s="330" t="s">
        <v>90</v>
      </c>
      <c r="K8" s="332"/>
      <c r="L8" s="330" t="s">
        <v>65</v>
      </c>
      <c r="M8" s="332"/>
      <c r="N8" s="330" t="s">
        <v>87</v>
      </c>
      <c r="O8" s="332"/>
      <c r="R8" s="330" t="s">
        <v>59</v>
      </c>
      <c r="S8" s="332"/>
      <c r="T8" s="330" t="s">
        <v>88</v>
      </c>
      <c r="U8" s="332"/>
      <c r="V8" s="330" t="s">
        <v>89</v>
      </c>
      <c r="W8" s="332"/>
      <c r="X8" s="330" t="s">
        <v>144</v>
      </c>
      <c r="Y8" s="332"/>
      <c r="Z8" s="330" t="s">
        <v>90</v>
      </c>
      <c r="AA8" s="332"/>
      <c r="AB8" s="330" t="s">
        <v>65</v>
      </c>
      <c r="AC8" s="332"/>
      <c r="AD8" s="330" t="s">
        <v>87</v>
      </c>
      <c r="AE8" s="332"/>
    </row>
    <row r="9" spans="1:64" s="7" customFormat="1" ht="20.25" customHeight="1" x14ac:dyDescent="0.2">
      <c r="A9" s="41"/>
      <c r="B9" s="59" t="s">
        <v>221</v>
      </c>
      <c r="C9" s="59" t="s">
        <v>67</v>
      </c>
      <c r="D9" s="59" t="s">
        <v>221</v>
      </c>
      <c r="E9" s="59" t="s">
        <v>67</v>
      </c>
      <c r="F9" s="59" t="s">
        <v>221</v>
      </c>
      <c r="G9" s="59" t="s">
        <v>67</v>
      </c>
      <c r="H9" s="59" t="s">
        <v>221</v>
      </c>
      <c r="I9" s="59" t="s">
        <v>67</v>
      </c>
      <c r="J9" s="59" t="s">
        <v>221</v>
      </c>
      <c r="K9" s="59" t="s">
        <v>67</v>
      </c>
      <c r="L9" s="59" t="s">
        <v>221</v>
      </c>
      <c r="M9" s="59" t="s">
        <v>67</v>
      </c>
      <c r="N9" s="59" t="s">
        <v>221</v>
      </c>
      <c r="O9" s="59" t="s">
        <v>67</v>
      </c>
      <c r="Q9" s="41"/>
      <c r="R9" s="59" t="s">
        <v>221</v>
      </c>
      <c r="S9" s="59" t="s">
        <v>67</v>
      </c>
      <c r="T9" s="59" t="s">
        <v>221</v>
      </c>
      <c r="U9" s="59" t="s">
        <v>67</v>
      </c>
      <c r="V9" s="59" t="s">
        <v>221</v>
      </c>
      <c r="W9" s="59" t="s">
        <v>67</v>
      </c>
      <c r="X9" s="59" t="s">
        <v>221</v>
      </c>
      <c r="Y9" s="59" t="s">
        <v>67</v>
      </c>
      <c r="Z9" s="59" t="s">
        <v>221</v>
      </c>
      <c r="AA9" s="59" t="s">
        <v>67</v>
      </c>
      <c r="AB9" s="59" t="s">
        <v>221</v>
      </c>
      <c r="AC9" s="59" t="s">
        <v>67</v>
      </c>
      <c r="AD9" s="59" t="s">
        <v>221</v>
      </c>
      <c r="AE9" s="59" t="s">
        <v>67</v>
      </c>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
      <c r="A10" s="95" t="s">
        <v>0</v>
      </c>
      <c r="B10" s="46"/>
      <c r="C10" s="46"/>
      <c r="D10" s="46"/>
      <c r="E10" s="46"/>
      <c r="F10" s="46"/>
      <c r="G10" s="46"/>
      <c r="H10" s="46"/>
      <c r="I10" s="46"/>
      <c r="J10" s="46"/>
      <c r="K10" s="46"/>
      <c r="L10" s="46"/>
      <c r="M10" s="46"/>
      <c r="N10" s="46"/>
      <c r="O10" s="261"/>
      <c r="P10" s="269"/>
      <c r="Q10" s="95" t="s">
        <v>0</v>
      </c>
      <c r="R10" s="46"/>
      <c r="S10" s="46"/>
      <c r="T10" s="46"/>
      <c r="U10" s="46"/>
      <c r="V10" s="46"/>
      <c r="W10" s="46"/>
      <c r="X10" s="46"/>
      <c r="Y10" s="46"/>
      <c r="Z10" s="46"/>
      <c r="AA10" s="46"/>
      <c r="AB10" s="46"/>
      <c r="AC10" s="46"/>
      <c r="AD10" s="46"/>
      <c r="AE10" s="261"/>
    </row>
    <row r="11" spans="1:64" x14ac:dyDescent="0.2">
      <c r="A11" s="97" t="s">
        <v>1</v>
      </c>
      <c r="M11" s="60"/>
      <c r="O11" s="262"/>
      <c r="P11" s="270"/>
      <c r="Q11" s="97" t="s">
        <v>1</v>
      </c>
      <c r="AE11" s="262"/>
    </row>
    <row r="12" spans="1:64" x14ac:dyDescent="0.2">
      <c r="A12" s="98" t="s">
        <v>2</v>
      </c>
      <c r="B12" s="15">
        <v>-0.21362913688983001</v>
      </c>
      <c r="C12" s="24">
        <v>2.5387188131720302E-6</v>
      </c>
      <c r="D12" s="15">
        <v>0.186419634579815</v>
      </c>
      <c r="E12" s="24">
        <v>8.9792660287191196E-4</v>
      </c>
      <c r="F12" s="15">
        <v>-0.378096603525996</v>
      </c>
      <c r="G12" s="24">
        <v>3.5185254709801902E-10</v>
      </c>
      <c r="H12" s="15">
        <v>0.15032616952877401</v>
      </c>
      <c r="I12" s="24">
        <v>4.4413142419848603E-2</v>
      </c>
      <c r="J12" s="15">
        <v>-0.69200846900997104</v>
      </c>
      <c r="K12" s="24">
        <v>4.7190062968383001E-9</v>
      </c>
      <c r="L12" s="15">
        <v>-0.108649290635811</v>
      </c>
      <c r="M12" s="24">
        <v>8.1758005082944105E-2</v>
      </c>
      <c r="N12" s="15">
        <v>0.48000105213238797</v>
      </c>
      <c r="O12" s="264">
        <v>3.1865409130915603E-5</v>
      </c>
      <c r="P12" s="271"/>
      <c r="Q12" s="98" t="s">
        <v>2</v>
      </c>
      <c r="R12" s="15">
        <v>9.0894382694528597E-2</v>
      </c>
      <c r="S12" s="24">
        <v>6.0106845290331702E-2</v>
      </c>
      <c r="T12" s="15">
        <v>-0.308875470489759</v>
      </c>
      <c r="U12" s="24">
        <v>1.5068070569057601E-8</v>
      </c>
      <c r="V12" s="15">
        <v>-0.105826694347339</v>
      </c>
      <c r="W12" s="24">
        <v>7.1845678669035407E-2</v>
      </c>
      <c r="X12" s="15">
        <v>-0.18752274128885801</v>
      </c>
      <c r="Y12" s="24">
        <v>8.0754911459595107E-3</v>
      </c>
      <c r="Z12" s="15">
        <v>-6.2735907422860795E-2</v>
      </c>
      <c r="AA12" s="24">
        <v>0.33408486111652003</v>
      </c>
      <c r="AB12" s="15">
        <v>-7.8128840102752506E-2</v>
      </c>
      <c r="AC12" s="24">
        <v>0.37610087608276999</v>
      </c>
      <c r="AD12" s="15">
        <v>-0.20928493570711401</v>
      </c>
      <c r="AE12" s="264">
        <v>2.7014143533823799E-2</v>
      </c>
    </row>
    <row r="13" spans="1:64" ht="12.75" customHeight="1" x14ac:dyDescent="0.2">
      <c r="A13" s="98" t="s">
        <v>3</v>
      </c>
      <c r="B13" s="15">
        <v>-0.31739109468278298</v>
      </c>
      <c r="C13" s="24">
        <v>7.3097851105430296E-8</v>
      </c>
      <c r="D13" s="15">
        <v>0.24882153174865701</v>
      </c>
      <c r="E13" s="24">
        <v>8.7942127864337698E-6</v>
      </c>
      <c r="F13" s="15">
        <v>-0.24432294837033799</v>
      </c>
      <c r="G13" s="24">
        <v>8.5427113238889501E-6</v>
      </c>
      <c r="H13" s="15">
        <v>0.31936354330036298</v>
      </c>
      <c r="I13" s="24">
        <v>5.5589838400704797E-5</v>
      </c>
      <c r="J13" s="15">
        <v>-0.53901311555523501</v>
      </c>
      <c r="K13" s="24">
        <v>6.9662304134077104E-6</v>
      </c>
      <c r="L13" s="15">
        <v>9.1556149456434005E-2</v>
      </c>
      <c r="M13" s="24">
        <v>0.28365000170279098</v>
      </c>
      <c r="N13" s="15">
        <v>0.38371279450076901</v>
      </c>
      <c r="O13" s="264">
        <v>6.37691862247047E-4</v>
      </c>
      <c r="P13" s="271"/>
      <c r="Q13" s="98" t="s">
        <v>3</v>
      </c>
      <c r="R13" s="15">
        <v>7.8968086576549495E-2</v>
      </c>
      <c r="S13" s="24">
        <v>0.29300807636368498</v>
      </c>
      <c r="T13" s="15">
        <v>-0.18961907087017299</v>
      </c>
      <c r="U13" s="24">
        <v>9.8417001186446008E-4</v>
      </c>
      <c r="V13" s="15">
        <v>5.3955499362239402E-2</v>
      </c>
      <c r="W13" s="24">
        <v>0.35643604406534202</v>
      </c>
      <c r="X13" s="15">
        <v>-0.27267044737137203</v>
      </c>
      <c r="Y13" s="24">
        <v>2.58311173103443E-3</v>
      </c>
      <c r="Z13" s="15">
        <v>0.151824047041065</v>
      </c>
      <c r="AA13" s="24">
        <v>0.199440579896459</v>
      </c>
      <c r="AB13" s="15">
        <v>-0.40347385793030999</v>
      </c>
      <c r="AC13" s="24">
        <v>1.56397593758495E-3</v>
      </c>
      <c r="AD13" s="15">
        <v>-0.39031566040467103</v>
      </c>
      <c r="AE13" s="264">
        <v>7.8306883792518302E-3</v>
      </c>
    </row>
    <row r="14" spans="1:64" x14ac:dyDescent="0.2">
      <c r="A14" s="98" t="s">
        <v>4</v>
      </c>
      <c r="B14" s="15">
        <v>-0.17094122297268699</v>
      </c>
      <c r="C14" s="24">
        <v>9.1410614433407002E-7</v>
      </c>
      <c r="D14" s="15">
        <v>3.83113781057106E-2</v>
      </c>
      <c r="E14" s="24">
        <v>0.39400719927944</v>
      </c>
      <c r="F14" s="15">
        <v>-0.356247987922858</v>
      </c>
      <c r="G14" s="24">
        <v>1.51656465163796E-13</v>
      </c>
      <c r="H14" s="15">
        <v>0.233696486530963</v>
      </c>
      <c r="I14" s="24">
        <v>2.28636272652238E-5</v>
      </c>
      <c r="J14" s="15">
        <v>-0.56896340844535098</v>
      </c>
      <c r="K14" s="24">
        <v>5.4845017416482702E-14</v>
      </c>
      <c r="L14" s="15">
        <v>8.6744631765328706E-2</v>
      </c>
      <c r="M14" s="24">
        <v>0.11427269779369501</v>
      </c>
      <c r="N14" s="15">
        <v>0.59227310533776301</v>
      </c>
      <c r="O14" s="264">
        <v>7.5528472365249399E-12</v>
      </c>
      <c r="P14" s="271"/>
      <c r="Q14" s="98" t="s">
        <v>4</v>
      </c>
      <c r="R14" s="15">
        <v>4.2538961852992802E-2</v>
      </c>
      <c r="S14" s="24">
        <v>0.18488300957530901</v>
      </c>
      <c r="T14" s="15">
        <v>-0.186820336692894</v>
      </c>
      <c r="U14" s="24">
        <v>1.6736922868076901E-5</v>
      </c>
      <c r="V14" s="15">
        <v>-5.6246500496476101E-2</v>
      </c>
      <c r="W14" s="24">
        <v>0.19096987463401699</v>
      </c>
      <c r="X14" s="15">
        <v>-0.27361264542022101</v>
      </c>
      <c r="Y14" s="24">
        <v>4.4999279191770798E-8</v>
      </c>
      <c r="Z14" s="15">
        <v>4.3100270911937397E-2</v>
      </c>
      <c r="AA14" s="24">
        <v>0.31770735915974702</v>
      </c>
      <c r="AB14" s="15">
        <v>3.2832712515252202E-2</v>
      </c>
      <c r="AC14" s="24">
        <v>0.58005136263205104</v>
      </c>
      <c r="AD14" s="15">
        <v>-0.19634307163474499</v>
      </c>
      <c r="AE14" s="264">
        <v>1.02396903944935E-3</v>
      </c>
    </row>
    <row r="15" spans="1:64" x14ac:dyDescent="0.2">
      <c r="A15" s="98" t="s">
        <v>5</v>
      </c>
      <c r="B15" s="15">
        <v>6.0005563964992299E-2</v>
      </c>
      <c r="C15" s="24">
        <v>0.50523775736330501</v>
      </c>
      <c r="D15" s="15">
        <v>0.44479314543195902</v>
      </c>
      <c r="E15" s="24">
        <v>6.2054644063280804E-6</v>
      </c>
      <c r="F15" s="15">
        <v>-0.27838052504565802</v>
      </c>
      <c r="G15" s="24">
        <v>6.2043643929143895E-5</v>
      </c>
      <c r="H15" s="15">
        <v>0.25739974456445203</v>
      </c>
      <c r="I15" s="24">
        <v>5.68498181049557E-2</v>
      </c>
      <c r="J15" s="15">
        <v>-0.18511977213876499</v>
      </c>
      <c r="K15" s="24">
        <v>0.187097894220383</v>
      </c>
      <c r="L15" s="15">
        <v>4.8945765912484902E-2</v>
      </c>
      <c r="M15" s="24">
        <v>0.77361140072119605</v>
      </c>
      <c r="N15" s="15">
        <v>0.61554467149293002</v>
      </c>
      <c r="O15" s="264">
        <v>2.9126214024177699E-5</v>
      </c>
      <c r="P15" s="271"/>
      <c r="Q15" s="98" t="s">
        <v>5</v>
      </c>
      <c r="R15" s="15">
        <v>-8.0879434766191097E-2</v>
      </c>
      <c r="S15" s="24">
        <v>0.18039445670416801</v>
      </c>
      <c r="T15" s="15">
        <v>-0.14475595346724601</v>
      </c>
      <c r="U15" s="24">
        <v>0.12626425002226699</v>
      </c>
      <c r="V15" s="15">
        <v>2.87722543752283E-2</v>
      </c>
      <c r="W15" s="24">
        <v>0.78304423929786804</v>
      </c>
      <c r="X15" s="15">
        <v>-0.18782887412367</v>
      </c>
      <c r="Y15" s="24">
        <v>0.21520523360487101</v>
      </c>
      <c r="Z15" s="15">
        <v>7.3093737893738395E-2</v>
      </c>
      <c r="AA15" s="24">
        <v>0.46855797619851203</v>
      </c>
      <c r="AB15" s="15">
        <v>-0.28452328316073699</v>
      </c>
      <c r="AC15" s="24">
        <v>5.8628726485940003E-2</v>
      </c>
      <c r="AD15" s="15">
        <v>-0.20381659013852099</v>
      </c>
      <c r="AE15" s="264">
        <v>0.21676485377283899</v>
      </c>
    </row>
    <row r="16" spans="1:64" x14ac:dyDescent="0.2">
      <c r="A16" s="98" t="s">
        <v>6</v>
      </c>
      <c r="B16" s="15">
        <v>-0.41523231682560002</v>
      </c>
      <c r="C16" s="24">
        <v>1.25675025941518E-11</v>
      </c>
      <c r="D16" s="15">
        <v>-0.222611776995157</v>
      </c>
      <c r="E16" s="24">
        <v>2.3797530144253901E-5</v>
      </c>
      <c r="F16" s="15">
        <v>-0.54069955770910705</v>
      </c>
      <c r="G16" s="24">
        <v>0</v>
      </c>
      <c r="H16" s="15">
        <v>-0.24296231947675101</v>
      </c>
      <c r="I16" s="24">
        <v>1.76247052431799E-3</v>
      </c>
      <c r="J16" s="15">
        <v>-0.89957968974605296</v>
      </c>
      <c r="K16" s="24">
        <v>0</v>
      </c>
      <c r="L16" s="15">
        <v>-1.5453401605565799E-2</v>
      </c>
      <c r="M16" s="24">
        <v>0.90970971519872601</v>
      </c>
      <c r="N16" s="15">
        <v>0.79253305120554696</v>
      </c>
      <c r="O16" s="264">
        <v>5.5511151231257803E-15</v>
      </c>
      <c r="P16" s="271"/>
      <c r="Q16" s="98" t="s">
        <v>6</v>
      </c>
      <c r="R16" s="15">
        <v>0.211038788502598</v>
      </c>
      <c r="S16" s="24">
        <v>1.55019026282233E-7</v>
      </c>
      <c r="T16" s="15">
        <v>-0.10431015481964601</v>
      </c>
      <c r="U16" s="24">
        <v>4.7526665904284998E-4</v>
      </c>
      <c r="V16" s="15">
        <v>1.5641285484062399E-2</v>
      </c>
      <c r="W16" s="24">
        <v>0.88432990997469596</v>
      </c>
      <c r="X16" s="15">
        <v>-0.18524310683663101</v>
      </c>
      <c r="Y16" s="24">
        <v>1.8662340760111599E-4</v>
      </c>
      <c r="Z16" s="15">
        <v>9.3161404612706097E-2</v>
      </c>
      <c r="AA16" s="24">
        <v>3.8197548899865402E-2</v>
      </c>
      <c r="AB16" s="15">
        <v>-3.9966555804098802E-2</v>
      </c>
      <c r="AC16" s="24">
        <v>0.36041460139539899</v>
      </c>
      <c r="AD16" s="15">
        <v>-0.19341124833484</v>
      </c>
      <c r="AE16" s="264">
        <v>4.8702154759050497E-4</v>
      </c>
    </row>
    <row r="17" spans="1:31" x14ac:dyDescent="0.2">
      <c r="A17" s="98" t="s">
        <v>7</v>
      </c>
      <c r="B17" s="15">
        <v>-3.5158766088419599E-2</v>
      </c>
      <c r="C17" s="24">
        <v>0.34205881269446903</v>
      </c>
      <c r="D17" s="15">
        <v>5.8544257621785702E-2</v>
      </c>
      <c r="E17" s="24">
        <v>0.18078678935651599</v>
      </c>
      <c r="F17" s="15">
        <v>-0.23224652336732299</v>
      </c>
      <c r="G17" s="24">
        <v>4.60716360128899E-6</v>
      </c>
      <c r="H17" s="15">
        <v>6.4255026270089693E-2</v>
      </c>
      <c r="I17" s="24">
        <v>0.34346454073707799</v>
      </c>
      <c r="J17" s="15">
        <v>-0.18673728281449201</v>
      </c>
      <c r="K17" s="24">
        <v>4.5392833209851897E-3</v>
      </c>
      <c r="L17" s="15">
        <v>7.3198514249433494E-2</v>
      </c>
      <c r="M17" s="24">
        <v>0.26969930975262602</v>
      </c>
      <c r="N17" s="15">
        <v>0.18492543433095701</v>
      </c>
      <c r="O17" s="264">
        <v>1.9940221762051E-2</v>
      </c>
      <c r="P17" s="271"/>
      <c r="Q17" s="98" t="s">
        <v>7</v>
      </c>
      <c r="R17" s="15">
        <v>-8.2934497896685E-2</v>
      </c>
      <c r="S17" s="24">
        <v>4.6225545119982199E-3</v>
      </c>
      <c r="T17" s="15">
        <v>-0.167260415792365</v>
      </c>
      <c r="U17" s="24">
        <v>1.8881676444060201E-4</v>
      </c>
      <c r="V17" s="15">
        <v>-0.16369666311549999</v>
      </c>
      <c r="W17" s="24">
        <v>2.1750838562972801E-4</v>
      </c>
      <c r="X17" s="15">
        <v>-0.28893585652054998</v>
      </c>
      <c r="Y17" s="24">
        <v>3.9789522883193501E-6</v>
      </c>
      <c r="Z17" s="15">
        <v>-0.15419354963767801</v>
      </c>
      <c r="AA17" s="24">
        <v>2.01919326987987E-3</v>
      </c>
      <c r="AB17" s="15">
        <v>-0.17553095708102601</v>
      </c>
      <c r="AC17" s="24">
        <v>8.4385933675801307E-3</v>
      </c>
      <c r="AD17" s="15">
        <v>-0.202954764846839</v>
      </c>
      <c r="AE17" s="264">
        <v>3.1368929287884902E-3</v>
      </c>
    </row>
    <row r="18" spans="1:31" x14ac:dyDescent="0.2">
      <c r="A18" s="98" t="s">
        <v>8</v>
      </c>
      <c r="B18" s="15">
        <v>-0.17233493682527301</v>
      </c>
      <c r="C18" s="24">
        <v>2.2036696415450599E-4</v>
      </c>
      <c r="D18" s="15">
        <v>8.9676101942601505E-2</v>
      </c>
      <c r="E18" s="24">
        <v>9.4036595358876401E-2</v>
      </c>
      <c r="F18" s="15">
        <v>-0.41147156732768497</v>
      </c>
      <c r="G18" s="24">
        <v>6.2782001819528003E-11</v>
      </c>
      <c r="H18" s="15">
        <v>9.1682626975733206E-2</v>
      </c>
      <c r="I18" s="24">
        <v>0.21424474618501399</v>
      </c>
      <c r="J18" s="15">
        <v>-0.55745509869715704</v>
      </c>
      <c r="K18" s="24">
        <v>7.8219830612624698E-10</v>
      </c>
      <c r="L18" s="15">
        <v>0.103023028689971</v>
      </c>
      <c r="M18" s="24">
        <v>0.28723467707528899</v>
      </c>
      <c r="N18" s="15">
        <v>0.63610368533557704</v>
      </c>
      <c r="O18" s="264">
        <v>1.59854351977629E-10</v>
      </c>
      <c r="P18" s="271"/>
      <c r="Q18" s="98" t="s">
        <v>8</v>
      </c>
      <c r="R18" s="15">
        <v>3.0140709272539801E-2</v>
      </c>
      <c r="S18" s="24">
        <v>0.49435847714778602</v>
      </c>
      <c r="T18" s="15">
        <v>-0.102466314283163</v>
      </c>
      <c r="U18" s="24">
        <v>8.5430783696773798E-3</v>
      </c>
      <c r="V18" s="15">
        <v>-8.0121225111457806E-2</v>
      </c>
      <c r="W18" s="24">
        <v>0.19027956016866901</v>
      </c>
      <c r="X18" s="15">
        <v>-0.259371064830072</v>
      </c>
      <c r="Y18" s="24">
        <v>1.2935271032077401E-6</v>
      </c>
      <c r="Z18" s="15">
        <v>-5.9247194498221703E-2</v>
      </c>
      <c r="AA18" s="24">
        <v>0.33814103787977601</v>
      </c>
      <c r="AB18" s="15">
        <v>0.23417597548017899</v>
      </c>
      <c r="AC18" s="24">
        <v>7.0126512138766204E-3</v>
      </c>
      <c r="AD18" s="15">
        <v>-0.29968189651760402</v>
      </c>
      <c r="AE18" s="264">
        <v>7.0958405614440805E-5</v>
      </c>
    </row>
    <row r="19" spans="1:31" s="189" customFormat="1" x14ac:dyDescent="0.2">
      <c r="A19" s="98" t="s">
        <v>326</v>
      </c>
      <c r="B19" s="99">
        <v>-0.28373474362526202</v>
      </c>
      <c r="C19" s="144">
        <v>9.8222689981497508E-9</v>
      </c>
      <c r="D19" s="99">
        <v>0.177255493942333</v>
      </c>
      <c r="E19" s="144">
        <v>1.0986451158350801E-2</v>
      </c>
      <c r="F19" s="99">
        <v>-3.6484747627169301E-2</v>
      </c>
      <c r="G19" s="144">
        <v>0.47305666041203398</v>
      </c>
      <c r="H19" s="99">
        <v>0.37379186234954997</v>
      </c>
      <c r="I19" s="144">
        <v>9.4618054679696E-5</v>
      </c>
      <c r="J19" s="99">
        <v>-0.38439294356287401</v>
      </c>
      <c r="K19" s="144">
        <v>1.10810320213872E-4</v>
      </c>
      <c r="L19" s="99">
        <v>0.244848885945085</v>
      </c>
      <c r="M19" s="144">
        <v>2.0020992704220301E-2</v>
      </c>
      <c r="N19" s="99">
        <v>0.302488954558782</v>
      </c>
      <c r="O19" s="277">
        <v>6.2803906868846796E-3</v>
      </c>
      <c r="P19" s="272"/>
      <c r="Q19" s="98" t="s">
        <v>326</v>
      </c>
      <c r="R19" s="99">
        <v>0.11444661305854199</v>
      </c>
      <c r="S19" s="144">
        <v>1.42628619857932E-2</v>
      </c>
      <c r="T19" s="99">
        <v>-0.20361348093635401</v>
      </c>
      <c r="U19" s="144">
        <v>1.6548727033538499E-4</v>
      </c>
      <c r="V19" s="99">
        <v>-0.11020739695941</v>
      </c>
      <c r="W19" s="144">
        <v>2.6187807413718699E-2</v>
      </c>
      <c r="X19" s="99">
        <v>-0.43509650061723099</v>
      </c>
      <c r="Y19" s="144">
        <v>8.3870554945519902E-10</v>
      </c>
      <c r="Z19" s="99">
        <v>-7.3706228745186605E-2</v>
      </c>
      <c r="AA19" s="144">
        <v>0.32236687792478902</v>
      </c>
      <c r="AB19" s="99">
        <v>-0.31628624184684601</v>
      </c>
      <c r="AC19" s="144">
        <v>5.1121402033338397E-5</v>
      </c>
      <c r="AD19" s="99">
        <v>-0.29727289358748799</v>
      </c>
      <c r="AE19" s="277">
        <v>1.2106527985622501E-4</v>
      </c>
    </row>
    <row r="20" spans="1:31" x14ac:dyDescent="0.2">
      <c r="A20" s="98" t="s">
        <v>9</v>
      </c>
      <c r="B20" s="15">
        <v>-0.31783492305474598</v>
      </c>
      <c r="C20" s="24">
        <v>4.3399905003127501E-8</v>
      </c>
      <c r="D20" s="15">
        <v>0.160255213408034</v>
      </c>
      <c r="E20" s="24">
        <v>6.2574940398341095E-4</v>
      </c>
      <c r="F20" s="15">
        <v>-0.262933700044862</v>
      </c>
      <c r="G20" s="24">
        <v>1.2550027770341601E-6</v>
      </c>
      <c r="H20" s="15">
        <v>0.32145293954514798</v>
      </c>
      <c r="I20" s="24">
        <v>6.3313523051464803E-3</v>
      </c>
      <c r="J20" s="15">
        <v>-0.68630380495879895</v>
      </c>
      <c r="K20" s="24">
        <v>2.0926105293028699E-10</v>
      </c>
      <c r="L20" s="15">
        <v>0.20709765243289499</v>
      </c>
      <c r="M20" s="24">
        <v>3.6169468845863598E-2</v>
      </c>
      <c r="N20" s="15">
        <v>0.51082827664709596</v>
      </c>
      <c r="O20" s="264">
        <v>1.38670353604375E-5</v>
      </c>
      <c r="P20" s="271"/>
      <c r="Q20" s="98" t="s">
        <v>9</v>
      </c>
      <c r="R20" s="15">
        <v>8.9326805684113705E-2</v>
      </c>
      <c r="S20" s="24">
        <v>9.7404222045408606E-2</v>
      </c>
      <c r="T20" s="15">
        <v>-0.17709695782273099</v>
      </c>
      <c r="U20" s="24">
        <v>1.07461347392168E-3</v>
      </c>
      <c r="V20" s="15">
        <v>-4.71722656689001E-2</v>
      </c>
      <c r="W20" s="24">
        <v>0.40486742318971097</v>
      </c>
      <c r="X20" s="15">
        <v>-0.31403598255593701</v>
      </c>
      <c r="Y20" s="24">
        <v>1.4839586180102099E-3</v>
      </c>
      <c r="Z20" s="15">
        <v>0.148584999028295</v>
      </c>
      <c r="AA20" s="24">
        <v>7.3631603209418903E-2</v>
      </c>
      <c r="AB20" s="15">
        <v>-0.111104506032775</v>
      </c>
      <c r="AC20" s="24">
        <v>0.16592397077729501</v>
      </c>
      <c r="AD20" s="15">
        <v>-0.30904710566091098</v>
      </c>
      <c r="AE20" s="264">
        <v>9.5607176551148999E-4</v>
      </c>
    </row>
    <row r="21" spans="1:31" x14ac:dyDescent="0.2">
      <c r="A21" s="98" t="s">
        <v>10</v>
      </c>
      <c r="B21" s="15">
        <v>-0.28525783973915703</v>
      </c>
      <c r="C21" s="24">
        <v>1.8780592325739999E-7</v>
      </c>
      <c r="D21" s="15">
        <v>0.20928341511708001</v>
      </c>
      <c r="E21" s="24">
        <v>1.1776203120424499E-2</v>
      </c>
      <c r="F21" s="15">
        <v>-0.275501889789107</v>
      </c>
      <c r="G21" s="24">
        <v>4.3288915786243698E-4</v>
      </c>
      <c r="H21" s="15">
        <v>0.23164402724474201</v>
      </c>
      <c r="I21" s="24">
        <v>3.7580197562627801E-2</v>
      </c>
      <c r="J21" s="15">
        <v>-0.73129582466686605</v>
      </c>
      <c r="K21" s="24">
        <v>2.22235070346244E-8</v>
      </c>
      <c r="L21" s="15">
        <v>-0.10254773262964099</v>
      </c>
      <c r="M21" s="24">
        <v>0.42019054899532099</v>
      </c>
      <c r="N21" s="15">
        <v>0.39345514440658602</v>
      </c>
      <c r="O21" s="264">
        <v>2.7705652557643598E-3</v>
      </c>
      <c r="P21" s="271"/>
      <c r="Q21" s="98" t="s">
        <v>10</v>
      </c>
      <c r="R21" s="15">
        <v>0.161795285140031</v>
      </c>
      <c r="S21" s="24">
        <v>2.66844774738231E-2</v>
      </c>
      <c r="T21" s="15">
        <v>-0.461077424971087</v>
      </c>
      <c r="U21" s="24">
        <v>2.2798904497634001E-7</v>
      </c>
      <c r="V21" s="15">
        <v>-0.231499070306459</v>
      </c>
      <c r="W21" s="24">
        <v>6.5093376651566004E-3</v>
      </c>
      <c r="X21" s="15">
        <v>-0.38391643483320997</v>
      </c>
      <c r="Y21" s="24">
        <v>1.79357937786451E-4</v>
      </c>
      <c r="Z21" s="15">
        <v>-3.19330069408763E-2</v>
      </c>
      <c r="AA21" s="24">
        <v>0.66939463642241903</v>
      </c>
      <c r="AB21" s="15">
        <v>-0.158423089232024</v>
      </c>
      <c r="AC21" s="24">
        <v>0.123040041572542</v>
      </c>
      <c r="AD21" s="15">
        <v>-0.32973019716819502</v>
      </c>
      <c r="AE21" s="264">
        <v>2.88859020633776E-2</v>
      </c>
    </row>
    <row r="22" spans="1:31" x14ac:dyDescent="0.2">
      <c r="A22" s="98" t="s">
        <v>11</v>
      </c>
      <c r="B22" s="15">
        <v>-0.14520578867314601</v>
      </c>
      <c r="C22" s="24">
        <v>0.144222499786928</v>
      </c>
      <c r="D22" s="15">
        <v>0.35713365661958102</v>
      </c>
      <c r="E22" s="24">
        <v>4.6121971229529102E-4</v>
      </c>
      <c r="F22" s="15">
        <v>-6.6643920143544394E-2</v>
      </c>
      <c r="G22" s="24">
        <v>0.56724076336907203</v>
      </c>
      <c r="H22" s="15">
        <v>0.37529789947006797</v>
      </c>
      <c r="I22" s="24">
        <v>2.1541339333615499E-2</v>
      </c>
      <c r="J22" s="15">
        <v>-0.15179301179412699</v>
      </c>
      <c r="K22" s="24">
        <v>0.43652654375493899</v>
      </c>
      <c r="L22" s="15">
        <v>0.105271221793479</v>
      </c>
      <c r="M22" s="24">
        <v>0.61612334611548703</v>
      </c>
      <c r="N22" s="15">
        <v>0.46892414100277302</v>
      </c>
      <c r="O22" s="264">
        <v>1.16815649932396E-2</v>
      </c>
      <c r="P22" s="271"/>
      <c r="Q22" s="98" t="s">
        <v>11</v>
      </c>
      <c r="R22" s="15">
        <v>0.14976269946277601</v>
      </c>
      <c r="S22" s="24">
        <v>4.1065324911913101E-2</v>
      </c>
      <c r="T22" s="15">
        <v>-0.30282618786069998</v>
      </c>
      <c r="U22" s="24">
        <v>7.7874436337532803E-4</v>
      </c>
      <c r="V22" s="15">
        <v>0.11771277352311001</v>
      </c>
      <c r="W22" s="24">
        <v>0.13703451657299401</v>
      </c>
      <c r="X22" s="15">
        <v>-0.28097393512017899</v>
      </c>
      <c r="Y22" s="24">
        <v>3.9490492492503498E-2</v>
      </c>
      <c r="Z22" s="15">
        <v>0.18781249708672501</v>
      </c>
      <c r="AA22" s="24">
        <v>0.12750295128035299</v>
      </c>
      <c r="AB22" s="15">
        <v>7.2646809469594804E-3</v>
      </c>
      <c r="AC22" s="24">
        <v>0.96534057302826604</v>
      </c>
      <c r="AD22" s="15">
        <v>-0.28547507808510802</v>
      </c>
      <c r="AE22" s="264">
        <v>5.07271104832294E-2</v>
      </c>
    </row>
    <row r="23" spans="1:31" x14ac:dyDescent="0.2">
      <c r="A23" s="98" t="s">
        <v>12</v>
      </c>
      <c r="B23" s="15">
        <v>-0.407335851622941</v>
      </c>
      <c r="C23" s="24">
        <v>1.33226762955019E-15</v>
      </c>
      <c r="D23" s="15">
        <v>0.22885090837824101</v>
      </c>
      <c r="E23" s="24">
        <v>3.5285585694877497E-5</v>
      </c>
      <c r="F23" s="15">
        <v>-0.30766169276092897</v>
      </c>
      <c r="G23" s="24">
        <v>3.1508023745629998E-8</v>
      </c>
      <c r="H23" s="15">
        <v>0.40002039334161799</v>
      </c>
      <c r="I23" s="24">
        <v>3.34105003796381E-6</v>
      </c>
      <c r="J23" s="15">
        <v>-0.63503705328484505</v>
      </c>
      <c r="K23" s="24">
        <v>2.26033894046296E-7</v>
      </c>
      <c r="L23" s="15">
        <v>5.9413478717343003E-2</v>
      </c>
      <c r="M23" s="24">
        <v>0.568983753313552</v>
      </c>
      <c r="N23" s="15">
        <v>0.31575520594275203</v>
      </c>
      <c r="O23" s="264">
        <v>2.3505198848652298E-3</v>
      </c>
      <c r="P23" s="271"/>
      <c r="Q23" s="98" t="s">
        <v>12</v>
      </c>
      <c r="R23" s="15">
        <v>0.19696117073507699</v>
      </c>
      <c r="S23" s="24">
        <v>1.19007223266632E-4</v>
      </c>
      <c r="T23" s="15">
        <v>-0.34472285735573499</v>
      </c>
      <c r="U23" s="24">
        <v>3.3634206531019098E-11</v>
      </c>
      <c r="V23" s="15">
        <v>-0.12956098034438199</v>
      </c>
      <c r="W23" s="24">
        <v>1.32368554691276E-2</v>
      </c>
      <c r="X23" s="15">
        <v>-0.35251122447</v>
      </c>
      <c r="Y23" s="24">
        <v>2.9510296939427903E-7</v>
      </c>
      <c r="Z23" s="15">
        <v>3.4468676661695202E-2</v>
      </c>
      <c r="AA23" s="24">
        <v>0.97244984798256895</v>
      </c>
      <c r="AB23" s="15">
        <v>-0.55212938374039799</v>
      </c>
      <c r="AC23" s="24">
        <v>1.6036272310060401E-9</v>
      </c>
      <c r="AD23" s="15">
        <v>-0.14615195910005499</v>
      </c>
      <c r="AE23" s="264">
        <v>6.8976971995202696E-2</v>
      </c>
    </row>
    <row r="24" spans="1:31" x14ac:dyDescent="0.2">
      <c r="A24" s="98" t="s">
        <v>13</v>
      </c>
      <c r="B24" s="15">
        <v>-0.24139973531691999</v>
      </c>
      <c r="C24" s="24">
        <v>4.1647361887475802E-4</v>
      </c>
      <c r="D24" s="15">
        <v>0.39811198156029698</v>
      </c>
      <c r="E24" s="24">
        <v>2.2292403007995202E-6</v>
      </c>
      <c r="F24" s="15">
        <v>-0.33030397746432499</v>
      </c>
      <c r="G24" s="24">
        <v>1.5861309583753401E-5</v>
      </c>
      <c r="H24" s="15">
        <v>0.21860957097254699</v>
      </c>
      <c r="I24" s="24">
        <v>3.6852454558912E-2</v>
      </c>
      <c r="J24" s="15">
        <v>-0.512389851073772</v>
      </c>
      <c r="K24" s="24">
        <v>3.2865440890983401E-6</v>
      </c>
      <c r="L24" s="15">
        <v>-7.9925442828144205E-2</v>
      </c>
      <c r="M24" s="24">
        <v>0.581941197082535</v>
      </c>
      <c r="N24" s="15">
        <v>0.11967379616788899</v>
      </c>
      <c r="O24" s="264">
        <v>0.37097805969387998</v>
      </c>
      <c r="P24" s="271"/>
      <c r="Q24" s="98" t="s">
        <v>13</v>
      </c>
      <c r="R24" s="15">
        <v>0.136065002685403</v>
      </c>
      <c r="S24" s="24">
        <v>2.4336649991770501E-2</v>
      </c>
      <c r="T24" s="15">
        <v>-0.33972734830130003</v>
      </c>
      <c r="U24" s="24">
        <v>2.7836673854864099E-8</v>
      </c>
      <c r="V24" s="15">
        <v>-0.18066568139984099</v>
      </c>
      <c r="W24" s="24">
        <v>1.5638137371423201E-2</v>
      </c>
      <c r="X24" s="15">
        <v>-0.28243411229667398</v>
      </c>
      <c r="Y24" s="24">
        <v>1.18845844129389E-2</v>
      </c>
      <c r="Z24" s="15">
        <v>-0.27499940821163599</v>
      </c>
      <c r="AA24" s="24">
        <v>8.1207468304251903E-3</v>
      </c>
      <c r="AB24" s="15">
        <v>-0.53746816509500905</v>
      </c>
      <c r="AC24" s="24">
        <v>2.45706761892173E-6</v>
      </c>
      <c r="AD24" s="15">
        <v>6.5671239414741595E-2</v>
      </c>
      <c r="AE24" s="264">
        <v>0.46280007630270298</v>
      </c>
    </row>
    <row r="25" spans="1:31" x14ac:dyDescent="0.2">
      <c r="A25" s="98" t="s">
        <v>14</v>
      </c>
      <c r="B25" s="15">
        <v>-0.34036068354807503</v>
      </c>
      <c r="C25" s="24">
        <v>2.07611705604904E-13</v>
      </c>
      <c r="D25" s="15">
        <v>-6.9839499691417397E-3</v>
      </c>
      <c r="E25" s="24">
        <v>0.87542192487978598</v>
      </c>
      <c r="F25" s="15">
        <v>-0.24499043737742399</v>
      </c>
      <c r="G25" s="24">
        <v>2.14244126617302E-6</v>
      </c>
      <c r="H25" s="15">
        <v>0.400163033395111</v>
      </c>
      <c r="I25" s="24">
        <v>3.2908072591375502E-6</v>
      </c>
      <c r="J25" s="15">
        <v>-0.68797295868548602</v>
      </c>
      <c r="K25" s="24">
        <v>2.1601165300921801E-11</v>
      </c>
      <c r="L25" s="15">
        <v>-0.112652685267483</v>
      </c>
      <c r="M25" s="24">
        <v>0.184592488735318</v>
      </c>
      <c r="N25" s="15">
        <v>1.03569815353511</v>
      </c>
      <c r="O25" s="264">
        <v>0</v>
      </c>
      <c r="P25" s="271"/>
      <c r="Q25" s="98" t="s">
        <v>14</v>
      </c>
      <c r="R25" s="15">
        <v>3.37642612762293E-2</v>
      </c>
      <c r="S25" s="24">
        <v>0.40603328855415</v>
      </c>
      <c r="T25" s="15">
        <v>-0.15805940931877999</v>
      </c>
      <c r="U25" s="24">
        <v>4.4671239234972399E-4</v>
      </c>
      <c r="V25" s="15">
        <v>-3.2180298919417302E-2</v>
      </c>
      <c r="W25" s="24">
        <v>0.53373778518050397</v>
      </c>
      <c r="X25" s="15">
        <v>-0.29312201111163999</v>
      </c>
      <c r="Y25" s="24">
        <v>2.44117698762425E-4</v>
      </c>
      <c r="Z25" s="15">
        <v>3.0357911199937901E-2</v>
      </c>
      <c r="AA25" s="24">
        <v>0.654715162317827</v>
      </c>
      <c r="AB25" s="15">
        <v>-0.24759119868382201</v>
      </c>
      <c r="AC25" s="24">
        <v>2.36703004170109E-2</v>
      </c>
      <c r="AD25" s="15">
        <v>-0.41247782717850001</v>
      </c>
      <c r="AE25" s="264">
        <v>8.7565511566190002E-6</v>
      </c>
    </row>
    <row r="26" spans="1:31" x14ac:dyDescent="0.2">
      <c r="A26" s="98" t="s">
        <v>15</v>
      </c>
      <c r="B26" s="15">
        <v>-0.26053188945182798</v>
      </c>
      <c r="C26" s="24">
        <v>1.6347145859185699E-10</v>
      </c>
      <c r="D26" s="15">
        <v>-0.10515253943354499</v>
      </c>
      <c r="E26" s="24">
        <v>7.5542562093928699E-3</v>
      </c>
      <c r="F26" s="15">
        <v>-0.37675215184855798</v>
      </c>
      <c r="G26" s="24">
        <v>4.4408920985006301E-16</v>
      </c>
      <c r="H26" s="15">
        <v>7.8709300782154906E-2</v>
      </c>
      <c r="I26" s="24">
        <v>0.25360769581252102</v>
      </c>
      <c r="J26" s="15">
        <v>-1.15229479537808</v>
      </c>
      <c r="K26" s="24">
        <v>0</v>
      </c>
      <c r="L26" s="15">
        <v>0.36221214578877298</v>
      </c>
      <c r="M26" s="24">
        <v>1.7890441088575001E-5</v>
      </c>
      <c r="N26" s="15">
        <v>0.66317812870356996</v>
      </c>
      <c r="O26" s="264">
        <v>2.2204460492503101E-16</v>
      </c>
      <c r="P26" s="271"/>
      <c r="Q26" s="98" t="s">
        <v>15</v>
      </c>
      <c r="R26" s="15">
        <v>7.8045963180202196E-2</v>
      </c>
      <c r="S26" s="24">
        <v>0.132880057851362</v>
      </c>
      <c r="T26" s="15">
        <v>-0.13365920118095301</v>
      </c>
      <c r="U26" s="24">
        <v>1.59913806614731E-3</v>
      </c>
      <c r="V26" s="15">
        <v>-8.5706746991484797E-2</v>
      </c>
      <c r="W26" s="24">
        <v>2.0775967063206599E-2</v>
      </c>
      <c r="X26" s="15">
        <v>-0.27511717718830597</v>
      </c>
      <c r="Y26" s="24">
        <v>9.41217714631737E-5</v>
      </c>
      <c r="Z26" s="15">
        <v>0.160880179775824</v>
      </c>
      <c r="AA26" s="24">
        <v>7.2310230749244003E-2</v>
      </c>
      <c r="AB26" s="15">
        <v>-0.22956550418642499</v>
      </c>
      <c r="AC26" s="24">
        <v>7.3078252572271697E-3</v>
      </c>
      <c r="AD26" s="15">
        <v>-0.37789694993759998</v>
      </c>
      <c r="AE26" s="264">
        <v>2.25843507350998E-5</v>
      </c>
    </row>
    <row r="27" spans="1:31" x14ac:dyDescent="0.2">
      <c r="A27" s="98" t="s">
        <v>16</v>
      </c>
      <c r="B27" s="15">
        <v>-2.93600274158024E-2</v>
      </c>
      <c r="C27" s="24">
        <v>0.56852446415105895</v>
      </c>
      <c r="D27" s="15">
        <v>0.22500605296704401</v>
      </c>
      <c r="E27" s="24">
        <v>1.06877140810813E-5</v>
      </c>
      <c r="F27" s="15">
        <v>-0.129463246392682</v>
      </c>
      <c r="G27" s="24">
        <v>5.9221068424597503E-3</v>
      </c>
      <c r="H27" s="15">
        <v>0.21689761354307299</v>
      </c>
      <c r="I27" s="24">
        <v>1.2421866689091799E-3</v>
      </c>
      <c r="J27" s="15">
        <v>8.21435535974031E-3</v>
      </c>
      <c r="K27" s="24">
        <v>0.75578566655875201</v>
      </c>
      <c r="L27" s="15">
        <v>0.27682416864329801</v>
      </c>
      <c r="M27" s="24">
        <v>3.5293675337832998E-7</v>
      </c>
      <c r="N27" s="15">
        <v>0.46637975611952398</v>
      </c>
      <c r="O27" s="264">
        <v>3.2640160130270601E-8</v>
      </c>
      <c r="P27" s="271"/>
      <c r="Q27" s="98" t="s">
        <v>16</v>
      </c>
      <c r="R27" s="15">
        <v>0.122429029246424</v>
      </c>
      <c r="S27" s="24">
        <v>8.2116539198882996E-2</v>
      </c>
      <c r="T27" s="15">
        <v>-0.251997321885711</v>
      </c>
      <c r="U27" s="24">
        <v>4.4578601709572797E-3</v>
      </c>
      <c r="V27" s="15">
        <v>-0.20326099904171499</v>
      </c>
      <c r="W27" s="24">
        <v>3.3482619348592598E-3</v>
      </c>
      <c r="X27" s="15">
        <v>-0.177092554980149</v>
      </c>
      <c r="Y27" s="24">
        <v>0.17472990919932299</v>
      </c>
      <c r="Z27" s="15">
        <v>1.28039132049045E-2</v>
      </c>
      <c r="AA27" s="24">
        <v>0.98314720189056803</v>
      </c>
      <c r="AB27" s="15">
        <v>-0.27078535076351801</v>
      </c>
      <c r="AC27" s="24">
        <v>2.2507529259709402E-2</v>
      </c>
      <c r="AD27" s="15">
        <v>-0.26765467292721601</v>
      </c>
      <c r="AE27" s="264">
        <v>0.11340639399265599</v>
      </c>
    </row>
    <row r="28" spans="1:31" x14ac:dyDescent="0.2">
      <c r="A28" s="98" t="s">
        <v>17</v>
      </c>
      <c r="B28" s="15">
        <v>-0.156861482548321</v>
      </c>
      <c r="C28" s="24">
        <v>1.2234578010643199E-2</v>
      </c>
      <c r="D28" s="15">
        <v>-2.7500990565048899E-2</v>
      </c>
      <c r="E28" s="24">
        <v>0.74412478778316604</v>
      </c>
      <c r="F28" s="15">
        <v>-0.28053089021021899</v>
      </c>
      <c r="G28" s="24">
        <v>6.8019136920889301E-3</v>
      </c>
      <c r="H28" s="15">
        <v>1.4598253721162901E-2</v>
      </c>
      <c r="I28" s="24">
        <v>0.917640652131123</v>
      </c>
      <c r="J28" s="15">
        <v>-0.36427176551671903</v>
      </c>
      <c r="K28" s="24">
        <v>9.2474726116187293E-3</v>
      </c>
      <c r="L28" s="15">
        <v>0.107132658859155</v>
      </c>
      <c r="M28" s="24">
        <v>0.35616606292977598</v>
      </c>
      <c r="N28" s="15">
        <v>0.48523586351445902</v>
      </c>
      <c r="O28" s="264">
        <v>1.04021890607431E-4</v>
      </c>
      <c r="P28" s="271"/>
      <c r="Q28" s="98" t="s">
        <v>17</v>
      </c>
      <c r="R28" s="15">
        <v>1.33789469372748E-6</v>
      </c>
      <c r="S28" s="24">
        <v>0.98189733863597095</v>
      </c>
      <c r="T28" s="15">
        <v>-0.206967128865224</v>
      </c>
      <c r="U28" s="24">
        <v>2.3661233544269899E-3</v>
      </c>
      <c r="V28" s="15">
        <v>-0.100635469440492</v>
      </c>
      <c r="W28" s="24">
        <v>0.20718269940197701</v>
      </c>
      <c r="X28" s="15">
        <v>-0.17908046048248799</v>
      </c>
      <c r="Y28" s="24">
        <v>3.5383750539123703E-2</v>
      </c>
      <c r="Z28" s="15">
        <v>-8.293770529715E-2</v>
      </c>
      <c r="AA28" s="24">
        <v>0.34123219161377999</v>
      </c>
      <c r="AB28" s="15">
        <v>-0.16212509137692599</v>
      </c>
      <c r="AC28" s="24">
        <v>0.17233407549975499</v>
      </c>
      <c r="AD28" s="15">
        <v>-0.208048673401828</v>
      </c>
      <c r="AE28" s="264">
        <v>8.7817556222502993E-2</v>
      </c>
    </row>
    <row r="29" spans="1:31" x14ac:dyDescent="0.2">
      <c r="A29" s="98" t="s">
        <v>18</v>
      </c>
      <c r="B29" s="15">
        <v>-0.18458470662304</v>
      </c>
      <c r="C29" s="24">
        <v>1.5487640757800399E-2</v>
      </c>
      <c r="D29" s="15">
        <v>0.31075940902841898</v>
      </c>
      <c r="E29" s="24">
        <v>1.8960994270445001E-3</v>
      </c>
      <c r="F29" s="15">
        <v>-6.8583675643965905E-2</v>
      </c>
      <c r="G29" s="24">
        <v>0.54526086223991299</v>
      </c>
      <c r="H29" s="15">
        <v>0.31942152541657098</v>
      </c>
      <c r="I29" s="24">
        <v>8.2547414113800493E-3</v>
      </c>
      <c r="J29" s="15">
        <v>-0.28935693513050398</v>
      </c>
      <c r="K29" s="24">
        <v>1.9565611716463101E-2</v>
      </c>
      <c r="L29" s="15">
        <v>0.167462136946463</v>
      </c>
      <c r="M29" s="24">
        <v>0.163170493861657</v>
      </c>
      <c r="N29" s="15">
        <v>0.29166438006438</v>
      </c>
      <c r="O29" s="264">
        <v>2.5487891387816899E-2</v>
      </c>
      <c r="P29" s="271"/>
      <c r="Q29" s="98" t="s">
        <v>18</v>
      </c>
      <c r="R29" s="15">
        <v>-3.1466482304271202E-2</v>
      </c>
      <c r="S29" s="24">
        <v>0.52797646771936002</v>
      </c>
      <c r="T29" s="15">
        <v>-2.3722480251944199E-2</v>
      </c>
      <c r="U29" s="24">
        <v>0.75427755655120798</v>
      </c>
      <c r="V29" s="15">
        <v>8.5846880895112804E-2</v>
      </c>
      <c r="W29" s="24">
        <v>0.26830599038927699</v>
      </c>
      <c r="X29" s="15">
        <v>-0.30735874760345899</v>
      </c>
      <c r="Y29" s="24">
        <v>5.4004845401809396E-3</v>
      </c>
      <c r="Z29" s="15">
        <v>0.269162200630083</v>
      </c>
      <c r="AA29" s="24">
        <v>2.0346905500481199E-3</v>
      </c>
      <c r="AB29" s="15">
        <v>-0.115233779308615</v>
      </c>
      <c r="AC29" s="24">
        <v>0.37015037651094201</v>
      </c>
      <c r="AD29" s="15">
        <v>-0.585733125803093</v>
      </c>
      <c r="AE29" s="264">
        <v>6.27838845801421E-6</v>
      </c>
    </row>
    <row r="30" spans="1:31" x14ac:dyDescent="0.2">
      <c r="A30" s="98" t="s">
        <v>19</v>
      </c>
      <c r="B30" s="15">
        <v>-0.18302033461025</v>
      </c>
      <c r="C30" s="24">
        <v>3.0551739740580799E-3</v>
      </c>
      <c r="D30" s="15">
        <v>-0.102553350977029</v>
      </c>
      <c r="E30" s="24">
        <v>8.4864403822747306E-2</v>
      </c>
      <c r="F30" s="15">
        <v>-0.33152231689305101</v>
      </c>
      <c r="G30" s="24">
        <v>1.38155740181389E-7</v>
      </c>
      <c r="H30" s="15">
        <v>7.9298542228895402E-3</v>
      </c>
      <c r="I30" s="24">
        <v>0.91774224690474304</v>
      </c>
      <c r="J30" s="15">
        <v>-0.39697084543655498</v>
      </c>
      <c r="K30" s="24">
        <v>3.4232357728414302E-4</v>
      </c>
      <c r="L30" s="15">
        <v>0.54701545176212696</v>
      </c>
      <c r="M30" s="24">
        <v>1.6742208752695799E-7</v>
      </c>
      <c r="N30" s="15">
        <v>0.85681033436597798</v>
      </c>
      <c r="O30" s="264">
        <v>6.64290844554216E-12</v>
      </c>
      <c r="P30" s="271"/>
      <c r="Q30" s="98" t="s">
        <v>19</v>
      </c>
      <c r="R30" s="15">
        <v>0.143377223633781</v>
      </c>
      <c r="S30" s="24">
        <v>1.0641267210500501E-3</v>
      </c>
      <c r="T30" s="15">
        <v>-0.149409895551111</v>
      </c>
      <c r="U30" s="24">
        <v>6.2860153359300995E-4</v>
      </c>
      <c r="V30" s="15">
        <v>-8.3211915511326506E-2</v>
      </c>
      <c r="W30" s="24">
        <v>5.2067602211685299E-2</v>
      </c>
      <c r="X30" s="15">
        <v>-0.24847274137372799</v>
      </c>
      <c r="Y30" s="24">
        <v>5.5109737060088403E-4</v>
      </c>
      <c r="Z30" s="15">
        <v>5.1165282635510997E-2</v>
      </c>
      <c r="AA30" s="24">
        <v>0.46236825242456198</v>
      </c>
      <c r="AB30" s="15">
        <v>2.25550135230153E-2</v>
      </c>
      <c r="AC30" s="24">
        <v>0.69650380335645901</v>
      </c>
      <c r="AD30" s="15">
        <v>-0.30102254978741699</v>
      </c>
      <c r="AE30" s="264">
        <v>8.7923315641136302E-4</v>
      </c>
    </row>
    <row r="31" spans="1:31" x14ac:dyDescent="0.2">
      <c r="A31" s="98" t="s">
        <v>20</v>
      </c>
      <c r="B31" s="15">
        <v>-0.13502581890231299</v>
      </c>
      <c r="C31" s="24">
        <v>6.00774941443105E-3</v>
      </c>
      <c r="D31" s="15">
        <v>-1.0155750641740799E-2</v>
      </c>
      <c r="E31" s="24">
        <v>0.78168728126360099</v>
      </c>
      <c r="F31" s="15">
        <v>-0.12901270271835599</v>
      </c>
      <c r="G31" s="24">
        <v>0.116181227037663</v>
      </c>
      <c r="H31" s="15">
        <v>0.29327818846306097</v>
      </c>
      <c r="I31" s="24">
        <v>1.0421286449862101E-3</v>
      </c>
      <c r="J31" s="15">
        <v>-0.62955341142032595</v>
      </c>
      <c r="K31" s="24">
        <v>2.7139261948860799E-9</v>
      </c>
      <c r="L31" s="15">
        <v>-0.19061106677678</v>
      </c>
      <c r="M31" s="24">
        <v>1.9338216858099999E-2</v>
      </c>
      <c r="N31" s="15">
        <v>0.56153110784444205</v>
      </c>
      <c r="O31" s="264">
        <v>4.8281937736760504E-7</v>
      </c>
      <c r="P31" s="271"/>
      <c r="Q31" s="98" t="s">
        <v>20</v>
      </c>
      <c r="R31" s="15">
        <v>5.2942290481418498E-2</v>
      </c>
      <c r="S31" s="24">
        <v>0.33974538670694698</v>
      </c>
      <c r="T31" s="15">
        <v>-0.11368594227131799</v>
      </c>
      <c r="U31" s="24">
        <v>4.2443412167132898E-2</v>
      </c>
      <c r="V31" s="15">
        <v>7.0543643739713502E-2</v>
      </c>
      <c r="W31" s="24">
        <v>0.18721295292297299</v>
      </c>
      <c r="X31" s="15">
        <v>-6.6515463332873295E-2</v>
      </c>
      <c r="Y31" s="24">
        <v>0.30323851336194402</v>
      </c>
      <c r="Z31" s="15">
        <v>0.17803795956926699</v>
      </c>
      <c r="AA31" s="24">
        <v>4.10297963324169E-2</v>
      </c>
      <c r="AB31" s="15">
        <v>0.128537353564251</v>
      </c>
      <c r="AC31" s="24">
        <v>4.1074037511334302E-2</v>
      </c>
      <c r="AD31" s="15">
        <v>-0.134027415767946</v>
      </c>
      <c r="AE31" s="264">
        <v>0.141518549513832</v>
      </c>
    </row>
    <row r="32" spans="1:31" x14ac:dyDescent="0.2">
      <c r="A32" s="98"/>
      <c r="B32" s="61"/>
      <c r="C32" s="60"/>
      <c r="D32" s="61"/>
      <c r="E32" s="60"/>
      <c r="F32" s="61"/>
      <c r="G32" s="60"/>
      <c r="H32" s="61"/>
      <c r="I32" s="60"/>
      <c r="J32" s="61"/>
      <c r="K32" s="60"/>
      <c r="L32" s="61"/>
      <c r="M32" s="60"/>
      <c r="N32" s="61"/>
      <c r="O32" s="266"/>
      <c r="P32" s="270"/>
      <c r="Q32" s="98"/>
      <c r="R32" s="61"/>
      <c r="S32" s="60"/>
      <c r="T32" s="61"/>
      <c r="U32" s="60"/>
      <c r="V32" s="61"/>
      <c r="W32" s="60"/>
      <c r="X32" s="61"/>
      <c r="Y32" s="60"/>
      <c r="Z32" s="61"/>
      <c r="AA32" s="60"/>
      <c r="AB32" s="61"/>
      <c r="AC32" s="60"/>
      <c r="AD32" s="61"/>
      <c r="AE32" s="266"/>
    </row>
    <row r="33" spans="1:62" x14ac:dyDescent="0.2">
      <c r="A33" s="97" t="s">
        <v>21</v>
      </c>
      <c r="B33" s="61"/>
      <c r="C33" s="60"/>
      <c r="D33" s="61"/>
      <c r="E33" s="60"/>
      <c r="F33" s="61"/>
      <c r="G33" s="60"/>
      <c r="H33" s="61"/>
      <c r="I33" s="60"/>
      <c r="J33" s="61"/>
      <c r="K33" s="60"/>
      <c r="L33" s="61"/>
      <c r="M33" s="60"/>
      <c r="N33" s="61"/>
      <c r="O33" s="266"/>
      <c r="P33" s="270"/>
      <c r="Q33" s="97" t="s">
        <v>21</v>
      </c>
      <c r="R33" s="61"/>
      <c r="S33" s="60"/>
      <c r="T33" s="61"/>
      <c r="U33" s="60"/>
      <c r="V33" s="61"/>
      <c r="W33" s="60"/>
      <c r="X33" s="61"/>
      <c r="Y33" s="60"/>
      <c r="Z33" s="61"/>
      <c r="AA33" s="60"/>
      <c r="AB33" s="61"/>
      <c r="AC33" s="60"/>
      <c r="AD33" s="61"/>
      <c r="AE33" s="266"/>
    </row>
    <row r="34" spans="1:62" x14ac:dyDescent="0.2">
      <c r="A34" s="98" t="s">
        <v>22</v>
      </c>
      <c r="B34" s="15">
        <v>-0.21756018261478599</v>
      </c>
      <c r="C34" s="24">
        <v>1.9988417632466101E-4</v>
      </c>
      <c r="D34" s="15">
        <v>0.35360405967685699</v>
      </c>
      <c r="E34" s="24">
        <v>5.6640139467489803E-8</v>
      </c>
      <c r="F34" s="15">
        <v>-0.28757067624805399</v>
      </c>
      <c r="G34" s="24">
        <v>7.3955411550308302E-7</v>
      </c>
      <c r="H34" s="15">
        <v>0.54743554291623397</v>
      </c>
      <c r="I34" s="24">
        <v>1.2696688145297199E-10</v>
      </c>
      <c r="J34" s="15">
        <v>-0.388925230282337</v>
      </c>
      <c r="K34" s="24">
        <v>2.0535966276202799E-4</v>
      </c>
      <c r="L34" s="15">
        <v>0.33968127840475998</v>
      </c>
      <c r="M34" s="24">
        <v>3.3249549837544002E-4</v>
      </c>
      <c r="N34" s="15">
        <v>0.68203814563340703</v>
      </c>
      <c r="O34" s="264">
        <v>6.4332096760821895E-8</v>
      </c>
      <c r="P34" s="271"/>
      <c r="Q34" s="98" t="s">
        <v>22</v>
      </c>
      <c r="R34" s="15">
        <v>0.27485472933877703</v>
      </c>
      <c r="S34" s="24">
        <v>4.50661422557452E-6</v>
      </c>
      <c r="T34" s="15">
        <v>-0.19388242337123501</v>
      </c>
      <c r="U34" s="24">
        <v>1.33216010740789E-4</v>
      </c>
      <c r="V34" s="15">
        <v>-2.1020667859622401E-2</v>
      </c>
      <c r="W34" s="24">
        <v>0.91830839652148299</v>
      </c>
      <c r="X34" s="15">
        <v>-0.25762154013545902</v>
      </c>
      <c r="Y34" s="24">
        <v>4.4284994332710603E-3</v>
      </c>
      <c r="Z34" s="15">
        <v>0.20613753792859399</v>
      </c>
      <c r="AA34" s="24">
        <v>3.5242512835853598E-2</v>
      </c>
      <c r="AB34" s="15">
        <v>-0.38940753545227902</v>
      </c>
      <c r="AC34" s="24">
        <v>4.1522892111833798E-4</v>
      </c>
      <c r="AD34" s="15">
        <v>-0.43217287899599599</v>
      </c>
      <c r="AE34" s="264">
        <v>3.1007312355502099E-6</v>
      </c>
    </row>
    <row r="35" spans="1:62" x14ac:dyDescent="0.2">
      <c r="A35" s="98" t="s">
        <v>23</v>
      </c>
      <c r="B35" s="15">
        <v>-0.147607698315739</v>
      </c>
      <c r="C35" s="24">
        <v>6.43001435927326E-3</v>
      </c>
      <c r="D35" s="15">
        <v>0.26969539128940101</v>
      </c>
      <c r="E35" s="24">
        <v>4.2884682939980901E-4</v>
      </c>
      <c r="F35" s="15">
        <v>-0.23744511127041401</v>
      </c>
      <c r="G35" s="24">
        <v>7.0758526824476997E-6</v>
      </c>
      <c r="H35" s="15">
        <v>0.25180586901192897</v>
      </c>
      <c r="I35" s="24">
        <v>3.0871393632017101E-3</v>
      </c>
      <c r="J35" s="15">
        <v>-0.68251920693005097</v>
      </c>
      <c r="K35" s="24">
        <v>2.4051718394702001E-9</v>
      </c>
      <c r="L35" s="15">
        <v>-0.212162269748079</v>
      </c>
      <c r="M35" s="24">
        <v>4.8838537742452302E-2</v>
      </c>
      <c r="N35" s="15">
        <v>0.55895667284043504</v>
      </c>
      <c r="O35" s="264">
        <v>1.4150217570563199E-5</v>
      </c>
      <c r="P35" s="271"/>
      <c r="Q35" s="98" t="s">
        <v>23</v>
      </c>
      <c r="R35" s="15">
        <v>-1.51849179253439E-2</v>
      </c>
      <c r="S35" s="24">
        <v>0.78775907456474303</v>
      </c>
      <c r="T35" s="15">
        <v>-0.27083547765156002</v>
      </c>
      <c r="U35" s="24">
        <v>8.8757406583317406E-5</v>
      </c>
      <c r="V35" s="15">
        <v>-0.28933560752284398</v>
      </c>
      <c r="W35" s="24">
        <v>1.1481328474616201E-5</v>
      </c>
      <c r="X35" s="15">
        <v>-0.315061114771443</v>
      </c>
      <c r="Y35" s="24">
        <v>1.77532771577149E-3</v>
      </c>
      <c r="Z35" s="15">
        <v>-0.103132158595979</v>
      </c>
      <c r="AA35" s="24">
        <v>0.254581245738838</v>
      </c>
      <c r="AB35" s="15">
        <v>3.0308838301204701E-2</v>
      </c>
      <c r="AC35" s="24">
        <v>0.68908251733701398</v>
      </c>
      <c r="AD35" s="15">
        <v>-3.1738527218603402E-2</v>
      </c>
      <c r="AE35" s="264">
        <v>0.76193461265502804</v>
      </c>
    </row>
    <row r="36" spans="1:62" x14ac:dyDescent="0.2">
      <c r="A36" s="98" t="s">
        <v>24</v>
      </c>
      <c r="B36" s="15">
        <v>-0.25995733774847601</v>
      </c>
      <c r="C36" s="24">
        <v>4.9608196715045195E-4</v>
      </c>
      <c r="D36" s="15">
        <v>0.13324012581625699</v>
      </c>
      <c r="E36" s="24">
        <v>6.9614753162215298E-2</v>
      </c>
      <c r="F36" s="15">
        <v>-0.374027156904019</v>
      </c>
      <c r="G36" s="24">
        <v>4.1055728080108301E-5</v>
      </c>
      <c r="H36" s="15">
        <v>0.25827635174576202</v>
      </c>
      <c r="I36" s="24">
        <v>1.8995568330837799E-2</v>
      </c>
      <c r="J36" s="15">
        <v>-0.59803639954851595</v>
      </c>
      <c r="K36" s="24">
        <v>8.9331336307507697E-5</v>
      </c>
      <c r="L36" s="15">
        <v>0.102937510575023</v>
      </c>
      <c r="M36" s="24">
        <v>0.44168999277231302</v>
      </c>
      <c r="N36" s="15">
        <v>0.56877548326211103</v>
      </c>
      <c r="O36" s="264">
        <v>3.7921546723662699E-5</v>
      </c>
      <c r="P36" s="271"/>
      <c r="Q36" s="98" t="s">
        <v>24</v>
      </c>
      <c r="R36" s="15">
        <v>5.35738461057138E-2</v>
      </c>
      <c r="S36" s="24">
        <v>0.50776716641518704</v>
      </c>
      <c r="T36" s="15">
        <v>-0.19056550124875399</v>
      </c>
      <c r="U36" s="24">
        <v>1.63771238458272E-2</v>
      </c>
      <c r="V36" s="15">
        <v>-0.175295924659439</v>
      </c>
      <c r="W36" s="24">
        <v>3.22542816423321E-2</v>
      </c>
      <c r="X36" s="15">
        <v>-0.15746852602181999</v>
      </c>
      <c r="Y36" s="24">
        <v>0.26693410983384203</v>
      </c>
      <c r="Z36" s="15">
        <v>-4.7482246872938901E-2</v>
      </c>
      <c r="AA36" s="24">
        <v>0.66955829865819105</v>
      </c>
      <c r="AB36" s="15">
        <v>-3.3876034525330202E-2</v>
      </c>
      <c r="AC36" s="24">
        <v>0.79193267138068202</v>
      </c>
      <c r="AD36" s="15">
        <v>-0.27141809065492201</v>
      </c>
      <c r="AE36" s="264">
        <v>8.5765104459474703E-2</v>
      </c>
    </row>
    <row r="37" spans="1:62" x14ac:dyDescent="0.2">
      <c r="A37" s="104" t="s">
        <v>25</v>
      </c>
      <c r="B37" s="15">
        <v>-0.15211577617399999</v>
      </c>
      <c r="C37" s="24">
        <v>3.8679096605582801E-3</v>
      </c>
      <c r="D37" s="15">
        <v>0.26434577607534798</v>
      </c>
      <c r="E37" s="24">
        <v>3.39540282549899E-4</v>
      </c>
      <c r="F37" s="15">
        <v>-0.241609016920105</v>
      </c>
      <c r="G37" s="24">
        <v>2.97710248453598E-6</v>
      </c>
      <c r="H37" s="15">
        <v>0.252138332000581</v>
      </c>
      <c r="I37" s="24">
        <v>2.35701866739557E-3</v>
      </c>
      <c r="J37" s="15">
        <v>-0.67910147567088097</v>
      </c>
      <c r="K37" s="24">
        <v>8.7738505349932397E-10</v>
      </c>
      <c r="L37" s="15">
        <v>-0.20148672680053301</v>
      </c>
      <c r="M37" s="24">
        <v>5.3728686332792597E-2</v>
      </c>
      <c r="N37" s="15">
        <v>0.55911181252007702</v>
      </c>
      <c r="O37" s="264">
        <v>7.6891555267355505E-6</v>
      </c>
      <c r="P37" s="271"/>
      <c r="Q37" s="104" t="s">
        <v>25</v>
      </c>
      <c r="R37" s="15">
        <v>-1.28720595127155E-2</v>
      </c>
      <c r="S37" s="24">
        <v>0.81094193196880704</v>
      </c>
      <c r="T37" s="15">
        <v>-0.26869460124793598</v>
      </c>
      <c r="U37" s="24">
        <v>6.1397071821733804E-5</v>
      </c>
      <c r="V37" s="15">
        <v>-0.28707295778067499</v>
      </c>
      <c r="W37" s="24">
        <v>9.1605246488324405E-6</v>
      </c>
      <c r="X37" s="15">
        <v>-0.31066834921205499</v>
      </c>
      <c r="Y37" s="24">
        <v>1.4776002764629299E-3</v>
      </c>
      <c r="Z37" s="15">
        <v>-0.10097483093066199</v>
      </c>
      <c r="AA37" s="24">
        <v>0.25305142900525102</v>
      </c>
      <c r="AB37" s="15">
        <v>2.9741006807333801E-2</v>
      </c>
      <c r="AC37" s="24">
        <v>0.68563338015823105</v>
      </c>
      <c r="AD37" s="15">
        <v>-3.9345388806626802E-2</v>
      </c>
      <c r="AE37" s="264">
        <v>0.70444608142788001</v>
      </c>
    </row>
    <row r="38" spans="1:62" x14ac:dyDescent="0.2">
      <c r="A38" s="95"/>
      <c r="B38" s="61"/>
      <c r="C38" s="60"/>
      <c r="D38" s="61"/>
      <c r="E38" s="60"/>
      <c r="F38" s="61"/>
      <c r="G38" s="60"/>
      <c r="H38" s="61"/>
      <c r="I38" s="60"/>
      <c r="J38" s="61"/>
      <c r="K38" s="60"/>
      <c r="L38" s="61"/>
      <c r="M38" s="60"/>
      <c r="N38" s="61"/>
      <c r="O38" s="266"/>
      <c r="P38" s="270"/>
      <c r="Q38" s="95"/>
      <c r="R38" s="61"/>
      <c r="S38" s="60"/>
      <c r="T38" s="61"/>
      <c r="U38" s="60"/>
      <c r="V38" s="61"/>
      <c r="W38" s="60"/>
      <c r="X38" s="61"/>
      <c r="Y38" s="60"/>
      <c r="Z38" s="61"/>
      <c r="AA38" s="60"/>
      <c r="AB38" s="61"/>
      <c r="AC38" s="60"/>
      <c r="AD38" s="61"/>
      <c r="AE38" s="266"/>
    </row>
    <row r="39" spans="1:62" s="85" customFormat="1" x14ac:dyDescent="0.2">
      <c r="A39" s="101" t="s">
        <v>156</v>
      </c>
      <c r="B39" s="199">
        <v>-0.20931234973819038</v>
      </c>
      <c r="C39" s="201">
        <v>3.8482039933023376E-2</v>
      </c>
      <c r="D39" s="199">
        <v>0.14891880261918641</v>
      </c>
      <c r="E39" s="201">
        <v>6.6422953060972997E-2</v>
      </c>
      <c r="F39" s="199">
        <v>-0.26413776160687796</v>
      </c>
      <c r="G39" s="201">
        <v>4.2065319680089426E-2</v>
      </c>
      <c r="H39" s="199">
        <v>0.22387043704900614</v>
      </c>
      <c r="I39" s="201">
        <v>6.3001035129289187E-2</v>
      </c>
      <c r="J39" s="199">
        <v>-0.51410556308679345</v>
      </c>
      <c r="K39" s="201">
        <v>4.0586152752507362E-2</v>
      </c>
      <c r="L39" s="199">
        <v>9.1322764673775994E-2</v>
      </c>
      <c r="M39" s="201">
        <v>7.9935112006905729E-2</v>
      </c>
      <c r="N39" s="199">
        <v>0.5180848634255798</v>
      </c>
      <c r="O39" s="267">
        <v>1.6938237871204638E-2</v>
      </c>
      <c r="P39" s="273" t="str">
        <f t="shared" ref="P39" si="0">+IF(ISNUMBER(P12),AVERAGE(P12:P18,P20:P31,P34:P35),"")</f>
        <v/>
      </c>
      <c r="Q39" s="101" t="s">
        <v>156</v>
      </c>
      <c r="R39" s="199">
        <f>IF(ISNUMBER(R$12),AVERAGE(R12:R31,R34,R37),"")</f>
        <v>8.1781857556218834E-2</v>
      </c>
      <c r="S39" s="201">
        <f>IF(ISNUMBER(S$12),SQRT((SUMSQ(S12:S31,S34,S37))/(22^2)),"")</f>
        <v>7.3553313491425687E-2</v>
      </c>
      <c r="T39" s="199">
        <f t="shared" ref="T39" si="1">IF(ISNUMBER(T$12),AVERAGE(T12:T31,T34,T37),"")</f>
        <v>-0.20605683534578934</v>
      </c>
      <c r="U39" s="201">
        <f t="shared" ref="U39" si="2">IF(ISNUMBER(U$12),SQRT((SUMSQ(U12:U31,U34,U37))/(22^2)),"")</f>
        <v>3.4818994297024244E-2</v>
      </c>
      <c r="V39" s="199">
        <f t="shared" ref="V39" si="3">IF(ISNUMBER(V$12),AVERAGE(V12:V31,V34,V37),"")</f>
        <v>-7.025514526886506E-2</v>
      </c>
      <c r="W39" s="201">
        <f t="shared" ref="W39" si="4">IF(ISNUMBER(W$12),SQRT((SUMSQ(W12:W31,W34,W37))/(22^2)),"")</f>
        <v>7.9580611592228095E-2</v>
      </c>
      <c r="X39" s="199">
        <f t="shared" ref="X39" si="5">IF(ISNUMBER(X$12),AVERAGE(X12:X31,X34,X37),"")</f>
        <v>-0.26450918053203465</v>
      </c>
      <c r="Y39" s="201">
        <f t="shared" ref="Y39" si="6">IF(ISNUMBER(Y$12),SQRT((SUMSQ(Y12:Y31,Y34,Y37))/(22^2)),"")</f>
        <v>1.8844495729864089E-2</v>
      </c>
      <c r="Z39" s="199">
        <f t="shared" ref="Z39" si="7">IF(ISNUMBER(Z$12),AVERAGE(Z12:Z31,Z34,Z37),"")</f>
        <v>3.6357399386182369E-2</v>
      </c>
      <c r="AA39" s="201">
        <f t="shared" ref="AA39" si="8">IF(ISNUMBER(AA$12),SQRT((SUMSQ(AA12:AA31,AA34,AA37))/(22^2)),"")</f>
        <v>8.9820030275157212E-2</v>
      </c>
      <c r="AB39" s="199">
        <f t="shared" ref="AB39" si="9">IF(ISNUMBER(AB$12),AVERAGE(AB12:AB31,AB34,AB37),"")</f>
        <v>-0.16439257258911685</v>
      </c>
      <c r="AC39" s="201">
        <f t="shared" ref="AC39" si="10">IF(ISNUMBER(AC$12),SQRT((SUMSQ(AC12:AC31,AC34,AC37))/(22^2)),"")</f>
        <v>7.4836610987377955E-2</v>
      </c>
      <c r="AD39" s="199">
        <f t="shared" ref="AD39" si="11">IF(ISNUMBER(AD$12),AVERAGE(AD12:AD31,AD34,AD37),"")</f>
        <v>-0.26164516565352608</v>
      </c>
      <c r="AE39" s="267">
        <f t="shared" ref="AE39" si="12">IF(ISNUMBER(AE$12),SQRT((SUMSQ(AE12:AE31,AE34,AE37))/(22^2)),"")</f>
        <v>4.0832883613671107E-2</v>
      </c>
      <c r="AF39" s="103"/>
      <c r="AG39" s="149"/>
      <c r="AH39" s="149"/>
      <c r="AI39" s="149"/>
      <c r="AJ39" s="149"/>
      <c r="AK39" s="149"/>
      <c r="AL39" s="149"/>
      <c r="AM39" s="149"/>
      <c r="AN39" s="149"/>
      <c r="AO39" s="149"/>
      <c r="AP39" s="149"/>
      <c r="AQ39" s="149"/>
      <c r="AR39" s="149"/>
      <c r="AS39" s="149"/>
      <c r="AT39" s="149"/>
      <c r="AU39" s="145"/>
      <c r="AV39" s="103"/>
      <c r="AW39" s="149"/>
      <c r="AX39" s="149"/>
      <c r="AY39" s="149"/>
      <c r="AZ39" s="149"/>
      <c r="BA39" s="149"/>
      <c r="BB39" s="149"/>
      <c r="BC39" s="149"/>
      <c r="BD39" s="149"/>
      <c r="BE39" s="194"/>
      <c r="BF39" s="194"/>
      <c r="BG39" s="194"/>
      <c r="BH39" s="194"/>
      <c r="BI39" s="194"/>
      <c r="BJ39" s="194"/>
    </row>
    <row r="40" spans="1:62" x14ac:dyDescent="0.2">
      <c r="A40" s="48"/>
      <c r="B40" s="57"/>
      <c r="C40" s="34"/>
      <c r="D40" s="57"/>
      <c r="E40" s="34"/>
      <c r="F40" s="57"/>
      <c r="G40" s="34"/>
      <c r="H40" s="57"/>
      <c r="I40" s="34"/>
      <c r="J40" s="57"/>
      <c r="K40" s="34"/>
      <c r="L40" s="57"/>
      <c r="M40" s="34"/>
      <c r="N40" s="57"/>
      <c r="O40" s="266"/>
      <c r="P40" s="270"/>
      <c r="Q40" s="48"/>
      <c r="R40" s="57"/>
      <c r="S40" s="34"/>
      <c r="T40" s="57"/>
      <c r="U40" s="34"/>
      <c r="V40" s="57"/>
      <c r="W40" s="34"/>
      <c r="X40" s="57"/>
      <c r="Y40" s="34"/>
      <c r="Z40" s="57"/>
      <c r="AA40" s="34"/>
      <c r="AB40" s="57"/>
      <c r="AC40" s="34"/>
      <c r="AD40" s="57"/>
      <c r="AE40" s="266"/>
    </row>
    <row r="41" spans="1:62" x14ac:dyDescent="0.2">
      <c r="A41" s="49" t="s">
        <v>26</v>
      </c>
      <c r="B41" s="57"/>
      <c r="C41" s="34"/>
      <c r="D41" s="57"/>
      <c r="E41" s="34"/>
      <c r="F41" s="57"/>
      <c r="G41" s="34"/>
      <c r="H41" s="57"/>
      <c r="I41" s="34"/>
      <c r="J41" s="57"/>
      <c r="K41" s="34"/>
      <c r="L41" s="57"/>
      <c r="M41" s="34"/>
      <c r="N41" s="57"/>
      <c r="O41" s="266"/>
      <c r="P41" s="270"/>
      <c r="Q41" s="49" t="s">
        <v>26</v>
      </c>
      <c r="R41" s="57"/>
      <c r="S41" s="34"/>
      <c r="T41" s="57"/>
      <c r="U41" s="34"/>
      <c r="V41" s="57"/>
      <c r="W41" s="34"/>
      <c r="X41" s="57"/>
      <c r="Y41" s="34"/>
      <c r="Z41" s="57"/>
      <c r="AA41" s="34"/>
      <c r="AB41" s="57"/>
      <c r="AC41" s="34"/>
      <c r="AD41" s="57"/>
      <c r="AE41" s="266"/>
    </row>
    <row r="42" spans="1:62" s="6" customFormat="1" ht="12.75" customHeight="1" x14ac:dyDescent="0.2">
      <c r="A42" s="104" t="s">
        <v>262</v>
      </c>
      <c r="B42" s="8">
        <v>-0.27504797611092302</v>
      </c>
      <c r="C42" s="25">
        <v>7.3794623479228605E-5</v>
      </c>
      <c r="D42" s="8">
        <v>0.307854645180552</v>
      </c>
      <c r="E42" s="25">
        <v>2.62000523231243E-3</v>
      </c>
      <c r="F42" s="8">
        <v>-0.108354833097111</v>
      </c>
      <c r="G42" s="25">
        <v>0.284756910342915</v>
      </c>
      <c r="H42" s="8">
        <v>0.109729325686444</v>
      </c>
      <c r="I42" s="25">
        <v>0.32231017098805598</v>
      </c>
      <c r="J42" s="8">
        <v>-0.134462680224917</v>
      </c>
      <c r="K42" s="25">
        <v>0.36894005034654298</v>
      </c>
      <c r="L42" s="8">
        <v>0.23367725266199799</v>
      </c>
      <c r="M42" s="25">
        <v>0.103623292254188</v>
      </c>
      <c r="N42" s="8">
        <v>0.39686760536490001</v>
      </c>
      <c r="O42" s="264">
        <v>9.6348670307375706E-3</v>
      </c>
      <c r="P42" s="271"/>
      <c r="Q42" s="104" t="s">
        <v>262</v>
      </c>
      <c r="R42" s="8">
        <v>-3.9348879658979298E-2</v>
      </c>
      <c r="S42" s="25">
        <v>0.55412437518486002</v>
      </c>
      <c r="T42" s="8">
        <v>-0.33357794138524799</v>
      </c>
      <c r="U42" s="25">
        <v>2.2744878835445601E-4</v>
      </c>
      <c r="V42" s="8">
        <v>-9.7843004406511294E-2</v>
      </c>
      <c r="W42" s="25">
        <v>0.18967092453623299</v>
      </c>
      <c r="X42" s="8">
        <v>-0.23313495749073701</v>
      </c>
      <c r="Y42" s="25">
        <v>2.4574541928390901E-2</v>
      </c>
      <c r="Z42" s="8">
        <v>8.9550334738269594E-2</v>
      </c>
      <c r="AA42" s="25">
        <v>0.43236943440598502</v>
      </c>
      <c r="AB42" s="8">
        <v>-2.1787166586855301E-2</v>
      </c>
      <c r="AC42" s="25">
        <v>0.85332879058906697</v>
      </c>
      <c r="AD42" s="8">
        <v>0.21086595254518001</v>
      </c>
      <c r="AE42" s="264">
        <v>0.13052513720534101</v>
      </c>
    </row>
    <row r="43" spans="1:62" s="6" customFormat="1" ht="12.75" customHeight="1" x14ac:dyDescent="0.2">
      <c r="A43" s="67" t="s">
        <v>338</v>
      </c>
      <c r="B43" s="210">
        <v>3.9201372653936001E-2</v>
      </c>
      <c r="C43" s="26">
        <v>0.46360831501820998</v>
      </c>
      <c r="D43" s="210">
        <v>0.48611025634924598</v>
      </c>
      <c r="E43" s="26">
        <v>6.1377947169205502E-9</v>
      </c>
      <c r="F43" s="210">
        <v>0.13492381991348401</v>
      </c>
      <c r="G43" s="26">
        <v>7.0682004471871895E-2</v>
      </c>
      <c r="H43" s="210">
        <v>0.167500108460863</v>
      </c>
      <c r="I43" s="26">
        <v>6.8488705067178995E-2</v>
      </c>
      <c r="J43" s="210">
        <v>4.8020071885850502E-2</v>
      </c>
      <c r="K43" s="26">
        <v>0.71208175616228797</v>
      </c>
      <c r="L43" s="210">
        <v>0.107120112703301</v>
      </c>
      <c r="M43" s="26">
        <v>0.48626548411817</v>
      </c>
      <c r="N43" s="210">
        <v>2.0740673896106499E-2</v>
      </c>
      <c r="O43" s="268">
        <v>0.883259510028096</v>
      </c>
      <c r="P43" s="271"/>
      <c r="Q43" s="67" t="s">
        <v>338</v>
      </c>
      <c r="R43" s="210">
        <v>5.89375535646781E-2</v>
      </c>
      <c r="S43" s="26">
        <v>0.63853928075100497</v>
      </c>
      <c r="T43" s="210">
        <v>-0.29773396645177302</v>
      </c>
      <c r="U43" s="26">
        <v>1.8119465441284201E-3</v>
      </c>
      <c r="V43" s="210">
        <v>-7.7538871173160606E-2</v>
      </c>
      <c r="W43" s="26">
        <v>0.59281115785773997</v>
      </c>
      <c r="X43" s="210">
        <v>0.36159915863483</v>
      </c>
      <c r="Y43" s="26">
        <v>4.6622829572966502E-3</v>
      </c>
      <c r="Z43" s="210">
        <v>-0.41184238598362</v>
      </c>
      <c r="AA43" s="26">
        <v>8.2738288041810399E-3</v>
      </c>
      <c r="AB43" s="210">
        <v>-0.30530349722102401</v>
      </c>
      <c r="AC43" s="26">
        <v>0.155145260401789</v>
      </c>
      <c r="AD43" s="210">
        <v>-0.14759425943002899</v>
      </c>
      <c r="AE43" s="268">
        <v>0.46253874744527201</v>
      </c>
    </row>
    <row r="44" spans="1:62" s="73" customFormat="1" ht="99.2" customHeight="1" x14ac:dyDescent="0.2">
      <c r="A44" s="324" t="s">
        <v>240</v>
      </c>
      <c r="B44" s="325"/>
      <c r="C44" s="325"/>
      <c r="D44" s="325"/>
      <c r="E44" s="325"/>
      <c r="F44" s="325"/>
      <c r="G44" s="325"/>
      <c r="H44" s="325"/>
      <c r="I44" s="325"/>
      <c r="J44" s="325"/>
      <c r="K44" s="325"/>
      <c r="L44" s="325"/>
      <c r="M44" s="325"/>
      <c r="N44" s="325"/>
      <c r="O44" s="325"/>
      <c r="P44" s="325"/>
      <c r="Q44" s="324" t="s">
        <v>240</v>
      </c>
      <c r="R44" s="325"/>
      <c r="S44" s="325"/>
      <c r="T44" s="325"/>
      <c r="U44" s="325"/>
      <c r="V44" s="325"/>
      <c r="W44" s="325"/>
      <c r="X44" s="325"/>
      <c r="Y44" s="325"/>
      <c r="Z44" s="325"/>
      <c r="AA44" s="325"/>
      <c r="AB44" s="325"/>
      <c r="AC44" s="325"/>
      <c r="AD44" s="325"/>
      <c r="AE44" s="325"/>
    </row>
    <row r="45" spans="1:62" s="235" customFormat="1" ht="64.5" customHeight="1" x14ac:dyDescent="0.2">
      <c r="A45" s="323" t="s">
        <v>339</v>
      </c>
      <c r="B45" s="323"/>
      <c r="C45" s="323"/>
      <c r="D45" s="323"/>
      <c r="E45" s="323"/>
      <c r="F45" s="323"/>
      <c r="G45" s="323"/>
      <c r="H45" s="323"/>
      <c r="I45" s="323"/>
      <c r="J45" s="323"/>
      <c r="K45" s="323"/>
      <c r="L45" s="323"/>
      <c r="M45" s="323"/>
      <c r="N45" s="323"/>
      <c r="O45" s="323"/>
      <c r="P45" s="323"/>
      <c r="Q45" s="323" t="s">
        <v>339</v>
      </c>
      <c r="R45" s="323"/>
      <c r="S45" s="323"/>
      <c r="T45" s="323"/>
      <c r="U45" s="323"/>
      <c r="V45" s="323"/>
      <c r="W45" s="323"/>
      <c r="X45" s="323"/>
      <c r="Y45" s="323"/>
      <c r="Z45" s="323"/>
      <c r="AA45" s="323"/>
      <c r="AB45" s="323"/>
      <c r="AC45" s="323"/>
      <c r="AD45" s="323"/>
      <c r="AE45" s="323"/>
      <c r="AF45" s="286"/>
    </row>
    <row r="46" spans="1:62" s="68" customFormat="1" x14ac:dyDescent="0.2">
      <c r="A46" s="278" t="s">
        <v>342</v>
      </c>
      <c r="B46" s="279"/>
      <c r="C46" s="279"/>
      <c r="D46" s="279"/>
      <c r="E46" s="279"/>
      <c r="F46" s="279"/>
      <c r="G46" s="279"/>
      <c r="H46" s="279"/>
      <c r="I46" s="279"/>
      <c r="J46" s="279"/>
      <c r="K46" s="279"/>
      <c r="L46" s="279"/>
      <c r="M46" s="279"/>
      <c r="N46" s="279"/>
      <c r="O46" s="279"/>
      <c r="P46" s="279"/>
      <c r="Q46" s="278" t="str">
        <f>A46</f>
        <v>4. 16-24 year-olds.</v>
      </c>
      <c r="R46" s="279"/>
      <c r="S46" s="279"/>
      <c r="T46" s="279"/>
      <c r="U46" s="279"/>
      <c r="V46" s="279"/>
      <c r="W46" s="279"/>
      <c r="X46" s="279"/>
      <c r="Y46" s="279"/>
      <c r="Z46" s="279"/>
      <c r="AA46" s="279"/>
      <c r="AB46" s="279"/>
      <c r="AC46" s="279"/>
      <c r="AD46" s="279"/>
      <c r="AE46" s="279"/>
    </row>
    <row r="47" spans="1:62" s="68" customFormat="1" x14ac:dyDescent="0.2">
      <c r="A47" s="278" t="s">
        <v>343</v>
      </c>
      <c r="B47" s="281"/>
      <c r="C47" s="281"/>
      <c r="D47" s="281"/>
      <c r="E47" s="281"/>
      <c r="F47" s="281"/>
      <c r="G47" s="281"/>
      <c r="H47" s="281"/>
      <c r="I47" s="281"/>
      <c r="J47" s="281"/>
      <c r="K47" s="281"/>
      <c r="L47" s="281"/>
      <c r="M47" s="281"/>
      <c r="N47" s="281"/>
      <c r="O47" s="281"/>
      <c r="P47" s="281"/>
      <c r="Q47" s="278" t="str">
        <f t="shared" ref="Q47:Q49" si="13">A47</f>
        <v>5. 25-54 year-olds.</v>
      </c>
      <c r="R47" s="281"/>
      <c r="S47" s="281"/>
      <c r="T47" s="281"/>
      <c r="U47" s="281"/>
      <c r="V47" s="281"/>
      <c r="W47" s="281"/>
      <c r="X47" s="281"/>
      <c r="Y47" s="281"/>
      <c r="Z47" s="281"/>
      <c r="AA47" s="281"/>
      <c r="AB47" s="281"/>
      <c r="AC47" s="281"/>
      <c r="AD47" s="281"/>
      <c r="AE47" s="281"/>
    </row>
    <row r="48" spans="1:62" s="68" customFormat="1" x14ac:dyDescent="0.2">
      <c r="A48" s="278" t="s">
        <v>344</v>
      </c>
      <c r="B48" s="283"/>
      <c r="C48" s="283"/>
      <c r="D48" s="283"/>
      <c r="E48" s="283"/>
      <c r="F48" s="283"/>
      <c r="G48" s="283"/>
      <c r="H48" s="283"/>
      <c r="I48" s="283"/>
      <c r="J48" s="283"/>
      <c r="K48" s="283"/>
      <c r="L48" s="283"/>
      <c r="M48" s="283"/>
      <c r="N48" s="283"/>
      <c r="O48" s="283"/>
      <c r="P48" s="283"/>
      <c r="Q48" s="278" t="str">
        <f t="shared" si="13"/>
        <v>6. 55-65 year-olds.</v>
      </c>
      <c r="R48" s="283"/>
      <c r="S48" s="283"/>
      <c r="T48" s="283"/>
      <c r="U48" s="283"/>
      <c r="V48" s="283"/>
      <c r="W48" s="283"/>
      <c r="X48" s="283"/>
      <c r="Y48" s="283"/>
      <c r="Z48" s="283"/>
      <c r="AA48" s="283"/>
      <c r="AB48" s="283"/>
      <c r="AC48" s="283"/>
      <c r="AD48" s="283"/>
      <c r="AE48" s="283"/>
    </row>
    <row r="49" spans="1:31" s="68" customFormat="1" x14ac:dyDescent="0.2">
      <c r="A49" s="284" t="s">
        <v>150</v>
      </c>
      <c r="B49" s="283"/>
      <c r="C49" s="283"/>
      <c r="D49" s="283"/>
      <c r="E49" s="283"/>
      <c r="F49" s="283"/>
      <c r="G49" s="283"/>
      <c r="H49" s="283"/>
      <c r="I49" s="283"/>
      <c r="J49" s="283"/>
      <c r="K49" s="283"/>
      <c r="L49" s="283"/>
      <c r="M49" s="283"/>
      <c r="N49" s="283"/>
      <c r="O49" s="283"/>
      <c r="P49" s="283"/>
      <c r="Q49" s="278" t="str">
        <f t="shared" si="13"/>
        <v>Notes: Results based on OLS regressions including controls for literacy and numeracy proficiency scores and contract type.</v>
      </c>
      <c r="R49" s="283"/>
      <c r="S49" s="283"/>
      <c r="T49" s="283"/>
      <c r="U49" s="283"/>
      <c r="V49" s="283"/>
      <c r="W49" s="283"/>
      <c r="X49" s="283"/>
      <c r="Y49" s="283"/>
      <c r="Z49" s="283"/>
      <c r="AA49" s="283"/>
      <c r="AB49" s="283"/>
      <c r="AC49" s="283"/>
      <c r="AD49" s="283"/>
      <c r="AE49" s="283"/>
    </row>
    <row r="50" spans="1:31" s="68" customFormat="1" x14ac:dyDescent="0.2">
      <c r="A50" s="284" t="s">
        <v>147</v>
      </c>
      <c r="B50" s="283"/>
      <c r="C50" s="283"/>
      <c r="D50" s="283"/>
      <c r="E50" s="283"/>
      <c r="F50" s="283"/>
      <c r="G50" s="283"/>
      <c r="H50" s="283"/>
      <c r="I50" s="283"/>
      <c r="J50" s="283"/>
      <c r="K50" s="283"/>
      <c r="L50" s="283"/>
      <c r="M50" s="283"/>
      <c r="N50" s="283"/>
      <c r="O50" s="283"/>
      <c r="P50" s="283"/>
      <c r="Q50" s="284" t="s">
        <v>147</v>
      </c>
      <c r="R50" s="283"/>
      <c r="S50" s="283"/>
      <c r="T50" s="283"/>
      <c r="U50" s="283"/>
      <c r="V50" s="283"/>
      <c r="W50" s="283"/>
      <c r="X50" s="283"/>
      <c r="Y50" s="283"/>
      <c r="Z50" s="283"/>
      <c r="AA50" s="283"/>
      <c r="AB50" s="283"/>
      <c r="AC50" s="283"/>
      <c r="AD50" s="283"/>
      <c r="AE50" s="283"/>
    </row>
    <row r="51" spans="1:31" s="68" customFormat="1" x14ac:dyDescent="0.2"/>
    <row r="52" spans="1:31" s="68" customFormat="1" x14ac:dyDescent="0.2"/>
    <row r="53" spans="1:31" s="68" customFormat="1" x14ac:dyDescent="0.2"/>
    <row r="54" spans="1:31" s="68" customFormat="1" x14ac:dyDescent="0.2"/>
    <row r="55" spans="1:31" s="68" customFormat="1" x14ac:dyDescent="0.2"/>
    <row r="56" spans="1:31" s="68" customFormat="1" x14ac:dyDescent="0.2"/>
    <row r="57" spans="1:31" s="68" customFormat="1" x14ac:dyDescent="0.2">
      <c r="A57" s="71"/>
      <c r="B57" s="69"/>
      <c r="C57" s="69"/>
      <c r="D57" s="69"/>
      <c r="E57" s="69"/>
      <c r="F57" s="69"/>
      <c r="G57" s="69"/>
      <c r="H57" s="69"/>
      <c r="I57" s="69"/>
      <c r="J57" s="69"/>
      <c r="K57" s="69"/>
      <c r="L57" s="69"/>
      <c r="M57" s="69"/>
      <c r="N57" s="69"/>
      <c r="O57" s="69"/>
      <c r="P57" s="69"/>
      <c r="Q57" s="71"/>
      <c r="R57" s="69"/>
      <c r="S57" s="69"/>
      <c r="T57" s="69"/>
      <c r="U57" s="69"/>
      <c r="V57" s="69"/>
      <c r="W57" s="69"/>
      <c r="X57" s="69"/>
      <c r="Y57" s="69"/>
      <c r="Z57" s="69"/>
      <c r="AA57" s="69"/>
      <c r="AB57" s="69"/>
      <c r="AC57" s="69"/>
      <c r="AD57" s="69"/>
      <c r="AE57" s="69"/>
    </row>
    <row r="58" spans="1:31" s="68" customFormat="1" x14ac:dyDescent="0.2">
      <c r="A58" s="71"/>
      <c r="B58" s="69"/>
      <c r="C58" s="69"/>
      <c r="D58" s="69"/>
      <c r="E58" s="69"/>
      <c r="F58" s="69"/>
      <c r="G58" s="69"/>
      <c r="H58" s="69"/>
      <c r="I58" s="69"/>
      <c r="J58" s="69"/>
      <c r="K58" s="69"/>
      <c r="L58" s="69"/>
      <c r="M58" s="69"/>
      <c r="N58" s="69"/>
      <c r="O58" s="69"/>
      <c r="P58" s="69"/>
      <c r="Q58" s="71"/>
      <c r="R58" s="69"/>
      <c r="S58" s="69"/>
      <c r="T58" s="69"/>
      <c r="U58" s="69"/>
      <c r="V58" s="69"/>
      <c r="W58" s="69"/>
      <c r="X58" s="69"/>
      <c r="Y58" s="69"/>
      <c r="Z58" s="69"/>
      <c r="AA58" s="69"/>
      <c r="AB58" s="69"/>
      <c r="AC58" s="69"/>
      <c r="AD58" s="69"/>
      <c r="AE58" s="69"/>
    </row>
    <row r="59" spans="1:31" s="68" customFormat="1" x14ac:dyDescent="0.2">
      <c r="A59" s="72"/>
      <c r="B59" s="69"/>
      <c r="D59" s="69"/>
      <c r="F59" s="69"/>
      <c r="H59" s="69"/>
      <c r="J59" s="69"/>
      <c r="L59" s="69"/>
      <c r="N59" s="69"/>
      <c r="Q59" s="72"/>
      <c r="R59" s="69"/>
      <c r="T59" s="69"/>
      <c r="V59" s="69"/>
      <c r="X59" s="69"/>
      <c r="Z59" s="69"/>
      <c r="AB59" s="69"/>
      <c r="AD59" s="69"/>
    </row>
    <row r="60" spans="1:31" s="68" customFormat="1" x14ac:dyDescent="0.2">
      <c r="A60" s="72"/>
      <c r="B60" s="69"/>
      <c r="D60" s="69"/>
      <c r="F60" s="69"/>
      <c r="H60" s="69"/>
      <c r="J60" s="69"/>
      <c r="L60" s="69"/>
      <c r="N60" s="69"/>
      <c r="Q60" s="72"/>
      <c r="R60" s="69"/>
      <c r="T60" s="69"/>
      <c r="V60" s="69"/>
      <c r="X60" s="69"/>
      <c r="Z60" s="69"/>
      <c r="AB60" s="69"/>
      <c r="AD60" s="69"/>
    </row>
    <row r="61" spans="1:31" s="68" customFormat="1" x14ac:dyDescent="0.2">
      <c r="A61" s="72"/>
      <c r="B61" s="69"/>
      <c r="D61" s="69"/>
      <c r="F61" s="69"/>
      <c r="H61" s="69"/>
      <c r="J61" s="69"/>
      <c r="L61" s="69"/>
      <c r="N61" s="69"/>
      <c r="Q61" s="72"/>
      <c r="R61" s="69"/>
      <c r="T61" s="69"/>
      <c r="V61" s="69"/>
      <c r="X61" s="69"/>
      <c r="Z61" s="69"/>
      <c r="AB61" s="69"/>
      <c r="AD61" s="69"/>
    </row>
    <row r="62" spans="1:31" x14ac:dyDescent="0.2">
      <c r="A62" s="2"/>
      <c r="B62" s="10"/>
      <c r="D62" s="10"/>
      <c r="F62" s="10"/>
      <c r="H62" s="10"/>
      <c r="J62" s="10"/>
      <c r="L62" s="10"/>
      <c r="N62" s="10"/>
      <c r="Q62" s="2"/>
      <c r="R62" s="10"/>
      <c r="T62" s="10"/>
      <c r="V62" s="10"/>
      <c r="X62" s="10"/>
      <c r="Z62" s="10"/>
      <c r="AB62" s="10"/>
      <c r="AD62" s="10"/>
    </row>
    <row r="63" spans="1:31" x14ac:dyDescent="0.2">
      <c r="A63" s="2"/>
      <c r="B63" s="10"/>
      <c r="D63" s="10"/>
      <c r="F63" s="10"/>
      <c r="H63" s="10"/>
      <c r="J63" s="10"/>
      <c r="L63" s="10"/>
      <c r="N63" s="10"/>
      <c r="Q63" s="2"/>
      <c r="R63" s="10"/>
      <c r="T63" s="10"/>
      <c r="V63" s="10"/>
      <c r="X63" s="10"/>
      <c r="Z63" s="10"/>
      <c r="AB63" s="10"/>
      <c r="AD63" s="10"/>
    </row>
    <row r="64" spans="1:31" x14ac:dyDescent="0.2">
      <c r="A64" s="11"/>
      <c r="Q64" s="11"/>
    </row>
    <row r="65" spans="1:18" x14ac:dyDescent="0.2">
      <c r="A65" s="12"/>
      <c r="Q65" s="12"/>
    </row>
    <row r="68" spans="1:18" x14ac:dyDescent="0.2">
      <c r="B68" s="10"/>
      <c r="R68" s="10"/>
    </row>
    <row r="69" spans="1:18" x14ac:dyDescent="0.2">
      <c r="B69" s="10"/>
      <c r="R69" s="10"/>
    </row>
    <row r="70" spans="1:18" x14ac:dyDescent="0.2">
      <c r="B70" s="10"/>
      <c r="R70" s="10"/>
    </row>
    <row r="71" spans="1:18" x14ac:dyDescent="0.2">
      <c r="B71" s="10"/>
      <c r="R71" s="10"/>
    </row>
    <row r="72" spans="1:18" x14ac:dyDescent="0.2">
      <c r="B72" s="10"/>
      <c r="R72" s="10"/>
    </row>
  </sheetData>
  <mergeCells count="22">
    <mergeCell ref="A45:P45"/>
    <mergeCell ref="Q45:AE45"/>
    <mergeCell ref="A44:P44"/>
    <mergeCell ref="L8:M8"/>
    <mergeCell ref="N8:O8"/>
    <mergeCell ref="Q44:AE44"/>
    <mergeCell ref="B6:O7"/>
    <mergeCell ref="A2:P4"/>
    <mergeCell ref="B8:C8"/>
    <mergeCell ref="D8:E8"/>
    <mergeCell ref="F8:G8"/>
    <mergeCell ref="H8:I8"/>
    <mergeCell ref="J8:K8"/>
    <mergeCell ref="Q2:AE4"/>
    <mergeCell ref="R8:S8"/>
    <mergeCell ref="T8:U8"/>
    <mergeCell ref="V8:W8"/>
    <mergeCell ref="X8:Y8"/>
    <mergeCell ref="Z8:AA8"/>
    <mergeCell ref="AB8:AC8"/>
    <mergeCell ref="AD8:AE8"/>
    <mergeCell ref="R6:AE7"/>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00B050"/>
  </sheetPr>
  <dimension ref="A1:U71"/>
  <sheetViews>
    <sheetView zoomScaleNormal="100" workbookViewId="0">
      <selection activeCell="X45" sqref="X45"/>
    </sheetView>
  </sheetViews>
  <sheetFormatPr defaultColWidth="9" defaultRowHeight="12.75" x14ac:dyDescent="0.2"/>
  <cols>
    <col min="1" max="1" width="16.7109375" style="3" customWidth="1"/>
    <col min="2" max="2" width="5" style="3" customWidth="1"/>
    <col min="3" max="13" width="4.140625" style="3" customWidth="1"/>
    <col min="14" max="14" width="4.5703125" style="3" customWidth="1"/>
    <col min="15" max="15" width="3.7109375" style="3" customWidth="1"/>
    <col min="16" max="16" width="4.5703125" style="3" customWidth="1"/>
    <col min="17" max="17" width="4.7109375" style="3" customWidth="1"/>
    <col min="18" max="18" width="4.5703125" style="3" customWidth="1"/>
    <col min="19" max="19" width="3.7109375" style="3" customWidth="1"/>
    <col min="20" max="16384" width="9" style="3"/>
  </cols>
  <sheetData>
    <row r="1" spans="1:21" x14ac:dyDescent="0.2">
      <c r="A1" s="2" t="s">
        <v>208</v>
      </c>
      <c r="B1" s="2"/>
      <c r="C1" s="2"/>
      <c r="D1" s="2"/>
      <c r="E1" s="2"/>
      <c r="F1" s="2"/>
      <c r="G1" s="2"/>
      <c r="H1" s="2"/>
      <c r="I1" s="2"/>
      <c r="J1" s="2"/>
      <c r="K1" s="2"/>
      <c r="L1" s="2"/>
      <c r="M1" s="2"/>
      <c r="N1" s="2"/>
      <c r="O1" s="2"/>
      <c r="P1" s="2"/>
      <c r="Q1" s="2"/>
      <c r="R1" s="2"/>
      <c r="S1" s="2"/>
    </row>
    <row r="2" spans="1:21" ht="12.75" customHeight="1" x14ac:dyDescent="0.2">
      <c r="A2" s="329" t="s">
        <v>167</v>
      </c>
      <c r="B2" s="329"/>
      <c r="C2" s="329"/>
      <c r="D2" s="329"/>
      <c r="E2" s="329"/>
      <c r="F2" s="329"/>
      <c r="G2" s="329"/>
      <c r="H2" s="329"/>
      <c r="I2" s="329"/>
      <c r="J2" s="329"/>
      <c r="K2" s="329"/>
      <c r="L2" s="329"/>
      <c r="M2" s="329"/>
      <c r="N2" s="329"/>
      <c r="O2" s="329"/>
      <c r="P2" s="329"/>
      <c r="Q2" s="329"/>
    </row>
    <row r="3" spans="1:21" x14ac:dyDescent="0.2">
      <c r="A3" s="329"/>
      <c r="B3" s="329"/>
      <c r="C3" s="329"/>
      <c r="D3" s="329"/>
      <c r="E3" s="329"/>
      <c r="F3" s="329"/>
      <c r="G3" s="329"/>
      <c r="H3" s="329"/>
      <c r="I3" s="329"/>
      <c r="J3" s="329"/>
      <c r="K3" s="329"/>
      <c r="L3" s="329"/>
      <c r="M3" s="329"/>
      <c r="N3" s="329"/>
      <c r="O3" s="329"/>
      <c r="P3" s="329"/>
      <c r="Q3" s="329"/>
    </row>
    <row r="4" spans="1:21" x14ac:dyDescent="0.2">
      <c r="A4" s="329"/>
      <c r="B4" s="329"/>
      <c r="C4" s="329"/>
      <c r="D4" s="329"/>
      <c r="E4" s="329"/>
      <c r="F4" s="329"/>
      <c r="G4" s="329"/>
      <c r="H4" s="329"/>
      <c r="I4" s="329"/>
      <c r="J4" s="329"/>
      <c r="K4" s="329"/>
      <c r="L4" s="329"/>
      <c r="M4" s="329"/>
      <c r="N4" s="329"/>
      <c r="O4" s="329"/>
      <c r="P4" s="329"/>
      <c r="Q4" s="329"/>
    </row>
    <row r="5" spans="1:21" x14ac:dyDescent="0.2">
      <c r="A5" s="4"/>
      <c r="B5" s="4"/>
      <c r="C5" s="4"/>
      <c r="D5" s="4"/>
      <c r="E5" s="4"/>
      <c r="F5" s="4"/>
      <c r="G5" s="4"/>
      <c r="H5" s="4"/>
      <c r="I5" s="4"/>
      <c r="J5" s="4"/>
      <c r="K5" s="4"/>
      <c r="L5" s="4"/>
      <c r="M5" s="4"/>
      <c r="N5" s="4"/>
      <c r="O5" s="4"/>
      <c r="P5" s="4"/>
      <c r="Q5" s="4"/>
      <c r="R5" s="31"/>
      <c r="S5" s="31"/>
    </row>
    <row r="6" spans="1:21" s="29" customFormat="1" ht="15" x14ac:dyDescent="0.25">
      <c r="A6" s="28"/>
      <c r="B6" s="376" t="s">
        <v>169</v>
      </c>
      <c r="C6" s="377"/>
      <c r="D6" s="377"/>
      <c r="E6" s="378"/>
      <c r="F6" s="376" t="s">
        <v>170</v>
      </c>
      <c r="G6" s="377"/>
      <c r="H6" s="377"/>
      <c r="I6" s="378"/>
      <c r="J6" s="376" t="s">
        <v>171</v>
      </c>
      <c r="K6" s="377"/>
      <c r="L6" s="377"/>
      <c r="M6" s="378"/>
      <c r="N6" s="37"/>
      <c r="O6" s="37"/>
      <c r="P6" s="38"/>
      <c r="Q6" s="38"/>
      <c r="R6" s="37"/>
      <c r="S6" s="37"/>
    </row>
    <row r="7" spans="1:21" ht="12.75" customHeight="1" x14ac:dyDescent="0.2">
      <c r="A7" s="6"/>
      <c r="B7" s="379"/>
      <c r="C7" s="380"/>
      <c r="D7" s="380"/>
      <c r="E7" s="381"/>
      <c r="F7" s="379"/>
      <c r="G7" s="380"/>
      <c r="H7" s="380"/>
      <c r="I7" s="381"/>
      <c r="J7" s="379"/>
      <c r="K7" s="380"/>
      <c r="L7" s="380"/>
      <c r="M7" s="381"/>
      <c r="N7" s="38"/>
      <c r="O7" s="38"/>
      <c r="P7" s="6"/>
      <c r="Q7" s="6"/>
      <c r="R7" s="38"/>
      <c r="S7" s="38"/>
      <c r="T7" s="6"/>
      <c r="U7" s="6"/>
    </row>
    <row r="8" spans="1:21" ht="24" customHeight="1" x14ac:dyDescent="0.2">
      <c r="B8" s="330" t="s">
        <v>80</v>
      </c>
      <c r="C8" s="331"/>
      <c r="D8" s="330" t="s">
        <v>81</v>
      </c>
      <c r="E8" s="331"/>
      <c r="F8" s="330" t="s">
        <v>80</v>
      </c>
      <c r="G8" s="331"/>
      <c r="H8" s="330" t="s">
        <v>81</v>
      </c>
      <c r="I8" s="331"/>
      <c r="J8" s="330" t="s">
        <v>80</v>
      </c>
      <c r="K8" s="331"/>
      <c r="L8" s="330" t="s">
        <v>81</v>
      </c>
      <c r="M8" s="331"/>
      <c r="N8" s="40"/>
      <c r="O8" s="40"/>
      <c r="P8" s="6"/>
      <c r="Q8" s="6"/>
      <c r="R8" s="40"/>
      <c r="S8" s="40"/>
      <c r="T8" s="6"/>
      <c r="U8" s="6"/>
    </row>
    <row r="9" spans="1:21" s="7" customFormat="1" ht="20.25" customHeight="1" x14ac:dyDescent="0.2">
      <c r="A9" s="41"/>
      <c r="B9" s="42" t="s">
        <v>36</v>
      </c>
      <c r="C9" s="43" t="s">
        <v>29</v>
      </c>
      <c r="D9" s="42" t="s">
        <v>36</v>
      </c>
      <c r="E9" s="43" t="s">
        <v>29</v>
      </c>
      <c r="F9" s="42" t="s">
        <v>36</v>
      </c>
      <c r="G9" s="43" t="s">
        <v>29</v>
      </c>
      <c r="H9" s="42" t="s">
        <v>36</v>
      </c>
      <c r="I9" s="43" t="s">
        <v>29</v>
      </c>
      <c r="J9" s="42" t="s">
        <v>36</v>
      </c>
      <c r="K9" s="43" t="s">
        <v>29</v>
      </c>
      <c r="L9" s="42" t="s">
        <v>36</v>
      </c>
      <c r="M9" s="43" t="s">
        <v>29</v>
      </c>
      <c r="N9" s="46"/>
      <c r="O9" s="46"/>
      <c r="P9" s="30"/>
      <c r="Q9" s="30"/>
      <c r="R9" s="46"/>
      <c r="S9" s="46"/>
      <c r="T9" s="30"/>
      <c r="U9" s="30"/>
    </row>
    <row r="10" spans="1:21" x14ac:dyDescent="0.2">
      <c r="A10" s="95" t="s">
        <v>0</v>
      </c>
      <c r="B10" s="46"/>
      <c r="C10" s="46"/>
      <c r="D10" s="46"/>
      <c r="E10" s="46"/>
      <c r="F10" s="46"/>
      <c r="G10" s="46"/>
      <c r="H10" s="46"/>
      <c r="I10" s="46"/>
      <c r="J10" s="46"/>
      <c r="K10" s="46"/>
      <c r="L10" s="46"/>
      <c r="M10" s="261"/>
      <c r="N10" s="46"/>
      <c r="O10" s="46"/>
      <c r="P10" s="46"/>
      <c r="Q10" s="46"/>
      <c r="R10" s="46"/>
      <c r="S10" s="46"/>
    </row>
    <row r="11" spans="1:21" x14ac:dyDescent="0.2">
      <c r="A11" s="97" t="s">
        <v>1</v>
      </c>
      <c r="M11" s="262"/>
      <c r="R11" s="6"/>
      <c r="S11" s="6"/>
    </row>
    <row r="12" spans="1:21" x14ac:dyDescent="0.2">
      <c r="A12" s="98" t="s">
        <v>2</v>
      </c>
      <c r="B12" s="15">
        <v>1.6382921923798801</v>
      </c>
      <c r="C12" s="16">
        <v>6.1788106409771899E-2</v>
      </c>
      <c r="D12" s="15">
        <v>2.2250252813505398</v>
      </c>
      <c r="E12" s="16">
        <v>4.1977403204672997E-2</v>
      </c>
      <c r="F12" s="15">
        <v>2.23629830764028</v>
      </c>
      <c r="G12" s="16">
        <v>2.5975439951756201E-2</v>
      </c>
      <c r="H12" s="15">
        <v>2.1122735597761402</v>
      </c>
      <c r="I12" s="16">
        <v>1.8391668642769299E-2</v>
      </c>
      <c r="J12" s="15">
        <v>2.0435671681458301</v>
      </c>
      <c r="K12" s="16">
        <v>4.8402578441256797E-2</v>
      </c>
      <c r="L12" s="15">
        <v>1.9198740501999501</v>
      </c>
      <c r="M12" s="247">
        <v>3.7907656243407702E-2</v>
      </c>
      <c r="N12" s="15"/>
      <c r="O12" s="16"/>
      <c r="P12" s="16"/>
      <c r="Q12" s="16"/>
      <c r="R12" s="15"/>
      <c r="S12" s="16"/>
    </row>
    <row r="13" spans="1:21" ht="12.75" customHeight="1" x14ac:dyDescent="0.2">
      <c r="A13" s="98" t="s">
        <v>3</v>
      </c>
      <c r="B13" s="15">
        <v>1.6775381556437201</v>
      </c>
      <c r="C13" s="16">
        <v>4.5893551509994301E-2</v>
      </c>
      <c r="D13" s="15">
        <v>1.9568462911901501</v>
      </c>
      <c r="E13" s="16">
        <v>3.9504820468197498E-2</v>
      </c>
      <c r="F13" s="15">
        <v>1.9759777576079101</v>
      </c>
      <c r="G13" s="16">
        <v>2.15233012881485E-2</v>
      </c>
      <c r="H13" s="15">
        <v>1.89236657482697</v>
      </c>
      <c r="I13" s="16">
        <v>2.0018085834502E-2</v>
      </c>
      <c r="J13" s="15">
        <v>1.89334450024141</v>
      </c>
      <c r="K13" s="16">
        <v>5.02101870990957E-2</v>
      </c>
      <c r="L13" s="15">
        <v>1.7846401422317699</v>
      </c>
      <c r="M13" s="247">
        <v>5.63179068724739E-2</v>
      </c>
      <c r="N13" s="15"/>
      <c r="O13" s="16"/>
      <c r="P13" s="16"/>
      <c r="Q13" s="16"/>
      <c r="R13" s="15"/>
      <c r="S13" s="16"/>
    </row>
    <row r="14" spans="1:21" x14ac:dyDescent="0.2">
      <c r="A14" s="98" t="s">
        <v>4</v>
      </c>
      <c r="B14" s="15">
        <v>1.49344965663442</v>
      </c>
      <c r="C14" s="16">
        <v>4.1782236932700403E-2</v>
      </c>
      <c r="D14" s="15">
        <v>2.31260290658749</v>
      </c>
      <c r="E14" s="16">
        <v>2.94884260816516E-2</v>
      </c>
      <c r="F14" s="15">
        <v>2.2357234026158901</v>
      </c>
      <c r="G14" s="16">
        <v>1.74748831482478E-2</v>
      </c>
      <c r="H14" s="15">
        <v>2.1645697350009998</v>
      </c>
      <c r="I14" s="16">
        <v>1.4028363470853299E-2</v>
      </c>
      <c r="J14" s="15">
        <v>2.0099306662465599</v>
      </c>
      <c r="K14" s="16">
        <v>2.9649954645408101E-2</v>
      </c>
      <c r="L14" s="15">
        <v>1.88849241270251</v>
      </c>
      <c r="M14" s="247">
        <v>3.0364761111011301E-2</v>
      </c>
      <c r="N14" s="15"/>
      <c r="O14" s="16"/>
      <c r="P14" s="16"/>
      <c r="Q14" s="16"/>
      <c r="R14" s="15"/>
      <c r="S14" s="16"/>
    </row>
    <row r="15" spans="1:21" x14ac:dyDescent="0.2">
      <c r="A15" s="98" t="s">
        <v>5</v>
      </c>
      <c r="B15" s="15">
        <v>1.84738710746233</v>
      </c>
      <c r="C15" s="16">
        <v>9.2037367785708396E-2</v>
      </c>
      <c r="D15" s="15">
        <v>2.4760925673889802</v>
      </c>
      <c r="E15" s="16">
        <v>7.8355966217093204E-2</v>
      </c>
      <c r="F15" s="15">
        <v>2.1487313249415401</v>
      </c>
      <c r="G15" s="16">
        <v>3.45170376778813E-2</v>
      </c>
      <c r="H15" s="15">
        <v>2.2326775869430402</v>
      </c>
      <c r="I15" s="16">
        <v>2.8260278210870501E-2</v>
      </c>
      <c r="J15" s="15">
        <v>1.9995951907954499</v>
      </c>
      <c r="K15" s="16">
        <v>7.2350441203185303E-2</v>
      </c>
      <c r="L15" s="15">
        <v>1.8435835500190301</v>
      </c>
      <c r="M15" s="247">
        <v>6.8909885679376504E-2</v>
      </c>
      <c r="N15" s="15"/>
      <c r="O15" s="16"/>
      <c r="P15" s="16"/>
      <c r="Q15" s="16"/>
      <c r="R15" s="15"/>
      <c r="S15" s="16"/>
    </row>
    <row r="16" spans="1:21" x14ac:dyDescent="0.2">
      <c r="A16" s="98" t="s">
        <v>6</v>
      </c>
      <c r="B16" s="15">
        <v>1.4549452390701201</v>
      </c>
      <c r="C16" s="16">
        <v>6.3370955074199806E-2</v>
      </c>
      <c r="D16" s="15">
        <v>2.6035435269192799</v>
      </c>
      <c r="E16" s="16">
        <v>4.1784494287023098E-2</v>
      </c>
      <c r="F16" s="15">
        <v>2.17452889606525</v>
      </c>
      <c r="G16" s="16">
        <v>2.0413933827376801E-2</v>
      </c>
      <c r="H16" s="15">
        <v>2.2581998358742199</v>
      </c>
      <c r="I16" s="16">
        <v>1.92491700665363E-2</v>
      </c>
      <c r="J16" s="15">
        <v>2.0166071527266398</v>
      </c>
      <c r="K16" s="16">
        <v>2.68823182986547E-2</v>
      </c>
      <c r="L16" s="15">
        <v>2.0832063068136502</v>
      </c>
      <c r="M16" s="247">
        <v>2.68193985364251E-2</v>
      </c>
      <c r="N16" s="15"/>
      <c r="O16" s="16"/>
      <c r="P16" s="16"/>
      <c r="Q16" s="16"/>
      <c r="R16" s="15"/>
      <c r="S16" s="16"/>
    </row>
    <row r="17" spans="1:20" x14ac:dyDescent="0.2">
      <c r="A17" s="98" t="s">
        <v>7</v>
      </c>
      <c r="B17" s="15">
        <v>1.87501863375955</v>
      </c>
      <c r="C17" s="16">
        <v>6.0761864607522802E-2</v>
      </c>
      <c r="D17" s="15">
        <v>2.4788562936275702</v>
      </c>
      <c r="E17" s="16">
        <v>2.9817614721136899E-2</v>
      </c>
      <c r="F17" s="15">
        <v>2.2754587307612399</v>
      </c>
      <c r="G17" s="16">
        <v>2.0818563171178799E-2</v>
      </c>
      <c r="H17" s="15">
        <v>2.0334689174648202</v>
      </c>
      <c r="I17" s="16">
        <v>1.36778762252413E-2</v>
      </c>
      <c r="J17" s="15">
        <v>1.9657947914700999</v>
      </c>
      <c r="K17" s="16">
        <v>4.1358454106594202E-2</v>
      </c>
      <c r="L17" s="15">
        <v>1.4563093069314099</v>
      </c>
      <c r="M17" s="247">
        <v>3.9821329300344703E-2</v>
      </c>
      <c r="N17" s="15"/>
      <c r="O17" s="16"/>
      <c r="P17" s="16"/>
      <c r="Q17" s="16"/>
      <c r="R17" s="15"/>
      <c r="S17" s="16"/>
    </row>
    <row r="18" spans="1:20" x14ac:dyDescent="0.2">
      <c r="A18" s="98" t="s">
        <v>8</v>
      </c>
      <c r="B18" s="15">
        <v>1.32243576507702</v>
      </c>
      <c r="C18" s="16">
        <v>4.4840395448387103E-2</v>
      </c>
      <c r="D18" s="15">
        <v>2.2403274968034999</v>
      </c>
      <c r="E18" s="16">
        <v>4.2140196696048099E-2</v>
      </c>
      <c r="F18" s="15">
        <v>1.94269546675675</v>
      </c>
      <c r="G18" s="16">
        <v>1.9229367266573101E-2</v>
      </c>
      <c r="H18" s="15">
        <v>2.0140090454325201</v>
      </c>
      <c r="I18" s="16">
        <v>1.60448222475915E-2</v>
      </c>
      <c r="J18" s="15">
        <v>1.81155269661304</v>
      </c>
      <c r="K18" s="16">
        <v>3.6641490660983697E-2</v>
      </c>
      <c r="L18" s="15">
        <v>1.63755529818515</v>
      </c>
      <c r="M18" s="247">
        <v>3.4668409446062698E-2</v>
      </c>
      <c r="N18" s="15"/>
      <c r="O18" s="16"/>
      <c r="P18" s="16"/>
      <c r="Q18" s="16"/>
      <c r="R18" s="15"/>
      <c r="S18" s="16"/>
    </row>
    <row r="19" spans="1:20" s="85" customFormat="1" x14ac:dyDescent="0.2">
      <c r="A19" s="98" t="s">
        <v>326</v>
      </c>
      <c r="B19" s="99">
        <v>1.65094804394464</v>
      </c>
      <c r="C19" s="100">
        <v>6.2392769315636101E-2</v>
      </c>
      <c r="D19" s="99">
        <v>2.0531194401750299</v>
      </c>
      <c r="E19" s="100">
        <v>4.72399904072646E-2</v>
      </c>
      <c r="F19" s="99">
        <v>1.9353324458373</v>
      </c>
      <c r="G19" s="100">
        <v>1.50494772247242E-2</v>
      </c>
      <c r="H19" s="99">
        <v>1.9419474809645001</v>
      </c>
      <c r="I19" s="100">
        <v>1.4355432348078999E-2</v>
      </c>
      <c r="J19" s="99">
        <v>1.8146270309555399</v>
      </c>
      <c r="K19" s="100">
        <v>3.5348606792887399E-2</v>
      </c>
      <c r="L19" s="99">
        <v>1.7941062996400099</v>
      </c>
      <c r="M19" s="258">
        <v>4.0825450930536598E-2</v>
      </c>
      <c r="N19" s="117"/>
      <c r="O19" s="118"/>
      <c r="P19" s="118"/>
      <c r="Q19" s="192"/>
      <c r="R19" s="191"/>
      <c r="S19" s="192"/>
    </row>
    <row r="20" spans="1:20" x14ac:dyDescent="0.2">
      <c r="A20" s="98" t="s">
        <v>9</v>
      </c>
      <c r="B20" s="15">
        <v>1.6097032490046801</v>
      </c>
      <c r="C20" s="16">
        <v>5.5324491796648799E-2</v>
      </c>
      <c r="D20" s="15">
        <v>2.2278514749686402</v>
      </c>
      <c r="E20" s="16">
        <v>4.0828928770539001E-2</v>
      </c>
      <c r="F20" s="15">
        <v>1.98772017841038</v>
      </c>
      <c r="G20" s="16">
        <v>1.9355427179155799E-2</v>
      </c>
      <c r="H20" s="15">
        <v>1.9883916924965701</v>
      </c>
      <c r="I20" s="16">
        <v>2.0060020766934701E-2</v>
      </c>
      <c r="J20" s="15">
        <v>1.89932905576578</v>
      </c>
      <c r="K20" s="16">
        <v>4.8256957771941902E-2</v>
      </c>
      <c r="L20" s="15">
        <v>1.78354173989443</v>
      </c>
      <c r="M20" s="247">
        <v>4.97145871501289E-2</v>
      </c>
      <c r="N20" s="8"/>
      <c r="O20" s="9"/>
      <c r="P20" s="9"/>
      <c r="Q20" s="16"/>
      <c r="R20" s="15"/>
      <c r="S20" s="16"/>
    </row>
    <row r="21" spans="1:20" x14ac:dyDescent="0.2">
      <c r="A21" s="98" t="s">
        <v>10</v>
      </c>
      <c r="B21" s="15">
        <v>1.5750740253653901</v>
      </c>
      <c r="C21" s="16">
        <v>9.8238858191057807E-2</v>
      </c>
      <c r="D21" s="15">
        <v>2.1462145419426002</v>
      </c>
      <c r="E21" s="16">
        <v>6.0316403021623E-2</v>
      </c>
      <c r="F21" s="15">
        <v>2.1539861175690902</v>
      </c>
      <c r="G21" s="16">
        <v>2.99577659740227E-2</v>
      </c>
      <c r="H21" s="15">
        <v>1.9234927140714799</v>
      </c>
      <c r="I21" s="16">
        <v>2.4516191319318498E-2</v>
      </c>
      <c r="J21" s="15">
        <v>1.8210280513083399</v>
      </c>
      <c r="K21" s="16">
        <v>7.7578806157719907E-2</v>
      </c>
      <c r="L21" s="15">
        <v>1.60269225785617</v>
      </c>
      <c r="M21" s="247">
        <v>8.7122320308626697E-2</v>
      </c>
      <c r="N21" s="8"/>
      <c r="O21" s="9"/>
      <c r="P21" s="9"/>
      <c r="Q21" s="16"/>
      <c r="R21" s="15"/>
      <c r="S21" s="16"/>
    </row>
    <row r="22" spans="1:20" x14ac:dyDescent="0.2">
      <c r="A22" s="98" t="s">
        <v>11</v>
      </c>
      <c r="B22" s="15">
        <v>1.79271737373383</v>
      </c>
      <c r="C22" s="16">
        <v>0.14587114167881499</v>
      </c>
      <c r="D22" s="15">
        <v>1.6465946647721601</v>
      </c>
      <c r="E22" s="16">
        <v>0.101427136247562</v>
      </c>
      <c r="F22" s="15">
        <v>2.2030000901139299</v>
      </c>
      <c r="G22" s="16">
        <v>3.5058221441600798E-2</v>
      </c>
      <c r="H22" s="15">
        <v>1.78405856150916</v>
      </c>
      <c r="I22" s="16">
        <v>3.15113685519793E-2</v>
      </c>
      <c r="J22" s="15">
        <v>1.94496906532474</v>
      </c>
      <c r="K22" s="16">
        <v>8.1064028989703094E-2</v>
      </c>
      <c r="L22" s="15">
        <v>1.74005107440601</v>
      </c>
      <c r="M22" s="247">
        <v>0.118387796324047</v>
      </c>
      <c r="N22" s="8"/>
      <c r="O22" s="9"/>
      <c r="P22" s="9"/>
      <c r="Q22" s="16"/>
      <c r="R22" s="15"/>
      <c r="S22" s="16"/>
    </row>
    <row r="23" spans="1:20" x14ac:dyDescent="0.2">
      <c r="A23" s="98" t="s">
        <v>12</v>
      </c>
      <c r="B23" s="15">
        <v>1.27950470735924</v>
      </c>
      <c r="C23" s="16">
        <v>6.4119065082412094E-2</v>
      </c>
      <c r="D23" s="15">
        <v>1.33181021827362</v>
      </c>
      <c r="E23" s="16">
        <v>6.1787046379526499E-2</v>
      </c>
      <c r="F23" s="15">
        <v>1.7694957570157599</v>
      </c>
      <c r="G23" s="16">
        <v>2.2414274322227298E-2</v>
      </c>
      <c r="H23" s="15">
        <v>1.38879416867338</v>
      </c>
      <c r="I23" s="16">
        <v>2.3509025148012501E-2</v>
      </c>
      <c r="J23" s="15">
        <v>1.6502540464473801</v>
      </c>
      <c r="K23" s="16">
        <v>5.9411295615338797E-2</v>
      </c>
      <c r="L23" s="15">
        <v>1.2194205168965</v>
      </c>
      <c r="M23" s="247">
        <v>6.1974554782656101E-2</v>
      </c>
      <c r="N23" s="8"/>
      <c r="O23" s="9"/>
      <c r="P23" s="9"/>
      <c r="Q23" s="16"/>
      <c r="R23" s="15"/>
      <c r="S23" s="16"/>
    </row>
    <row r="24" spans="1:20" x14ac:dyDescent="0.2">
      <c r="A24" s="98" t="s">
        <v>13</v>
      </c>
      <c r="B24" s="15">
        <v>1.71091834798489</v>
      </c>
      <c r="C24" s="16">
        <v>9.1230801600660702E-2</v>
      </c>
      <c r="D24" s="15">
        <v>1.8752220470962</v>
      </c>
      <c r="E24" s="16">
        <v>8.6858469762724794E-2</v>
      </c>
      <c r="F24" s="15">
        <v>2.1959821044392398</v>
      </c>
      <c r="G24" s="16">
        <v>2.8896486804781501E-2</v>
      </c>
      <c r="H24" s="15">
        <v>1.6120775360426001</v>
      </c>
      <c r="I24" s="16">
        <v>2.37314355325677E-2</v>
      </c>
      <c r="J24" s="15">
        <v>1.82273732430729</v>
      </c>
      <c r="K24" s="16">
        <v>9.8197101025479294E-2</v>
      </c>
      <c r="L24" s="15">
        <v>1.22545687970059</v>
      </c>
      <c r="M24" s="247">
        <v>7.7370733858850793E-2</v>
      </c>
      <c r="N24" s="8"/>
      <c r="O24" s="9"/>
      <c r="P24" s="9"/>
      <c r="Q24" s="16"/>
      <c r="R24" s="15"/>
      <c r="S24" s="16"/>
    </row>
    <row r="25" spans="1:20" x14ac:dyDescent="0.2">
      <c r="A25" s="98" t="s">
        <v>14</v>
      </c>
      <c r="B25" s="15">
        <v>1.56459764138251</v>
      </c>
      <c r="C25" s="16">
        <v>5.3062541306952801E-2</v>
      </c>
      <c r="D25" s="15">
        <v>2.5326047199658399</v>
      </c>
      <c r="E25" s="16">
        <v>3.5108739072467199E-2</v>
      </c>
      <c r="F25" s="15">
        <v>2.16445489704653</v>
      </c>
      <c r="G25" s="16">
        <v>2.1349749182686398E-2</v>
      </c>
      <c r="H25" s="15">
        <v>2.2273764864673899</v>
      </c>
      <c r="I25" s="16">
        <v>1.7376296577096901E-2</v>
      </c>
      <c r="J25" s="15">
        <v>2.0587603382144302</v>
      </c>
      <c r="K25" s="16">
        <v>4.3562013925617898E-2</v>
      </c>
      <c r="L25" s="15">
        <v>2.09328110462359</v>
      </c>
      <c r="M25" s="247">
        <v>4.2153425167255398E-2</v>
      </c>
      <c r="N25" s="8"/>
      <c r="O25" s="9"/>
      <c r="P25" s="9"/>
      <c r="Q25" s="16"/>
      <c r="R25" s="15"/>
      <c r="S25" s="16"/>
    </row>
    <row r="26" spans="1:20" x14ac:dyDescent="0.2">
      <c r="A26" s="98" t="s">
        <v>15</v>
      </c>
      <c r="B26" s="15">
        <v>1.26191305825866</v>
      </c>
      <c r="C26" s="16">
        <v>3.8892816578239897E-2</v>
      </c>
      <c r="D26" s="15">
        <v>2.3835744961738698</v>
      </c>
      <c r="E26" s="16">
        <v>3.3018551204580901E-2</v>
      </c>
      <c r="F26" s="15">
        <v>2.0564236958633102</v>
      </c>
      <c r="G26" s="16">
        <v>1.78058482884564E-2</v>
      </c>
      <c r="H26" s="15">
        <v>2.1360456241519299</v>
      </c>
      <c r="I26" s="16">
        <v>1.53506344507178E-2</v>
      </c>
      <c r="J26" s="15">
        <v>1.92979876273943</v>
      </c>
      <c r="K26" s="16">
        <v>3.8514284472908E-2</v>
      </c>
      <c r="L26" s="15">
        <v>1.8660613491636999</v>
      </c>
      <c r="M26" s="247">
        <v>3.9278017549121302E-2</v>
      </c>
      <c r="N26" s="8"/>
      <c r="O26" s="9"/>
      <c r="P26" s="9"/>
      <c r="Q26" s="16"/>
      <c r="R26" s="15"/>
      <c r="S26" s="16"/>
    </row>
    <row r="27" spans="1:20" x14ac:dyDescent="0.2">
      <c r="A27" s="98" t="s">
        <v>16</v>
      </c>
      <c r="B27" s="15">
        <v>1.78223976954848</v>
      </c>
      <c r="C27" s="16">
        <v>4.0805675201364203E-2</v>
      </c>
      <c r="D27" s="15">
        <v>2.2393812110124101</v>
      </c>
      <c r="E27" s="16">
        <v>3.2480337889649699E-2</v>
      </c>
      <c r="F27" s="15">
        <v>2.0256354813886301</v>
      </c>
      <c r="G27" s="16">
        <v>2.4952577740646301E-2</v>
      </c>
      <c r="H27" s="15">
        <v>1.9078003954322</v>
      </c>
      <c r="I27" s="16">
        <v>2.70455458239694E-2</v>
      </c>
      <c r="J27" s="15">
        <v>1.8251791201454499</v>
      </c>
      <c r="K27" s="16">
        <v>6.37190527109186E-2</v>
      </c>
      <c r="L27" s="15">
        <v>1.48179379615817</v>
      </c>
      <c r="M27" s="247">
        <v>7.5680181059213203E-2</v>
      </c>
      <c r="N27" s="8"/>
      <c r="O27" s="9"/>
      <c r="P27" s="9"/>
      <c r="Q27" s="16"/>
      <c r="R27" s="15"/>
      <c r="S27" s="16"/>
    </row>
    <row r="28" spans="1:20" x14ac:dyDescent="0.2">
      <c r="A28" s="98" t="s">
        <v>17</v>
      </c>
      <c r="B28" s="15">
        <v>2.0009576675962299</v>
      </c>
      <c r="C28" s="16">
        <v>9.2163376956339096E-2</v>
      </c>
      <c r="D28" s="15">
        <v>2.4898951598654802</v>
      </c>
      <c r="E28" s="16">
        <v>5.4958485630393898E-2</v>
      </c>
      <c r="F28" s="15">
        <v>2.16251546723523</v>
      </c>
      <c r="G28" s="16">
        <v>3.5577667634179501E-2</v>
      </c>
      <c r="H28" s="15">
        <v>2.12266707742593</v>
      </c>
      <c r="I28" s="16">
        <v>2.6787382459176601E-2</v>
      </c>
      <c r="J28" s="15">
        <v>1.9869842940592399</v>
      </c>
      <c r="K28" s="16">
        <v>6.4136362988508E-2</v>
      </c>
      <c r="L28" s="15">
        <v>1.7886027840659799</v>
      </c>
      <c r="M28" s="247">
        <v>8.1274341485745305E-2</v>
      </c>
      <c r="N28" s="8"/>
      <c r="O28" s="9"/>
      <c r="P28" s="9"/>
      <c r="Q28" s="16"/>
      <c r="R28" s="15"/>
      <c r="S28" s="16"/>
    </row>
    <row r="29" spans="1:20" x14ac:dyDescent="0.2">
      <c r="A29" s="98" t="s">
        <v>18</v>
      </c>
      <c r="B29" s="15">
        <v>1.65051876748958</v>
      </c>
      <c r="C29" s="16">
        <v>9.8561974928672302E-2</v>
      </c>
      <c r="D29" s="15">
        <v>2.2538372749249702</v>
      </c>
      <c r="E29" s="16">
        <v>8.1852746486300004E-2</v>
      </c>
      <c r="F29" s="15">
        <v>2.1013674835723202</v>
      </c>
      <c r="G29" s="16">
        <v>2.7380278039018002E-2</v>
      </c>
      <c r="H29" s="15">
        <v>1.9708241386743099</v>
      </c>
      <c r="I29" s="16">
        <v>2.40387538560633E-2</v>
      </c>
      <c r="J29" s="15">
        <v>1.86827814973811</v>
      </c>
      <c r="K29" s="16">
        <v>7.6645040771594994E-2</v>
      </c>
      <c r="L29" s="15">
        <v>1.5905478451192701</v>
      </c>
      <c r="M29" s="247">
        <v>8.1732950922261793E-2</v>
      </c>
      <c r="N29" s="8"/>
      <c r="O29" s="9"/>
      <c r="P29" s="9"/>
      <c r="Q29" s="16"/>
      <c r="R29" s="15"/>
      <c r="S29" s="16"/>
    </row>
    <row r="30" spans="1:20" x14ac:dyDescent="0.2">
      <c r="A30" s="98" t="s">
        <v>19</v>
      </c>
      <c r="B30" s="15">
        <v>1.3546171288151001</v>
      </c>
      <c r="C30" s="16">
        <v>7.2466133675071001E-2</v>
      </c>
      <c r="D30" s="15">
        <v>2.24749025631258</v>
      </c>
      <c r="E30" s="16">
        <v>4.0621908499875403E-2</v>
      </c>
      <c r="F30" s="15">
        <v>1.9486572842107801</v>
      </c>
      <c r="G30" s="16">
        <v>1.96083509974781E-2</v>
      </c>
      <c r="H30" s="15">
        <v>2.0318792867946298</v>
      </c>
      <c r="I30" s="16">
        <v>1.7402943176968801E-2</v>
      </c>
      <c r="J30" s="15">
        <v>1.77442528968685</v>
      </c>
      <c r="K30" s="16">
        <v>3.3364688922969003E-2</v>
      </c>
      <c r="L30" s="15">
        <v>1.8094843806018801</v>
      </c>
      <c r="M30" s="247">
        <v>3.8871567808171199E-2</v>
      </c>
      <c r="N30" s="8"/>
      <c r="O30" s="9"/>
      <c r="P30" s="9"/>
      <c r="Q30" s="16"/>
      <c r="R30" s="15"/>
      <c r="S30" s="16"/>
    </row>
    <row r="31" spans="1:20" x14ac:dyDescent="0.2">
      <c r="A31" s="98" t="s">
        <v>20</v>
      </c>
      <c r="B31" s="15">
        <v>1.6548600855567299</v>
      </c>
      <c r="C31" s="16">
        <v>6.6138776693961204E-2</v>
      </c>
      <c r="D31" s="15">
        <v>2.39896841914139</v>
      </c>
      <c r="E31" s="16">
        <v>5.7148873459416903E-2</v>
      </c>
      <c r="F31" s="15">
        <v>2.24708641663381</v>
      </c>
      <c r="G31" s="16">
        <v>2.9948480319465998E-2</v>
      </c>
      <c r="H31" s="15">
        <v>2.1899207970135399</v>
      </c>
      <c r="I31" s="16">
        <v>2.89358146579211E-2</v>
      </c>
      <c r="J31" s="15">
        <v>2.1423619981934299</v>
      </c>
      <c r="K31" s="16">
        <v>5.2222062117952897E-2</v>
      </c>
      <c r="L31" s="15">
        <v>2.0252935080000398</v>
      </c>
      <c r="M31" s="247">
        <v>4.9685560724872402E-2</v>
      </c>
      <c r="N31" s="8"/>
      <c r="O31" s="9"/>
      <c r="P31" s="9"/>
      <c r="Q31" s="16"/>
      <c r="R31" s="8"/>
      <c r="S31" s="9"/>
      <c r="T31" s="6"/>
    </row>
    <row r="32" spans="1:20" x14ac:dyDescent="0.2">
      <c r="A32" s="98"/>
      <c r="M32" s="262"/>
      <c r="N32" s="6"/>
      <c r="O32" s="6"/>
      <c r="P32" s="6"/>
      <c r="R32" s="6"/>
      <c r="S32" s="6"/>
      <c r="T32" s="6"/>
    </row>
    <row r="33" spans="1:20" x14ac:dyDescent="0.2">
      <c r="A33" s="97" t="s">
        <v>21</v>
      </c>
      <c r="M33" s="262"/>
      <c r="N33" s="6"/>
      <c r="O33" s="6"/>
      <c r="P33" s="6"/>
      <c r="R33" s="6"/>
      <c r="S33" s="6"/>
      <c r="T33" s="6"/>
    </row>
    <row r="34" spans="1:20" x14ac:dyDescent="0.2">
      <c r="A34" s="98" t="s">
        <v>22</v>
      </c>
      <c r="B34" s="15">
        <v>1.8735605071164501</v>
      </c>
      <c r="C34" s="16">
        <v>7.86666942169537E-2</v>
      </c>
      <c r="D34" s="15">
        <v>2.2015051889830999</v>
      </c>
      <c r="E34" s="16">
        <v>4.1048497641518598E-2</v>
      </c>
      <c r="F34" s="15">
        <v>2.0813739076994899</v>
      </c>
      <c r="G34" s="16">
        <v>1.7073897141001399E-2</v>
      </c>
      <c r="H34" s="15">
        <v>2.0381952679970001</v>
      </c>
      <c r="I34" s="16">
        <v>2.0248074188802E-2</v>
      </c>
      <c r="J34" s="15">
        <v>1.99318616961655</v>
      </c>
      <c r="K34" s="16">
        <v>5.3497530757080303E-2</v>
      </c>
      <c r="L34" s="15">
        <v>1.91958157559006</v>
      </c>
      <c r="M34" s="247">
        <v>5.0382977931226702E-2</v>
      </c>
      <c r="N34" s="8"/>
      <c r="O34" s="9"/>
      <c r="P34" s="9"/>
      <c r="Q34" s="16"/>
      <c r="R34" s="8"/>
      <c r="S34" s="9"/>
      <c r="T34" s="6"/>
    </row>
    <row r="35" spans="1:20" x14ac:dyDescent="0.2">
      <c r="A35" s="98" t="s">
        <v>23</v>
      </c>
      <c r="B35" s="15">
        <v>1.72973916461195</v>
      </c>
      <c r="C35" s="16">
        <v>8.1218915964225605E-2</v>
      </c>
      <c r="D35" s="15">
        <v>2.1594726044035899</v>
      </c>
      <c r="E35" s="16">
        <v>6.1078634818501197E-2</v>
      </c>
      <c r="F35" s="15">
        <v>2.2915867441240501</v>
      </c>
      <c r="G35" s="16">
        <v>3.2294434457813298E-2</v>
      </c>
      <c r="H35" s="15">
        <v>2.0822166099617698</v>
      </c>
      <c r="I35" s="16">
        <v>2.7779523481767199E-2</v>
      </c>
      <c r="J35" s="15">
        <v>1.96113011767447</v>
      </c>
      <c r="K35" s="16">
        <v>3.63658271690947E-2</v>
      </c>
      <c r="L35" s="15">
        <v>1.8305696727299401</v>
      </c>
      <c r="M35" s="247">
        <v>5.3505059810767898E-2</v>
      </c>
      <c r="N35" s="8"/>
      <c r="O35" s="9"/>
      <c r="P35" s="9"/>
      <c r="Q35" s="16"/>
      <c r="R35" s="8"/>
      <c r="S35" s="9"/>
      <c r="T35" s="6"/>
    </row>
    <row r="36" spans="1:20" x14ac:dyDescent="0.2">
      <c r="A36" s="98" t="s">
        <v>24</v>
      </c>
      <c r="B36" s="15">
        <v>1.79115426274012</v>
      </c>
      <c r="C36" s="16">
        <v>0.104742820125189</v>
      </c>
      <c r="D36" s="15">
        <v>2.09799494397231</v>
      </c>
      <c r="E36" s="16">
        <v>6.0897404737710999E-2</v>
      </c>
      <c r="F36" s="15">
        <v>2.1317203008104801</v>
      </c>
      <c r="G36" s="16">
        <v>3.3143211608001003E-2</v>
      </c>
      <c r="H36" s="15">
        <v>1.8242703928963799</v>
      </c>
      <c r="I36" s="16">
        <v>2.8741972384638399E-2</v>
      </c>
      <c r="J36" s="15">
        <v>1.8091063157364999</v>
      </c>
      <c r="K36" s="16">
        <v>8.0741279284816198E-2</v>
      </c>
      <c r="L36" s="15">
        <v>1.64167400044513</v>
      </c>
      <c r="M36" s="247">
        <v>8.7338457595852903E-2</v>
      </c>
      <c r="N36" s="8"/>
      <c r="O36" s="9"/>
      <c r="P36" s="9"/>
      <c r="Q36" s="16"/>
      <c r="R36" s="8"/>
      <c r="S36" s="9"/>
      <c r="T36" s="6"/>
    </row>
    <row r="37" spans="1:20" x14ac:dyDescent="0.2">
      <c r="A37" s="104" t="s">
        <v>25</v>
      </c>
      <c r="B37" s="15">
        <v>1.73156615081716</v>
      </c>
      <c r="C37" s="16">
        <v>7.9684540700378198E-2</v>
      </c>
      <c r="D37" s="15">
        <v>2.15726621402754</v>
      </c>
      <c r="E37" s="16">
        <v>5.8969239737027099E-2</v>
      </c>
      <c r="F37" s="15">
        <v>2.28695926178536</v>
      </c>
      <c r="G37" s="16">
        <v>3.1361910631855297E-2</v>
      </c>
      <c r="H37" s="15">
        <v>2.0750816614693601</v>
      </c>
      <c r="I37" s="16">
        <v>2.6901798915894001E-2</v>
      </c>
      <c r="J37" s="15">
        <v>1.95751043414368</v>
      </c>
      <c r="K37" s="16">
        <v>3.5599891416117503E-2</v>
      </c>
      <c r="L37" s="15">
        <v>1.8265669909037101</v>
      </c>
      <c r="M37" s="247">
        <v>5.2739975004500797E-2</v>
      </c>
      <c r="N37" s="8"/>
      <c r="O37" s="9"/>
      <c r="P37" s="9"/>
      <c r="Q37" s="16"/>
      <c r="R37" s="8"/>
      <c r="S37" s="9"/>
      <c r="T37" s="6"/>
    </row>
    <row r="38" spans="1:20" x14ac:dyDescent="0.2">
      <c r="A38" s="95"/>
      <c r="M38" s="262"/>
      <c r="N38" s="6"/>
      <c r="O38" s="6"/>
      <c r="P38" s="6"/>
      <c r="R38" s="6"/>
      <c r="S38" s="6"/>
      <c r="T38" s="6"/>
    </row>
    <row r="39" spans="1:20" s="85" customFormat="1" x14ac:dyDescent="0.2">
      <c r="A39" s="101" t="s">
        <v>156</v>
      </c>
      <c r="B39" s="199">
        <f>IF(ISNUMBER(B$12),AVERAGE(B12:B31,B34,B37),"")</f>
        <v>1.6273983306363911</v>
      </c>
      <c r="C39" s="102">
        <f>IF(ISNUMBER(C$12),SQRT((SUMSQ(C12:C31,C34,C37))/(22^2)),"")</f>
        <v>1.5911823751374701E-2</v>
      </c>
      <c r="D39" s="199">
        <f t="shared" ref="D39" si="0">IF(ISNUMBER(D$12),AVERAGE(D12:D31,D34,D37),"")</f>
        <v>2.2035740768864973</v>
      </c>
      <c r="E39" s="102">
        <f t="shared" ref="E39" si="1">IF(ISNUMBER(E$12),SQRT((SUMSQ(E12:E31,E34,E37))/(22^2)),"")</f>
        <v>1.1774884245689054E-2</v>
      </c>
      <c r="F39" s="199">
        <f t="shared" ref="F39" si="2">IF(ISNUMBER(F$12),AVERAGE(F12:F31,F34,F37),"")</f>
        <v>2.1049729306913645</v>
      </c>
      <c r="G39" s="102">
        <f t="shared" ref="G39" si="3">IF(ISNUMBER(G$12),SQRT((SUMSQ(G12:G31,G34,G37))/(22^2)),"")</f>
        <v>5.3565406391959522E-3</v>
      </c>
      <c r="H39" s="199">
        <f t="shared" ref="H39" si="4">IF(ISNUMBER(H$12),AVERAGE(H12:H31,H34,H37),"")</f>
        <v>2.0020962792955768</v>
      </c>
      <c r="I39" s="102">
        <f t="shared" ref="I39" si="5">IF(ISNUMBER(I$12),SQRT((SUMSQ(I12:I31,I34,I37))/(22^2)),"")</f>
        <v>4.703198030848922E-3</v>
      </c>
      <c r="J39" s="199">
        <f t="shared" ref="J39" si="6">IF(ISNUMBER(J$12),AVERAGE(J12:J31,J34,J37),"")</f>
        <v>1.9195373316766031</v>
      </c>
      <c r="K39" s="102">
        <f t="shared" ref="K39" si="7">IF(ISNUMBER(K$12),SQRT((SUMSQ(K12:K31,K34,K37))/(22^2)),"")</f>
        <v>1.198247457818934E-2</v>
      </c>
      <c r="L39" s="199">
        <f t="shared" ref="L39" si="8">IF(ISNUMBER(L$12),AVERAGE(L12:L31,L34,L37),"")</f>
        <v>1.7445519622592534</v>
      </c>
      <c r="M39" s="251">
        <f t="shared" ref="M39" si="9">IF(ISNUMBER(M$12),SQRT((SUMSQ(M12:M31,M34,M37))/(22^2)),"")</f>
        <v>1.2935797308981423E-2</v>
      </c>
      <c r="N39" s="145" t="str">
        <f t="shared" ref="N39:Q39" si="10">+IF(ISNUMBER(N12),AVERAGE(N12:N18,N20:N31,N34:N35),"")</f>
        <v/>
      </c>
      <c r="O39" s="156" t="str">
        <f t="shared" si="10"/>
        <v/>
      </c>
      <c r="P39" s="145" t="str">
        <f t="shared" si="10"/>
        <v/>
      </c>
      <c r="Q39" s="156" t="str">
        <f t="shared" si="10"/>
        <v/>
      </c>
      <c r="R39" s="117"/>
      <c r="S39" s="118"/>
      <c r="T39" s="155"/>
    </row>
    <row r="40" spans="1:20" x14ac:dyDescent="0.2">
      <c r="A40" s="48"/>
      <c r="B40" s="6"/>
      <c r="C40" s="6"/>
      <c r="D40" s="6"/>
      <c r="E40" s="6"/>
      <c r="F40" s="6"/>
      <c r="G40" s="6"/>
      <c r="H40" s="6"/>
      <c r="I40" s="6"/>
      <c r="J40" s="6"/>
      <c r="K40" s="6"/>
      <c r="L40" s="6"/>
      <c r="M40" s="262"/>
      <c r="N40" s="6"/>
      <c r="O40" s="6"/>
      <c r="P40" s="6"/>
      <c r="Q40" s="6"/>
      <c r="R40" s="6"/>
      <c r="S40" s="6"/>
      <c r="T40" s="6"/>
    </row>
    <row r="41" spans="1:20" x14ac:dyDescent="0.2">
      <c r="A41" s="49" t="s">
        <v>26</v>
      </c>
      <c r="B41" s="8"/>
      <c r="C41" s="9"/>
      <c r="D41" s="8"/>
      <c r="E41" s="9"/>
      <c r="F41" s="8"/>
      <c r="G41" s="9"/>
      <c r="H41" s="8"/>
      <c r="I41" s="9"/>
      <c r="J41" s="8"/>
      <c r="K41" s="9"/>
      <c r="L41" s="8"/>
      <c r="M41" s="247"/>
      <c r="N41" s="6"/>
      <c r="O41" s="6"/>
      <c r="P41" s="6"/>
      <c r="Q41" s="6"/>
      <c r="R41" s="6"/>
      <c r="S41" s="6"/>
      <c r="T41" s="6"/>
    </row>
    <row r="42" spans="1:20" s="6" customFormat="1" ht="12.75" customHeight="1" x14ac:dyDescent="0.2">
      <c r="A42" s="104" t="s">
        <v>262</v>
      </c>
      <c r="B42" s="145">
        <v>1.6126925227080999</v>
      </c>
      <c r="C42" s="156">
        <v>0.108594183615651</v>
      </c>
      <c r="D42" s="145">
        <v>1.7056907282354701</v>
      </c>
      <c r="E42" s="156">
        <v>9.6024344518897797E-2</v>
      </c>
      <c r="F42" s="145">
        <v>1.8868977542259699</v>
      </c>
      <c r="G42" s="156">
        <v>2.75077258292671E-2</v>
      </c>
      <c r="H42" s="145">
        <v>1.6805344843729899</v>
      </c>
      <c r="I42" s="156">
        <v>3.3094202916739E-2</v>
      </c>
      <c r="J42" s="145">
        <v>1.5988318633362799</v>
      </c>
      <c r="K42" s="156">
        <v>8.1479932613045203E-2</v>
      </c>
      <c r="L42" s="145">
        <v>1.2364902815322401</v>
      </c>
      <c r="M42" s="258">
        <v>0.12553136091003</v>
      </c>
      <c r="N42" s="8"/>
      <c r="O42" s="9"/>
      <c r="P42" s="9"/>
      <c r="Q42" s="9"/>
      <c r="R42" s="8"/>
      <c r="S42" s="9"/>
    </row>
    <row r="43" spans="1:20" s="6" customFormat="1" ht="12.75" customHeight="1" x14ac:dyDescent="0.2">
      <c r="A43" s="67" t="s">
        <v>338</v>
      </c>
      <c r="B43" s="214">
        <v>2.02433390077144</v>
      </c>
      <c r="C43" s="107">
        <v>6.7659129070165094E-2</v>
      </c>
      <c r="D43" s="214">
        <v>2.21186216142388</v>
      </c>
      <c r="E43" s="107">
        <v>9.2134414238000895E-2</v>
      </c>
      <c r="F43" s="214">
        <v>1.80235783489912</v>
      </c>
      <c r="G43" s="107">
        <v>4.8265805135229101E-2</v>
      </c>
      <c r="H43" s="214">
        <v>1.4492610886241</v>
      </c>
      <c r="I43" s="107">
        <v>5.9004702353688099E-2</v>
      </c>
      <c r="J43" s="214">
        <v>1.5498741082860401</v>
      </c>
      <c r="K43" s="107">
        <v>0.11564336014285</v>
      </c>
      <c r="L43" s="214">
        <v>0.74104891841730403</v>
      </c>
      <c r="M43" s="260">
        <v>0.15394984634643399</v>
      </c>
      <c r="N43" s="8"/>
      <c r="O43" s="9"/>
      <c r="P43" s="9"/>
      <c r="Q43" s="9"/>
      <c r="R43" s="8"/>
      <c r="S43" s="9"/>
    </row>
    <row r="44" spans="1:20"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5"/>
      <c r="S44" s="206"/>
    </row>
    <row r="45" spans="1:20" s="235" customFormat="1" ht="62.25" customHeight="1" x14ac:dyDescent="0.2">
      <c r="A45" s="323" t="s">
        <v>339</v>
      </c>
      <c r="B45" s="323"/>
      <c r="C45" s="323"/>
      <c r="D45" s="323"/>
      <c r="E45" s="323"/>
      <c r="F45" s="323"/>
      <c r="G45" s="323"/>
      <c r="H45" s="323"/>
      <c r="I45" s="323"/>
      <c r="J45" s="323"/>
      <c r="K45" s="323"/>
      <c r="L45" s="323"/>
      <c r="M45" s="323"/>
      <c r="N45" s="323"/>
      <c r="O45" s="323"/>
      <c r="P45" s="323"/>
      <c r="Q45" s="323"/>
      <c r="R45" s="323"/>
      <c r="S45" s="233"/>
    </row>
    <row r="46" spans="1:20" s="68" customFormat="1" x14ac:dyDescent="0.2">
      <c r="A46" s="63" t="s">
        <v>168</v>
      </c>
      <c r="B46" s="70"/>
      <c r="C46" s="70"/>
      <c r="D46" s="70"/>
      <c r="E46" s="70"/>
      <c r="F46" s="70"/>
      <c r="G46" s="70"/>
      <c r="H46" s="70"/>
      <c r="I46" s="70"/>
      <c r="J46" s="70"/>
      <c r="K46" s="70"/>
      <c r="L46" s="70"/>
      <c r="M46" s="70"/>
      <c r="N46" s="70"/>
      <c r="O46" s="70"/>
      <c r="P46" s="70"/>
      <c r="Q46" s="70"/>
      <c r="R46" s="70"/>
      <c r="S46" s="70"/>
      <c r="T46" s="73"/>
    </row>
    <row r="47" spans="1:20" s="68" customFormat="1" x14ac:dyDescent="0.2">
      <c r="A47" s="69" t="s">
        <v>147</v>
      </c>
    </row>
    <row r="48" spans="1:20" s="68" customFormat="1" x14ac:dyDescent="0.2"/>
    <row r="49" spans="1:19" s="68" customFormat="1" x14ac:dyDescent="0.2"/>
    <row r="50" spans="1:19" s="68" customFormat="1" x14ac:dyDescent="0.2"/>
    <row r="51" spans="1:19" s="68" customFormat="1" x14ac:dyDescent="0.2"/>
    <row r="52" spans="1:19" s="68" customFormat="1" x14ac:dyDescent="0.2"/>
    <row r="53" spans="1:19" s="68" customFormat="1" x14ac:dyDescent="0.2"/>
    <row r="54" spans="1:19" s="68" customFormat="1" x14ac:dyDescent="0.2"/>
    <row r="55" spans="1:19" s="68" customFormat="1" x14ac:dyDescent="0.2"/>
    <row r="56" spans="1:19" s="68" customFormat="1" x14ac:dyDescent="0.2">
      <c r="A56" s="71"/>
      <c r="B56" s="69"/>
      <c r="C56" s="69"/>
      <c r="D56" s="69"/>
      <c r="E56" s="69"/>
      <c r="F56" s="69"/>
      <c r="G56" s="69"/>
      <c r="H56" s="69"/>
      <c r="I56" s="69"/>
      <c r="J56" s="69"/>
      <c r="K56" s="69"/>
      <c r="L56" s="69"/>
      <c r="M56" s="69"/>
      <c r="N56" s="69"/>
      <c r="O56" s="69"/>
      <c r="P56" s="69"/>
      <c r="Q56" s="69"/>
      <c r="R56" s="69"/>
      <c r="S56" s="69"/>
    </row>
    <row r="57" spans="1:19" s="68" customFormat="1" x14ac:dyDescent="0.2">
      <c r="A57" s="71"/>
      <c r="B57" s="69"/>
      <c r="C57" s="69"/>
      <c r="D57" s="69"/>
      <c r="E57" s="69"/>
      <c r="F57" s="69"/>
      <c r="G57" s="69"/>
      <c r="H57" s="69"/>
      <c r="I57" s="69"/>
      <c r="J57" s="69"/>
      <c r="K57" s="69"/>
      <c r="L57" s="69"/>
      <c r="M57" s="69"/>
      <c r="N57" s="69"/>
      <c r="O57" s="69"/>
      <c r="P57" s="69"/>
      <c r="Q57" s="69"/>
      <c r="R57" s="69"/>
      <c r="S57" s="69"/>
    </row>
    <row r="58" spans="1:19" s="68" customFormat="1" x14ac:dyDescent="0.2">
      <c r="A58" s="72"/>
      <c r="B58" s="69"/>
      <c r="D58" s="69"/>
      <c r="F58" s="69"/>
      <c r="H58" s="69"/>
      <c r="J58" s="69"/>
      <c r="L58" s="69"/>
      <c r="N58" s="69"/>
      <c r="R58" s="69"/>
    </row>
    <row r="59" spans="1:19" s="68" customFormat="1" x14ac:dyDescent="0.2">
      <c r="A59" s="72"/>
      <c r="B59" s="69"/>
      <c r="D59" s="69"/>
      <c r="F59" s="69"/>
      <c r="H59" s="69"/>
      <c r="J59" s="69"/>
      <c r="L59" s="69"/>
      <c r="N59" s="69"/>
      <c r="R59" s="69"/>
    </row>
    <row r="60" spans="1:19" s="68" customFormat="1" x14ac:dyDescent="0.2">
      <c r="A60" s="72"/>
      <c r="B60" s="69"/>
      <c r="D60" s="69"/>
      <c r="F60" s="69"/>
      <c r="H60" s="69"/>
      <c r="J60" s="69"/>
      <c r="L60" s="69"/>
      <c r="N60" s="69"/>
      <c r="R60" s="69"/>
    </row>
    <row r="61" spans="1:19" s="68" customFormat="1" x14ac:dyDescent="0.2">
      <c r="A61" s="72"/>
      <c r="B61" s="69"/>
      <c r="D61" s="69"/>
      <c r="F61" s="69"/>
      <c r="H61" s="69"/>
      <c r="J61" s="69"/>
      <c r="L61" s="69"/>
      <c r="N61" s="69"/>
      <c r="R61" s="69"/>
    </row>
    <row r="62" spans="1:19" x14ac:dyDescent="0.2">
      <c r="A62" s="2"/>
      <c r="B62" s="10"/>
      <c r="D62" s="10"/>
      <c r="F62" s="10"/>
      <c r="H62" s="10"/>
      <c r="J62" s="10"/>
      <c r="L62" s="10"/>
      <c r="N62" s="10"/>
      <c r="R62" s="10"/>
    </row>
    <row r="63" spans="1:19" x14ac:dyDescent="0.2">
      <c r="A63" s="11"/>
    </row>
    <row r="64" spans="1:19" x14ac:dyDescent="0.2">
      <c r="A64" s="12"/>
    </row>
    <row r="67" spans="2:2" x14ac:dyDescent="0.2">
      <c r="B67" s="10"/>
    </row>
    <row r="68" spans="2:2" x14ac:dyDescent="0.2">
      <c r="B68" s="10"/>
    </row>
    <row r="69" spans="2:2" x14ac:dyDescent="0.2">
      <c r="B69" s="10"/>
    </row>
    <row r="70" spans="2:2" x14ac:dyDescent="0.2">
      <c r="B70" s="10"/>
    </row>
    <row r="71" spans="2:2" x14ac:dyDescent="0.2">
      <c r="B71" s="10"/>
    </row>
  </sheetData>
  <mergeCells count="12">
    <mergeCell ref="A45:R45"/>
    <mergeCell ref="A44:R44"/>
    <mergeCell ref="A2:Q4"/>
    <mergeCell ref="L8:M8"/>
    <mergeCell ref="B8:C8"/>
    <mergeCell ref="D8:E8"/>
    <mergeCell ref="F8:G8"/>
    <mergeCell ref="H8:I8"/>
    <mergeCell ref="J8:K8"/>
    <mergeCell ref="B6:E7"/>
    <mergeCell ref="F6:I7"/>
    <mergeCell ref="J6:M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sheetPr>
  <dimension ref="A1:AY102"/>
  <sheetViews>
    <sheetView zoomScaleNormal="100" workbookViewId="0">
      <selection activeCell="R45" sqref="R45:AH45"/>
    </sheetView>
  </sheetViews>
  <sheetFormatPr defaultColWidth="9" defaultRowHeight="12.75" x14ac:dyDescent="0.2"/>
  <cols>
    <col min="1" max="1" width="16.7109375" style="3" customWidth="1"/>
    <col min="2" max="2" width="5" style="3" customWidth="1"/>
    <col min="3" max="17" width="4.5703125" style="3" customWidth="1"/>
    <col min="18" max="18" width="16.7109375" style="3" customWidth="1"/>
    <col min="19" max="34" width="4.7109375" style="3" customWidth="1"/>
    <col min="35" max="35" width="16.7109375" style="3" customWidth="1"/>
    <col min="36" max="51" width="4.7109375" style="3" customWidth="1"/>
    <col min="52" max="16384" width="9" style="3"/>
  </cols>
  <sheetData>
    <row r="1" spans="1:51" x14ac:dyDescent="0.2">
      <c r="A1" s="2" t="s">
        <v>216</v>
      </c>
      <c r="B1" s="2"/>
      <c r="C1" s="2"/>
      <c r="D1" s="2"/>
      <c r="E1" s="2"/>
      <c r="F1" s="2"/>
      <c r="G1" s="2"/>
      <c r="H1" s="2"/>
      <c r="I1" s="2"/>
      <c r="J1" s="2"/>
      <c r="K1" s="2"/>
      <c r="L1" s="2"/>
      <c r="M1" s="2"/>
      <c r="N1" s="2"/>
      <c r="O1" s="2"/>
      <c r="P1" s="2"/>
      <c r="Q1" s="2"/>
      <c r="R1" s="2" t="str">
        <f>A1</f>
        <v>Table A4.11a</v>
      </c>
      <c r="S1" s="2"/>
      <c r="T1" s="2"/>
      <c r="U1" s="2"/>
      <c r="V1" s="2"/>
      <c r="W1" s="2"/>
      <c r="X1" s="2"/>
      <c r="Y1" s="2"/>
      <c r="Z1" s="2"/>
      <c r="AA1" s="2"/>
      <c r="AB1" s="2"/>
      <c r="AC1" s="2"/>
      <c r="AD1" s="2"/>
      <c r="AE1" s="2"/>
      <c r="AF1" s="2"/>
      <c r="AI1" s="2" t="str">
        <f>R1</f>
        <v>Table A4.11a</v>
      </c>
      <c r="AJ1" s="2"/>
      <c r="AK1" s="2"/>
      <c r="AL1" s="2"/>
      <c r="AM1" s="2"/>
      <c r="AN1" s="2"/>
      <c r="AO1" s="2"/>
      <c r="AP1" s="2"/>
      <c r="AQ1" s="2"/>
      <c r="AR1" s="2"/>
      <c r="AS1" s="2"/>
      <c r="AT1" s="2"/>
      <c r="AU1" s="2"/>
      <c r="AV1" s="2"/>
      <c r="AW1" s="2"/>
    </row>
    <row r="2" spans="1:51" ht="12.75" customHeight="1" x14ac:dyDescent="0.2">
      <c r="A2" s="329" t="s">
        <v>140</v>
      </c>
      <c r="B2" s="329"/>
      <c r="C2" s="329"/>
      <c r="D2" s="329"/>
      <c r="E2" s="329"/>
      <c r="F2" s="329"/>
      <c r="G2" s="329"/>
      <c r="H2" s="329"/>
      <c r="I2" s="329"/>
      <c r="J2" s="329"/>
      <c r="K2" s="329"/>
      <c r="L2" s="329"/>
      <c r="M2" s="329"/>
      <c r="N2" s="329"/>
      <c r="O2" s="329"/>
      <c r="P2" s="4"/>
      <c r="Q2" s="4"/>
      <c r="R2" s="329" t="str">
        <f>$A$2</f>
        <v>Mean use of information-processing skills at work, by educational attainment</v>
      </c>
      <c r="S2" s="329"/>
      <c r="T2" s="329"/>
      <c r="U2" s="329"/>
      <c r="V2" s="329"/>
      <c r="W2" s="329"/>
      <c r="X2" s="329"/>
      <c r="Y2" s="329"/>
      <c r="Z2" s="329"/>
      <c r="AA2" s="329"/>
      <c r="AB2" s="329"/>
      <c r="AC2" s="329"/>
      <c r="AD2" s="329"/>
      <c r="AE2" s="329"/>
      <c r="AF2" s="329"/>
      <c r="AI2" s="329" t="str">
        <f>$A$2</f>
        <v>Mean use of information-processing skills at work, by educational attainment</v>
      </c>
      <c r="AJ2" s="329"/>
      <c r="AK2" s="329"/>
      <c r="AL2" s="329"/>
      <c r="AM2" s="329"/>
      <c r="AN2" s="329"/>
      <c r="AO2" s="329"/>
      <c r="AP2" s="329"/>
      <c r="AQ2" s="329"/>
      <c r="AR2" s="329"/>
      <c r="AS2" s="329"/>
      <c r="AT2" s="329"/>
      <c r="AU2" s="329"/>
      <c r="AV2" s="329"/>
      <c r="AW2" s="329"/>
    </row>
    <row r="3" spans="1:51" x14ac:dyDescent="0.2">
      <c r="A3" s="329"/>
      <c r="B3" s="329"/>
      <c r="C3" s="329"/>
      <c r="D3" s="329"/>
      <c r="E3" s="329"/>
      <c r="F3" s="329"/>
      <c r="G3" s="329"/>
      <c r="H3" s="329"/>
      <c r="I3" s="329"/>
      <c r="J3" s="329"/>
      <c r="K3" s="329"/>
      <c r="L3" s="329"/>
      <c r="M3" s="329"/>
      <c r="N3" s="329"/>
      <c r="O3" s="329"/>
      <c r="P3" s="4"/>
      <c r="Q3" s="4"/>
      <c r="R3" s="329"/>
      <c r="S3" s="329"/>
      <c r="T3" s="329"/>
      <c r="U3" s="329"/>
      <c r="V3" s="329"/>
      <c r="W3" s="329"/>
      <c r="X3" s="329"/>
      <c r="Y3" s="329"/>
      <c r="Z3" s="329"/>
      <c r="AA3" s="329"/>
      <c r="AB3" s="329"/>
      <c r="AC3" s="329"/>
      <c r="AD3" s="329"/>
      <c r="AE3" s="329"/>
      <c r="AF3" s="329"/>
      <c r="AI3" s="329"/>
      <c r="AJ3" s="329"/>
      <c r="AK3" s="329"/>
      <c r="AL3" s="329"/>
      <c r="AM3" s="329"/>
      <c r="AN3" s="329"/>
      <c r="AO3" s="329"/>
      <c r="AP3" s="329"/>
      <c r="AQ3" s="329"/>
      <c r="AR3" s="329"/>
      <c r="AS3" s="329"/>
      <c r="AT3" s="329"/>
      <c r="AU3" s="329"/>
      <c r="AV3" s="329"/>
      <c r="AW3" s="329"/>
    </row>
    <row r="4" spans="1:51" x14ac:dyDescent="0.2">
      <c r="A4" s="329"/>
      <c r="B4" s="329"/>
      <c r="C4" s="329"/>
      <c r="D4" s="329"/>
      <c r="E4" s="329"/>
      <c r="F4" s="329"/>
      <c r="G4" s="329"/>
      <c r="H4" s="329"/>
      <c r="I4" s="329"/>
      <c r="J4" s="329"/>
      <c r="K4" s="329"/>
      <c r="L4" s="329"/>
      <c r="M4" s="329"/>
      <c r="N4" s="329"/>
      <c r="O4" s="329"/>
      <c r="P4" s="4"/>
      <c r="Q4" s="4"/>
      <c r="R4" s="329"/>
      <c r="S4" s="329"/>
      <c r="T4" s="329"/>
      <c r="U4" s="329"/>
      <c r="V4" s="329"/>
      <c r="W4" s="329"/>
      <c r="X4" s="329"/>
      <c r="Y4" s="329"/>
      <c r="Z4" s="329"/>
      <c r="AA4" s="329"/>
      <c r="AB4" s="329"/>
      <c r="AC4" s="329"/>
      <c r="AD4" s="329"/>
      <c r="AE4" s="329"/>
      <c r="AF4" s="329"/>
      <c r="AI4" s="329"/>
      <c r="AJ4" s="329"/>
      <c r="AK4" s="329"/>
      <c r="AL4" s="329"/>
      <c r="AM4" s="329"/>
      <c r="AN4" s="329"/>
      <c r="AO4" s="329"/>
      <c r="AP4" s="329"/>
      <c r="AQ4" s="329"/>
      <c r="AR4" s="329"/>
      <c r="AS4" s="329"/>
      <c r="AT4" s="329"/>
      <c r="AU4" s="329"/>
      <c r="AV4" s="329"/>
      <c r="AW4" s="329"/>
    </row>
    <row r="5" spans="1:51" x14ac:dyDescent="0.2">
      <c r="A5" s="4" t="s">
        <v>27</v>
      </c>
      <c r="B5" s="4"/>
      <c r="C5" s="4"/>
      <c r="D5" s="4"/>
      <c r="E5" s="4"/>
      <c r="F5" s="4"/>
      <c r="G5" s="4"/>
      <c r="H5" s="4"/>
      <c r="I5" s="4"/>
      <c r="J5" s="4"/>
      <c r="K5" s="4"/>
      <c r="L5" s="4"/>
      <c r="M5" s="4"/>
      <c r="N5" s="4"/>
      <c r="O5" s="4"/>
      <c r="P5" s="4"/>
      <c r="Q5" s="4"/>
      <c r="R5" s="4" t="s">
        <v>28</v>
      </c>
      <c r="S5" s="4"/>
      <c r="T5" s="4"/>
      <c r="U5" s="4"/>
      <c r="V5" s="4"/>
      <c r="W5" s="4"/>
      <c r="X5" s="4"/>
      <c r="Y5" s="4"/>
      <c r="Z5" s="4"/>
      <c r="AA5" s="4"/>
      <c r="AB5" s="4"/>
      <c r="AC5" s="4"/>
      <c r="AD5" s="4"/>
      <c r="AE5" s="4"/>
      <c r="AF5" s="4"/>
      <c r="AI5" s="4" t="s">
        <v>42</v>
      </c>
      <c r="AJ5" s="4"/>
      <c r="AK5" s="4"/>
      <c r="AL5" s="4"/>
      <c r="AM5" s="4"/>
      <c r="AN5" s="4"/>
      <c r="AO5" s="4"/>
      <c r="AP5" s="4"/>
      <c r="AQ5" s="4"/>
      <c r="AR5" s="4"/>
      <c r="AS5" s="4"/>
      <c r="AT5" s="4"/>
      <c r="AU5" s="4"/>
      <c r="AV5" s="4"/>
      <c r="AW5" s="4"/>
    </row>
    <row r="6" spans="1:51" ht="15" x14ac:dyDescent="0.25">
      <c r="A6" s="5"/>
      <c r="B6" s="376" t="s">
        <v>223</v>
      </c>
      <c r="C6" s="377"/>
      <c r="D6" s="377"/>
      <c r="E6" s="377"/>
      <c r="F6" s="377"/>
      <c r="G6" s="377"/>
      <c r="H6" s="377"/>
      <c r="I6" s="377"/>
      <c r="J6" s="377"/>
      <c r="K6" s="378"/>
      <c r="L6" s="55"/>
      <c r="M6" s="37"/>
      <c r="N6" s="38"/>
      <c r="O6" s="38"/>
      <c r="P6" s="38"/>
      <c r="R6" s="5"/>
      <c r="S6" s="376" t="s">
        <v>224</v>
      </c>
      <c r="T6" s="377"/>
      <c r="U6" s="377"/>
      <c r="V6" s="377"/>
      <c r="W6" s="377"/>
      <c r="X6" s="377"/>
      <c r="Y6" s="377"/>
      <c r="Z6" s="377"/>
      <c r="AA6" s="377"/>
      <c r="AB6" s="378"/>
      <c r="AC6" s="56"/>
      <c r="AD6" s="38"/>
      <c r="AE6" s="38"/>
      <c r="AF6" s="38"/>
      <c r="AG6" s="22"/>
      <c r="AH6" s="22"/>
      <c r="AI6" s="5"/>
      <c r="AJ6" s="376" t="s">
        <v>225</v>
      </c>
      <c r="AK6" s="377"/>
      <c r="AL6" s="377"/>
      <c r="AM6" s="377"/>
      <c r="AN6" s="377"/>
      <c r="AO6" s="377"/>
      <c r="AP6" s="377"/>
      <c r="AQ6" s="377"/>
      <c r="AR6" s="377"/>
      <c r="AS6" s="378"/>
      <c r="AT6" s="56"/>
      <c r="AU6" s="38"/>
      <c r="AV6" s="38"/>
      <c r="AW6" s="38"/>
      <c r="AX6" s="22"/>
      <c r="AY6" s="22"/>
    </row>
    <row r="7" spans="1:51" ht="12.75" customHeight="1" x14ac:dyDescent="0.2">
      <c r="A7" s="6"/>
      <c r="B7" s="379"/>
      <c r="C7" s="406"/>
      <c r="D7" s="406"/>
      <c r="E7" s="406"/>
      <c r="F7" s="406"/>
      <c r="G7" s="406"/>
      <c r="H7" s="406"/>
      <c r="I7" s="406"/>
      <c r="J7" s="406"/>
      <c r="K7" s="381"/>
      <c r="L7" s="56"/>
      <c r="M7" s="38"/>
      <c r="N7" s="38"/>
      <c r="O7" s="38"/>
      <c r="P7" s="38"/>
      <c r="Q7" s="6"/>
      <c r="R7" s="6"/>
      <c r="S7" s="379"/>
      <c r="T7" s="406"/>
      <c r="U7" s="406"/>
      <c r="V7" s="406"/>
      <c r="W7" s="406"/>
      <c r="X7" s="406"/>
      <c r="Y7" s="406"/>
      <c r="Z7" s="406"/>
      <c r="AA7" s="406"/>
      <c r="AB7" s="381"/>
      <c r="AC7" s="56"/>
      <c r="AD7" s="38"/>
      <c r="AE7" s="38"/>
      <c r="AF7" s="38"/>
      <c r="AG7" s="6"/>
      <c r="AI7" s="6"/>
      <c r="AJ7" s="379"/>
      <c r="AK7" s="406"/>
      <c r="AL7" s="406"/>
      <c r="AM7" s="406"/>
      <c r="AN7" s="406"/>
      <c r="AO7" s="406"/>
      <c r="AP7" s="406"/>
      <c r="AQ7" s="406"/>
      <c r="AR7" s="406"/>
      <c r="AS7" s="381"/>
      <c r="AT7" s="56"/>
      <c r="AU7" s="38"/>
      <c r="AV7" s="38"/>
      <c r="AW7" s="38"/>
      <c r="AX7" s="6"/>
    </row>
    <row r="8" spans="1:51" ht="24" customHeight="1" x14ac:dyDescent="0.2">
      <c r="B8" s="330" t="s">
        <v>77</v>
      </c>
      <c r="C8" s="331"/>
      <c r="D8" s="330" t="s">
        <v>78</v>
      </c>
      <c r="E8" s="331"/>
      <c r="F8" s="330" t="s">
        <v>79</v>
      </c>
      <c r="G8" s="331"/>
      <c r="H8" s="330" t="s">
        <v>80</v>
      </c>
      <c r="I8" s="332"/>
      <c r="J8" s="330" t="s">
        <v>106</v>
      </c>
      <c r="K8" s="334"/>
      <c r="L8" s="39"/>
      <c r="M8" s="40"/>
      <c r="N8" s="40"/>
      <c r="O8" s="40"/>
      <c r="P8" s="40"/>
      <c r="Q8" s="22"/>
      <c r="S8" s="330" t="s">
        <v>77</v>
      </c>
      <c r="T8" s="331"/>
      <c r="U8" s="330" t="s">
        <v>78</v>
      </c>
      <c r="V8" s="331"/>
      <c r="W8" s="330" t="s">
        <v>79</v>
      </c>
      <c r="X8" s="331"/>
      <c r="Y8" s="330" t="s">
        <v>80</v>
      </c>
      <c r="Z8" s="332"/>
      <c r="AA8" s="330" t="s">
        <v>106</v>
      </c>
      <c r="AB8" s="334"/>
      <c r="AC8" s="39"/>
      <c r="AD8" s="40"/>
      <c r="AE8" s="40"/>
      <c r="AF8" s="40"/>
      <c r="AG8" s="22"/>
      <c r="AH8" s="22"/>
      <c r="AJ8" s="330" t="s">
        <v>61</v>
      </c>
      <c r="AK8" s="331"/>
      <c r="AL8" s="330" t="s">
        <v>62</v>
      </c>
      <c r="AM8" s="331"/>
      <c r="AN8" s="330" t="s">
        <v>63</v>
      </c>
      <c r="AO8" s="331"/>
      <c r="AP8" s="330" t="s">
        <v>64</v>
      </c>
      <c r="AQ8" s="332"/>
      <c r="AR8" s="330" t="s">
        <v>60</v>
      </c>
      <c r="AS8" s="334"/>
      <c r="AT8" s="39"/>
      <c r="AU8" s="40"/>
      <c r="AV8" s="40"/>
      <c r="AW8" s="40"/>
      <c r="AX8" s="22"/>
      <c r="AY8" s="22"/>
    </row>
    <row r="9" spans="1:51" s="7" customFormat="1" ht="20.25" customHeight="1" x14ac:dyDescent="0.2">
      <c r="A9" s="58"/>
      <c r="B9" s="42" t="s">
        <v>36</v>
      </c>
      <c r="C9" s="43" t="s">
        <v>29</v>
      </c>
      <c r="D9" s="42" t="s">
        <v>36</v>
      </c>
      <c r="E9" s="43" t="s">
        <v>29</v>
      </c>
      <c r="F9" s="42" t="s">
        <v>36</v>
      </c>
      <c r="G9" s="43" t="s">
        <v>29</v>
      </c>
      <c r="H9" s="42" t="s">
        <v>36</v>
      </c>
      <c r="I9" s="43" t="s">
        <v>29</v>
      </c>
      <c r="J9" s="42" t="s">
        <v>36</v>
      </c>
      <c r="K9" s="44" t="s">
        <v>29</v>
      </c>
      <c r="L9" s="45"/>
      <c r="M9" s="46"/>
      <c r="N9" s="46"/>
      <c r="O9" s="46"/>
      <c r="P9" s="46"/>
      <c r="Q9" s="30"/>
      <c r="R9" s="58"/>
      <c r="S9" s="42" t="s">
        <v>36</v>
      </c>
      <c r="T9" s="43" t="s">
        <v>29</v>
      </c>
      <c r="U9" s="42" t="s">
        <v>36</v>
      </c>
      <c r="V9" s="43" t="s">
        <v>29</v>
      </c>
      <c r="W9" s="42" t="s">
        <v>36</v>
      </c>
      <c r="X9" s="43" t="s">
        <v>29</v>
      </c>
      <c r="Y9" s="42" t="s">
        <v>36</v>
      </c>
      <c r="Z9" s="43" t="s">
        <v>29</v>
      </c>
      <c r="AA9" s="42" t="s">
        <v>36</v>
      </c>
      <c r="AB9" s="44" t="s">
        <v>29</v>
      </c>
      <c r="AC9" s="45"/>
      <c r="AD9" s="46"/>
      <c r="AE9" s="46"/>
      <c r="AF9" s="46"/>
      <c r="AG9" s="30"/>
      <c r="AH9" s="30"/>
      <c r="AI9" s="58"/>
      <c r="AJ9" s="42" t="s">
        <v>36</v>
      </c>
      <c r="AK9" s="43" t="s">
        <v>29</v>
      </c>
      <c r="AL9" s="42" t="s">
        <v>36</v>
      </c>
      <c r="AM9" s="43" t="s">
        <v>29</v>
      </c>
      <c r="AN9" s="42" t="s">
        <v>36</v>
      </c>
      <c r="AO9" s="43" t="s">
        <v>29</v>
      </c>
      <c r="AP9" s="42" t="s">
        <v>36</v>
      </c>
      <c r="AQ9" s="43" t="s">
        <v>29</v>
      </c>
      <c r="AR9" s="42" t="s">
        <v>36</v>
      </c>
      <c r="AS9" s="44" t="s">
        <v>29</v>
      </c>
      <c r="AT9" s="45"/>
      <c r="AU9" s="46"/>
      <c r="AV9" s="46"/>
      <c r="AW9" s="46"/>
      <c r="AX9" s="30"/>
      <c r="AY9" s="30"/>
    </row>
    <row r="10" spans="1:51" x14ac:dyDescent="0.2">
      <c r="A10" s="95" t="s">
        <v>0</v>
      </c>
      <c r="B10" s="46"/>
      <c r="C10" s="46"/>
      <c r="D10" s="46"/>
      <c r="E10" s="46"/>
      <c r="F10" s="46"/>
      <c r="G10" s="46"/>
      <c r="H10" s="46"/>
      <c r="I10" s="46"/>
      <c r="J10" s="46"/>
      <c r="K10" s="261"/>
      <c r="L10" s="46"/>
      <c r="M10" s="46"/>
      <c r="N10" s="46"/>
      <c r="O10" s="46"/>
      <c r="P10" s="46"/>
      <c r="Q10" s="243"/>
      <c r="R10" s="95" t="s">
        <v>0</v>
      </c>
      <c r="S10" s="46"/>
      <c r="T10" s="46"/>
      <c r="U10" s="46"/>
      <c r="V10" s="46"/>
      <c r="W10" s="46"/>
      <c r="X10" s="46"/>
      <c r="Y10" s="46"/>
      <c r="Z10" s="46"/>
      <c r="AA10" s="46"/>
      <c r="AB10" s="261"/>
      <c r="AC10" s="46"/>
      <c r="AD10" s="46"/>
      <c r="AE10" s="46"/>
      <c r="AF10" s="46"/>
      <c r="AH10" s="262"/>
      <c r="AI10" s="95" t="s">
        <v>0</v>
      </c>
      <c r="AJ10" s="46"/>
      <c r="AK10" s="46"/>
      <c r="AL10" s="46"/>
      <c r="AM10" s="46"/>
      <c r="AN10" s="46"/>
      <c r="AO10" s="46"/>
      <c r="AP10" s="46"/>
      <c r="AQ10" s="46"/>
      <c r="AR10" s="46"/>
      <c r="AS10" s="261"/>
      <c r="AT10" s="46"/>
      <c r="AU10" s="46"/>
      <c r="AV10" s="46"/>
      <c r="AW10" s="46"/>
    </row>
    <row r="11" spans="1:51" x14ac:dyDescent="0.2">
      <c r="A11" s="97" t="s">
        <v>1</v>
      </c>
      <c r="K11" s="262"/>
      <c r="Q11" s="262"/>
      <c r="R11" s="97" t="s">
        <v>1</v>
      </c>
      <c r="AB11" s="262"/>
      <c r="AH11" s="262"/>
      <c r="AI11" s="97" t="s">
        <v>1</v>
      </c>
      <c r="AS11" s="262"/>
    </row>
    <row r="12" spans="1:51" x14ac:dyDescent="0.2">
      <c r="A12" s="98" t="s">
        <v>2</v>
      </c>
      <c r="B12" s="15">
        <v>1.79182181257228</v>
      </c>
      <c r="C12" s="16">
        <v>3.9468394738208998E-2</v>
      </c>
      <c r="D12" s="15">
        <v>1.6868321040727701</v>
      </c>
      <c r="E12" s="16">
        <v>4.21417029464079E-2</v>
      </c>
      <c r="F12" s="15">
        <v>1.9329017007900899</v>
      </c>
      <c r="G12" s="16">
        <v>3.9970096116737401E-2</v>
      </c>
      <c r="H12" s="15">
        <v>1.7891055086241501</v>
      </c>
      <c r="I12" s="16">
        <v>5.8572085761456498E-2</v>
      </c>
      <c r="J12" s="15">
        <v>1.6885402827240701</v>
      </c>
      <c r="K12" s="247">
        <v>5.1693890632430899E-2</v>
      </c>
      <c r="L12" s="15"/>
      <c r="M12" s="16"/>
      <c r="N12" s="15"/>
      <c r="O12" s="16"/>
      <c r="P12" s="16"/>
      <c r="Q12" s="247"/>
      <c r="R12" s="98" t="s">
        <v>2</v>
      </c>
      <c r="S12" s="15">
        <v>2.0800389353191799</v>
      </c>
      <c r="T12" s="16">
        <v>3.0238431553456201E-2</v>
      </c>
      <c r="U12" s="15">
        <v>1.95722097031315</v>
      </c>
      <c r="V12" s="16">
        <v>3.04564068976848E-2</v>
      </c>
      <c r="W12" s="15">
        <v>2.1192359168507102</v>
      </c>
      <c r="X12" s="16">
        <v>2.8839676247980998E-2</v>
      </c>
      <c r="Y12" s="15">
        <v>1.9308565121687</v>
      </c>
      <c r="Z12" s="16">
        <v>3.50425809292653E-2</v>
      </c>
      <c r="AA12" s="15">
        <v>2.0298280115796699</v>
      </c>
      <c r="AB12" s="247">
        <v>3.8311222999789701E-2</v>
      </c>
      <c r="AC12" s="15"/>
      <c r="AD12" s="16"/>
      <c r="AE12" s="15"/>
      <c r="AF12" s="16"/>
      <c r="AH12" s="262"/>
      <c r="AI12" s="98" t="s">
        <v>2</v>
      </c>
      <c r="AJ12" s="15">
        <v>2.6688621188143999</v>
      </c>
      <c r="AK12" s="16">
        <v>2.39909660309321E-2</v>
      </c>
      <c r="AL12" s="15">
        <v>2.5255469197326299</v>
      </c>
      <c r="AM12" s="16">
        <v>2.2374270042871701E-2</v>
      </c>
      <c r="AN12" s="15">
        <v>2.39995100892554</v>
      </c>
      <c r="AO12" s="16">
        <v>2.70935398879656E-2</v>
      </c>
      <c r="AP12" s="15">
        <v>2.4072947127747701</v>
      </c>
      <c r="AQ12" s="16">
        <v>2.8830177941629401E-2</v>
      </c>
      <c r="AR12" s="15">
        <v>2.4398528901646701</v>
      </c>
      <c r="AS12" s="247">
        <v>3.3890153112170598E-2</v>
      </c>
      <c r="AT12" s="15"/>
      <c r="AU12" s="16"/>
      <c r="AV12" s="15"/>
      <c r="AW12" s="16"/>
    </row>
    <row r="13" spans="1:51" ht="12.75" customHeight="1" x14ac:dyDescent="0.2">
      <c r="A13" s="98" t="s">
        <v>3</v>
      </c>
      <c r="B13" s="15">
        <v>1.4474548145680599</v>
      </c>
      <c r="C13" s="16">
        <v>5.1727619157304401E-2</v>
      </c>
      <c r="D13" s="15">
        <v>1.5181873944986199</v>
      </c>
      <c r="E13" s="16">
        <v>5.6993416717915898E-2</v>
      </c>
      <c r="F13" s="15">
        <v>1.5232341912759</v>
      </c>
      <c r="G13" s="16">
        <v>4.4365860624437599E-2</v>
      </c>
      <c r="H13" s="15">
        <v>1.5405949203517399</v>
      </c>
      <c r="I13" s="16">
        <v>6.6338806546116999E-2</v>
      </c>
      <c r="J13" s="15">
        <v>1.144412978381</v>
      </c>
      <c r="K13" s="247">
        <v>5.8646974754359198E-2</v>
      </c>
      <c r="L13" s="15"/>
      <c r="M13" s="16"/>
      <c r="N13" s="15"/>
      <c r="O13" s="16"/>
      <c r="P13" s="16"/>
      <c r="Q13" s="247"/>
      <c r="R13" s="98" t="s">
        <v>3</v>
      </c>
      <c r="S13" s="15">
        <v>2.0353015393665199</v>
      </c>
      <c r="T13" s="16">
        <v>1.98709017668348E-2</v>
      </c>
      <c r="U13" s="15">
        <v>2.02029822698232</v>
      </c>
      <c r="V13" s="16">
        <v>2.5391057894624501E-2</v>
      </c>
      <c r="W13" s="15">
        <v>1.9175780991257401</v>
      </c>
      <c r="X13" s="16">
        <v>2.1378127358826399E-2</v>
      </c>
      <c r="Y13" s="15">
        <v>1.88171750915861</v>
      </c>
      <c r="Z13" s="16">
        <v>1.9678341906818799E-2</v>
      </c>
      <c r="AA13" s="15">
        <v>1.6913818906943201</v>
      </c>
      <c r="AB13" s="247">
        <v>2.9868968863033699E-2</v>
      </c>
      <c r="AC13" s="15"/>
      <c r="AD13" s="16"/>
      <c r="AE13" s="15"/>
      <c r="AF13" s="16"/>
      <c r="AH13" s="262"/>
      <c r="AI13" s="98" t="s">
        <v>3</v>
      </c>
      <c r="AJ13" s="15">
        <v>2.62115949089615</v>
      </c>
      <c r="AK13" s="16">
        <v>3.00150572269933E-2</v>
      </c>
      <c r="AL13" s="15">
        <v>2.3577889754541999</v>
      </c>
      <c r="AM13" s="16">
        <v>3.11901301162937E-2</v>
      </c>
      <c r="AN13" s="15">
        <v>2.23714629056709</v>
      </c>
      <c r="AO13" s="16">
        <v>3.9217250407928998E-2</v>
      </c>
      <c r="AP13" s="15">
        <v>2.1880624812699501</v>
      </c>
      <c r="AQ13" s="16">
        <v>2.8422106943563501E-2</v>
      </c>
      <c r="AR13" s="15">
        <v>2.4112030379776899</v>
      </c>
      <c r="AS13" s="247">
        <v>3.4724103475767702E-2</v>
      </c>
      <c r="AT13" s="15"/>
      <c r="AU13" s="16"/>
      <c r="AV13" s="15"/>
      <c r="AW13" s="16"/>
    </row>
    <row r="14" spans="1:51" x14ac:dyDescent="0.2">
      <c r="A14" s="98" t="s">
        <v>4</v>
      </c>
      <c r="B14" s="15">
        <v>1.4639979443000799</v>
      </c>
      <c r="C14" s="16">
        <v>3.5603870918778403E-2</v>
      </c>
      <c r="D14" s="15">
        <v>1.58720534059556</v>
      </c>
      <c r="E14" s="16">
        <v>4.7309270807321599E-2</v>
      </c>
      <c r="F14" s="15">
        <v>1.8319152569647501</v>
      </c>
      <c r="G14" s="16">
        <v>4.9096387096839403E-2</v>
      </c>
      <c r="H14" s="15">
        <v>1.5059142243835599</v>
      </c>
      <c r="I14" s="16">
        <v>7.3123404585419202E-2</v>
      </c>
      <c r="J14" s="15">
        <v>1.2143506960086401</v>
      </c>
      <c r="K14" s="247">
        <v>4.8297594112891598E-2</v>
      </c>
      <c r="L14" s="15"/>
      <c r="M14" s="16"/>
      <c r="N14" s="15"/>
      <c r="O14" s="16"/>
      <c r="P14" s="16"/>
      <c r="Q14" s="247"/>
      <c r="R14" s="98" t="s">
        <v>4</v>
      </c>
      <c r="S14" s="15">
        <v>1.90160870337526</v>
      </c>
      <c r="T14" s="16">
        <v>1.72379401085484E-2</v>
      </c>
      <c r="U14" s="15">
        <v>1.9335111955794</v>
      </c>
      <c r="V14" s="16">
        <v>2.2622932826783598E-2</v>
      </c>
      <c r="W14" s="15">
        <v>2.0828993479924001</v>
      </c>
      <c r="X14" s="16">
        <v>1.7533259378543099E-2</v>
      </c>
      <c r="Y14" s="15">
        <v>1.88564379491895</v>
      </c>
      <c r="Z14" s="16">
        <v>2.97336281650184E-2</v>
      </c>
      <c r="AA14" s="15">
        <v>1.67522983417868</v>
      </c>
      <c r="AB14" s="247">
        <v>2.6241769988157901E-2</v>
      </c>
      <c r="AC14" s="15"/>
      <c r="AD14" s="16"/>
      <c r="AE14" s="15"/>
      <c r="AF14" s="16"/>
      <c r="AH14" s="262"/>
      <c r="AI14" s="98" t="s">
        <v>4</v>
      </c>
      <c r="AJ14" s="15">
        <v>2.4131955231820399</v>
      </c>
      <c r="AK14" s="16">
        <v>1.4902834411291E-2</v>
      </c>
      <c r="AL14" s="15">
        <v>2.3340193123981301</v>
      </c>
      <c r="AM14" s="16">
        <v>1.6485479063510101E-2</v>
      </c>
      <c r="AN14" s="15">
        <v>2.3626382469100902</v>
      </c>
      <c r="AO14" s="16">
        <v>2.22671630413106E-2</v>
      </c>
      <c r="AP14" s="15">
        <v>2.30279655145221</v>
      </c>
      <c r="AQ14" s="16">
        <v>1.90986996667614E-2</v>
      </c>
      <c r="AR14" s="15">
        <v>2.1962275372292202</v>
      </c>
      <c r="AS14" s="247">
        <v>2.0992650710631701E-2</v>
      </c>
      <c r="AT14" s="15"/>
      <c r="AU14" s="16"/>
      <c r="AV14" s="15"/>
      <c r="AW14" s="16"/>
    </row>
    <row r="15" spans="1:51" x14ac:dyDescent="0.2">
      <c r="A15" s="98" t="s">
        <v>5</v>
      </c>
      <c r="B15" s="15">
        <v>1.1586565034493099</v>
      </c>
      <c r="C15" s="16">
        <v>0.106129865505491</v>
      </c>
      <c r="D15" s="15">
        <v>1.5845499935547001</v>
      </c>
      <c r="E15" s="16">
        <v>0.159814211060058</v>
      </c>
      <c r="F15" s="15">
        <v>1.68413430754541</v>
      </c>
      <c r="G15" s="16">
        <v>8.3778314145243102E-2</v>
      </c>
      <c r="H15" s="15">
        <v>1.69907177690263</v>
      </c>
      <c r="I15" s="16">
        <v>0.17450365747802399</v>
      </c>
      <c r="J15" s="15">
        <v>1.17167704796817</v>
      </c>
      <c r="K15" s="247">
        <v>9.6399750294097503E-2</v>
      </c>
      <c r="L15" s="15"/>
      <c r="M15" s="16"/>
      <c r="N15" s="15"/>
      <c r="O15" s="16"/>
      <c r="P15" s="16"/>
      <c r="Q15" s="247"/>
      <c r="R15" s="98" t="s">
        <v>5</v>
      </c>
      <c r="S15" s="15">
        <v>1.7839514672597101</v>
      </c>
      <c r="T15" s="16">
        <v>3.6934344932192803E-2</v>
      </c>
      <c r="U15" s="15">
        <v>1.79282410110656</v>
      </c>
      <c r="V15" s="16">
        <v>3.35756872099209E-2</v>
      </c>
      <c r="W15" s="15">
        <v>2.1178145131645101</v>
      </c>
      <c r="X15" s="16">
        <v>3.3449230999528498E-2</v>
      </c>
      <c r="Y15" s="15">
        <v>1.96362981008753</v>
      </c>
      <c r="Z15" s="16">
        <v>3.6452375052255299E-2</v>
      </c>
      <c r="AA15" s="15">
        <v>1.76540649770572</v>
      </c>
      <c r="AB15" s="247">
        <v>5.2557973209861601E-2</v>
      </c>
      <c r="AC15" s="15"/>
      <c r="AD15" s="16"/>
      <c r="AE15" s="15"/>
      <c r="AF15" s="16"/>
      <c r="AH15" s="262"/>
      <c r="AI15" s="98" t="s">
        <v>5</v>
      </c>
      <c r="AJ15" s="15">
        <v>2.5223161003308698</v>
      </c>
      <c r="AK15" s="16">
        <v>4.1628908810962602E-2</v>
      </c>
      <c r="AL15" s="15">
        <v>2.39428507193414</v>
      </c>
      <c r="AM15" s="16">
        <v>6.07676682606441E-2</v>
      </c>
      <c r="AN15" s="15">
        <v>2.4861005460319601</v>
      </c>
      <c r="AO15" s="16">
        <v>5.4761090510222203E-2</v>
      </c>
      <c r="AP15" s="15">
        <v>2.43189639735373</v>
      </c>
      <c r="AQ15" s="16">
        <v>5.4747812468840501E-2</v>
      </c>
      <c r="AR15" s="15">
        <v>2.5125665441593301</v>
      </c>
      <c r="AS15" s="247">
        <v>6.2351194341352403E-2</v>
      </c>
      <c r="AT15" s="15"/>
      <c r="AU15" s="16"/>
      <c r="AV15" s="15"/>
      <c r="AW15" s="16"/>
    </row>
    <row r="16" spans="1:51" x14ac:dyDescent="0.2">
      <c r="A16" s="98" t="s">
        <v>6</v>
      </c>
      <c r="B16" s="15">
        <v>1.52011701405891</v>
      </c>
      <c r="C16" s="16">
        <v>4.4776391151330301E-2</v>
      </c>
      <c r="D16" s="15">
        <v>1.58937619799365</v>
      </c>
      <c r="E16" s="16">
        <v>3.8715015571915597E-2</v>
      </c>
      <c r="F16" s="15">
        <v>1.54575523483091</v>
      </c>
      <c r="G16" s="16">
        <v>3.7963690245794698E-2</v>
      </c>
      <c r="H16" s="15">
        <v>1.4946926624283901</v>
      </c>
      <c r="I16" s="16">
        <v>3.8058075752841002E-2</v>
      </c>
      <c r="J16" s="15">
        <v>1.09562743122144</v>
      </c>
      <c r="K16" s="247">
        <v>4.4197241846971297E-2</v>
      </c>
      <c r="L16" s="15"/>
      <c r="M16" s="16"/>
      <c r="N16" s="15"/>
      <c r="O16" s="16"/>
      <c r="P16" s="16"/>
      <c r="Q16" s="247"/>
      <c r="R16" s="98" t="s">
        <v>6</v>
      </c>
      <c r="S16" s="15">
        <v>2.03842437579842</v>
      </c>
      <c r="T16" s="16">
        <v>2.1468817670166399E-2</v>
      </c>
      <c r="U16" s="15">
        <v>1.8575153554608499</v>
      </c>
      <c r="V16" s="16">
        <v>2.6955101178883101E-2</v>
      </c>
      <c r="W16" s="15">
        <v>1.8895251638056001</v>
      </c>
      <c r="X16" s="16">
        <v>2.2301488316285301E-2</v>
      </c>
      <c r="Y16" s="15">
        <v>1.9303761049831001</v>
      </c>
      <c r="Z16" s="16">
        <v>2.2935146391803999E-2</v>
      </c>
      <c r="AA16" s="15">
        <v>1.6511292846680801</v>
      </c>
      <c r="AB16" s="247">
        <v>3.0932603547416299E-2</v>
      </c>
      <c r="AC16" s="15"/>
      <c r="AD16" s="16"/>
      <c r="AE16" s="15"/>
      <c r="AF16" s="16"/>
      <c r="AH16" s="262"/>
      <c r="AI16" s="98" t="s">
        <v>6</v>
      </c>
      <c r="AJ16" s="15">
        <v>2.5020981724868601</v>
      </c>
      <c r="AK16" s="16">
        <v>1.8876046249134901E-2</v>
      </c>
      <c r="AL16" s="15">
        <v>2.1750773206679099</v>
      </c>
      <c r="AM16" s="16">
        <v>2.0427607612885399E-2</v>
      </c>
      <c r="AN16" s="15">
        <v>2.1137136283773899</v>
      </c>
      <c r="AO16" s="16">
        <v>2.5064638487423699E-2</v>
      </c>
      <c r="AP16" s="15">
        <v>2.36429869967044</v>
      </c>
      <c r="AQ16" s="16">
        <v>2.47205694697646E-2</v>
      </c>
      <c r="AR16" s="15">
        <v>2.37648514264143</v>
      </c>
      <c r="AS16" s="247">
        <v>2.2591467509099E-2</v>
      </c>
      <c r="AT16" s="15"/>
      <c r="AU16" s="16"/>
      <c r="AV16" s="15"/>
      <c r="AW16" s="16"/>
    </row>
    <row r="17" spans="1:49" x14ac:dyDescent="0.2">
      <c r="A17" s="98" t="s">
        <v>7</v>
      </c>
      <c r="B17" s="15">
        <v>1.2133184221033499</v>
      </c>
      <c r="C17" s="16">
        <v>3.7271528258203603E-2</v>
      </c>
      <c r="D17" s="15">
        <v>1.11976705216035</v>
      </c>
      <c r="E17" s="16">
        <v>4.2864329153092302E-2</v>
      </c>
      <c r="F17" s="15">
        <v>1.5601000371612299</v>
      </c>
      <c r="G17" s="16">
        <v>4.8979390491818001E-2</v>
      </c>
      <c r="H17" s="15">
        <v>1.6098100803914399</v>
      </c>
      <c r="I17" s="16">
        <v>0.106870949624453</v>
      </c>
      <c r="J17" s="15">
        <v>1.15967277955544</v>
      </c>
      <c r="K17" s="247">
        <v>5.8900054875683103E-2</v>
      </c>
      <c r="L17" s="15"/>
      <c r="M17" s="16"/>
      <c r="N17" s="15"/>
      <c r="O17" s="16"/>
      <c r="P17" s="16"/>
      <c r="Q17" s="247"/>
      <c r="R17" s="98" t="s">
        <v>7</v>
      </c>
      <c r="S17" s="15">
        <v>1.7321051667505301</v>
      </c>
      <c r="T17" s="16">
        <v>2.0661856287802701E-2</v>
      </c>
      <c r="U17" s="15">
        <v>1.5645599740104501</v>
      </c>
      <c r="V17" s="16">
        <v>1.8773942658210599E-2</v>
      </c>
      <c r="W17" s="15">
        <v>1.89136027811563</v>
      </c>
      <c r="X17" s="16">
        <v>2.3437144460798399E-2</v>
      </c>
      <c r="Y17" s="15">
        <v>1.9293644972387101</v>
      </c>
      <c r="Z17" s="16">
        <v>3.0083847482547901E-2</v>
      </c>
      <c r="AA17" s="15">
        <v>1.5557478540727501</v>
      </c>
      <c r="AB17" s="247">
        <v>2.62212825499618E-2</v>
      </c>
      <c r="AC17" s="15"/>
      <c r="AD17" s="16"/>
      <c r="AE17" s="15"/>
      <c r="AF17" s="16"/>
      <c r="AH17" s="262"/>
      <c r="AI17" s="98" t="s">
        <v>7</v>
      </c>
      <c r="AJ17" s="15">
        <v>2.4269982066729199</v>
      </c>
      <c r="AK17" s="16">
        <v>1.7987615191880801E-2</v>
      </c>
      <c r="AL17" s="15">
        <v>1.92654703968166</v>
      </c>
      <c r="AM17" s="16">
        <v>1.22963040851225E-2</v>
      </c>
      <c r="AN17" s="15">
        <v>2.19875809760565</v>
      </c>
      <c r="AO17" s="16">
        <v>2.2089032340799199E-2</v>
      </c>
      <c r="AP17" s="15">
        <v>2.3948581318735598</v>
      </c>
      <c r="AQ17" s="16">
        <v>2.2494754929713499E-2</v>
      </c>
      <c r="AR17" s="15">
        <v>2.0079876408530701</v>
      </c>
      <c r="AS17" s="247">
        <v>2.3038423631358801E-2</v>
      </c>
      <c r="AT17" s="15"/>
      <c r="AU17" s="16"/>
      <c r="AV17" s="15"/>
      <c r="AW17" s="16"/>
    </row>
    <row r="18" spans="1:49" x14ac:dyDescent="0.2">
      <c r="A18" s="98" t="s">
        <v>8</v>
      </c>
      <c r="B18" s="15">
        <v>1.56279671780166</v>
      </c>
      <c r="C18" s="16">
        <v>5.0218285926133199E-2</v>
      </c>
      <c r="D18" s="15">
        <v>1.5824743626581399</v>
      </c>
      <c r="E18" s="16">
        <v>5.19820242612977E-2</v>
      </c>
      <c r="F18" s="15">
        <v>1.81791550646373</v>
      </c>
      <c r="G18" s="16">
        <v>5.5461932845050299E-2</v>
      </c>
      <c r="H18" s="15">
        <v>1.3822449622766499</v>
      </c>
      <c r="I18" s="16">
        <v>4.8752796285801703E-2</v>
      </c>
      <c r="J18" s="15">
        <v>1.2441232535247999</v>
      </c>
      <c r="K18" s="247">
        <v>5.69199320348385E-2</v>
      </c>
      <c r="L18" s="15"/>
      <c r="M18" s="16"/>
      <c r="N18" s="15"/>
      <c r="O18" s="16"/>
      <c r="P18" s="16"/>
      <c r="Q18" s="247"/>
      <c r="R18" s="98" t="s">
        <v>8</v>
      </c>
      <c r="S18" s="15">
        <v>2.0222802535539302</v>
      </c>
      <c r="T18" s="16">
        <v>1.7560890355647601E-2</v>
      </c>
      <c r="U18" s="15">
        <v>1.8124662163156899</v>
      </c>
      <c r="V18" s="16">
        <v>2.5224972760286402E-2</v>
      </c>
      <c r="W18" s="15">
        <v>1.9955065478423299</v>
      </c>
      <c r="X18" s="16">
        <v>2.3616185655123498E-2</v>
      </c>
      <c r="Y18" s="15">
        <v>1.5533177195832699</v>
      </c>
      <c r="Z18" s="16">
        <v>2.0296400121735302E-2</v>
      </c>
      <c r="AA18" s="15">
        <v>1.61053617243618</v>
      </c>
      <c r="AB18" s="247">
        <v>2.9670584748063202E-2</v>
      </c>
      <c r="AC18" s="15"/>
      <c r="AD18" s="16"/>
      <c r="AE18" s="15"/>
      <c r="AF18" s="16"/>
      <c r="AH18" s="262"/>
      <c r="AI18" s="98" t="s">
        <v>8</v>
      </c>
      <c r="AJ18" s="15">
        <v>2.5137622094212499</v>
      </c>
      <c r="AK18" s="16">
        <v>1.4568789595196301E-2</v>
      </c>
      <c r="AL18" s="15">
        <v>2.2629454437962102</v>
      </c>
      <c r="AM18" s="16">
        <v>1.51599202151863E-2</v>
      </c>
      <c r="AN18" s="15">
        <v>2.3573274308791099</v>
      </c>
      <c r="AO18" s="16">
        <v>2.33892907411948E-2</v>
      </c>
      <c r="AP18" s="15">
        <v>2.16556355084077</v>
      </c>
      <c r="AQ18" s="16">
        <v>2.0784233584440301E-2</v>
      </c>
      <c r="AR18" s="15">
        <v>2.19100508951658</v>
      </c>
      <c r="AS18" s="247">
        <v>2.3263907833269801E-2</v>
      </c>
      <c r="AT18" s="15"/>
      <c r="AU18" s="16"/>
      <c r="AV18" s="15"/>
      <c r="AW18" s="16"/>
    </row>
    <row r="19" spans="1:49" s="85" customFormat="1" x14ac:dyDescent="0.2">
      <c r="A19" s="98" t="s">
        <v>326</v>
      </c>
      <c r="B19" s="99">
        <v>1.2983499567558401</v>
      </c>
      <c r="C19" s="100">
        <v>4.1658444467127902E-2</v>
      </c>
      <c r="D19" s="99">
        <v>1.4783761650367699</v>
      </c>
      <c r="E19" s="100">
        <v>3.9965077818210598E-2</v>
      </c>
      <c r="F19" s="99">
        <v>1.5063326569406601</v>
      </c>
      <c r="G19" s="100">
        <v>4.2367708308999601E-2</v>
      </c>
      <c r="H19" s="99">
        <v>1.5614782062338399</v>
      </c>
      <c r="I19" s="100">
        <v>4.54497615790634E-2</v>
      </c>
      <c r="J19" s="99">
        <v>1.0676365974906701</v>
      </c>
      <c r="K19" s="258">
        <v>3.8129445808041201E-2</v>
      </c>
      <c r="L19" s="191"/>
      <c r="M19" s="192"/>
      <c r="N19" s="191"/>
      <c r="O19" s="192"/>
      <c r="P19" s="192"/>
      <c r="Q19" s="249"/>
      <c r="R19" s="98" t="s">
        <v>326</v>
      </c>
      <c r="S19" s="99">
        <v>1.7293652669730799</v>
      </c>
      <c r="T19" s="100">
        <v>1.8861564096995301E-2</v>
      </c>
      <c r="U19" s="99">
        <v>1.7110939859679499</v>
      </c>
      <c r="V19" s="100">
        <v>1.9208990551279101E-2</v>
      </c>
      <c r="W19" s="99">
        <v>1.8408181240093799</v>
      </c>
      <c r="X19" s="100">
        <v>1.6858121827001301E-2</v>
      </c>
      <c r="Y19" s="99">
        <v>1.62744538879161</v>
      </c>
      <c r="Z19" s="100">
        <v>2.2675992015729202E-2</v>
      </c>
      <c r="AA19" s="99">
        <v>1.5354983580380399</v>
      </c>
      <c r="AB19" s="258">
        <v>2.7524753952004599E-2</v>
      </c>
      <c r="AC19" s="191"/>
      <c r="AD19" s="192"/>
      <c r="AE19" s="191"/>
      <c r="AF19" s="192"/>
      <c r="AH19" s="287"/>
      <c r="AI19" s="98" t="s">
        <v>326</v>
      </c>
      <c r="AJ19" s="99">
        <v>2.3205657943351201</v>
      </c>
      <c r="AK19" s="100">
        <v>1.7430510765189599E-2</v>
      </c>
      <c r="AL19" s="99">
        <v>2.1954507805066799</v>
      </c>
      <c r="AM19" s="100">
        <v>2.0904071207361999E-2</v>
      </c>
      <c r="AN19" s="99">
        <v>2.3116944712521001</v>
      </c>
      <c r="AO19" s="100">
        <v>2.6346204796787401E-2</v>
      </c>
      <c r="AP19" s="99">
        <v>2.1824311595019799</v>
      </c>
      <c r="AQ19" s="100">
        <v>2.0136576995770199E-2</v>
      </c>
      <c r="AR19" s="99">
        <v>2.2556095633604998</v>
      </c>
      <c r="AS19" s="258">
        <v>2.92856614439654E-2</v>
      </c>
      <c r="AT19" s="191"/>
      <c r="AU19" s="192"/>
      <c r="AV19" s="191"/>
      <c r="AW19" s="192"/>
    </row>
    <row r="20" spans="1:49" x14ac:dyDescent="0.2">
      <c r="A20" s="98" t="s">
        <v>9</v>
      </c>
      <c r="B20" s="15">
        <v>1.4435357055046101</v>
      </c>
      <c r="C20" s="16">
        <v>5.0427503442701499E-2</v>
      </c>
      <c r="D20" s="15">
        <v>1.6660184251291701</v>
      </c>
      <c r="E20" s="16">
        <v>6.5451098268203306E-2</v>
      </c>
      <c r="F20" s="15">
        <v>1.63875580476959</v>
      </c>
      <c r="G20" s="16">
        <v>7.3624723272546599E-2</v>
      </c>
      <c r="H20" s="15">
        <v>1.4957541642971099</v>
      </c>
      <c r="I20" s="16">
        <v>8.0691869951154904E-2</v>
      </c>
      <c r="J20" s="15">
        <v>0.89109853252238802</v>
      </c>
      <c r="K20" s="247">
        <v>6.6767849355237399E-2</v>
      </c>
      <c r="L20" s="15"/>
      <c r="M20" s="16"/>
      <c r="N20" s="15"/>
      <c r="O20" s="16"/>
      <c r="P20" s="16"/>
      <c r="Q20" s="247"/>
      <c r="R20" s="98" t="s">
        <v>9</v>
      </c>
      <c r="S20" s="15">
        <v>1.9203836145861</v>
      </c>
      <c r="T20" s="16">
        <v>2.6169906516376001E-2</v>
      </c>
      <c r="U20" s="15">
        <v>1.93586833027014</v>
      </c>
      <c r="V20" s="16">
        <v>2.2640536563828102E-2</v>
      </c>
      <c r="W20" s="15">
        <v>1.88732946966725</v>
      </c>
      <c r="X20" s="16">
        <v>2.90524081997048E-2</v>
      </c>
      <c r="Y20" s="15">
        <v>1.7978791749795799</v>
      </c>
      <c r="Z20" s="16">
        <v>2.2907786358480699E-2</v>
      </c>
      <c r="AA20" s="15">
        <v>1.5351906490964999</v>
      </c>
      <c r="AB20" s="247">
        <v>3.1564407562666902E-2</v>
      </c>
      <c r="AC20" s="15"/>
      <c r="AD20" s="16"/>
      <c r="AE20" s="15"/>
      <c r="AF20" s="16"/>
      <c r="AH20" s="262"/>
      <c r="AI20" s="98" t="s">
        <v>9</v>
      </c>
      <c r="AJ20" s="15">
        <v>2.6199103879563501</v>
      </c>
      <c r="AK20" s="16">
        <v>2.9342662592481202E-2</v>
      </c>
      <c r="AL20" s="15">
        <v>2.3339125781394401</v>
      </c>
      <c r="AM20" s="16">
        <v>2.4727059771111198E-2</v>
      </c>
      <c r="AN20" s="15">
        <v>2.3058643579593299</v>
      </c>
      <c r="AO20" s="16">
        <v>2.94864447488969E-2</v>
      </c>
      <c r="AP20" s="15">
        <v>2.1298187858246602</v>
      </c>
      <c r="AQ20" s="16">
        <v>2.3843328811517499E-2</v>
      </c>
      <c r="AR20" s="15">
        <v>2.3476064513403498</v>
      </c>
      <c r="AS20" s="247">
        <v>3.40414605916892E-2</v>
      </c>
      <c r="AT20" s="15"/>
      <c r="AU20" s="16"/>
      <c r="AV20" s="15"/>
      <c r="AW20" s="16"/>
    </row>
    <row r="21" spans="1:49" x14ac:dyDescent="0.2">
      <c r="A21" s="98" t="s">
        <v>10</v>
      </c>
      <c r="B21" s="15">
        <v>1.4970214134351101</v>
      </c>
      <c r="C21" s="16">
        <v>5.3696422870009197E-2</v>
      </c>
      <c r="D21" s="15">
        <v>1.5056272312064301</v>
      </c>
      <c r="E21" s="16">
        <v>6.3655498359923596E-2</v>
      </c>
      <c r="F21" s="15">
        <v>1.61034008494754</v>
      </c>
      <c r="G21" s="16">
        <v>4.7529295333207301E-2</v>
      </c>
      <c r="H21" s="15">
        <v>1.53288643980465</v>
      </c>
      <c r="I21" s="16">
        <v>7.8212606779706498E-2</v>
      </c>
      <c r="J21" s="15">
        <v>1.26523596045509</v>
      </c>
      <c r="K21" s="247">
        <v>6.2293026331927501E-2</v>
      </c>
      <c r="L21" s="15"/>
      <c r="M21" s="16"/>
      <c r="N21" s="15"/>
      <c r="O21" s="16"/>
      <c r="P21" s="16"/>
      <c r="Q21" s="247"/>
      <c r="R21" s="98" t="s">
        <v>10</v>
      </c>
      <c r="S21" s="15">
        <v>1.84176419802904</v>
      </c>
      <c r="T21" s="16">
        <v>2.9456008335232702E-2</v>
      </c>
      <c r="U21" s="15">
        <v>1.90190319014488</v>
      </c>
      <c r="V21" s="16">
        <v>4.1857760324774403E-2</v>
      </c>
      <c r="W21" s="15">
        <v>1.8878292152659899</v>
      </c>
      <c r="X21" s="16">
        <v>3.2124957668536298E-2</v>
      </c>
      <c r="Y21" s="15">
        <v>1.8402761505424301</v>
      </c>
      <c r="Z21" s="16">
        <v>4.3035203161051402E-2</v>
      </c>
      <c r="AA21" s="15">
        <v>1.5594886395691401</v>
      </c>
      <c r="AB21" s="247">
        <v>3.9140237954983399E-2</v>
      </c>
      <c r="AC21" s="15"/>
      <c r="AD21" s="16"/>
      <c r="AE21" s="15"/>
      <c r="AF21" s="16"/>
      <c r="AH21" s="262"/>
      <c r="AI21" s="98" t="s">
        <v>10</v>
      </c>
      <c r="AJ21" s="15">
        <v>2.3946515778081401</v>
      </c>
      <c r="AK21" s="16">
        <v>2.60786093980248E-2</v>
      </c>
      <c r="AL21" s="15">
        <v>2.4196105245531401</v>
      </c>
      <c r="AM21" s="16">
        <v>2.8390628640153799E-2</v>
      </c>
      <c r="AN21" s="15">
        <v>2.23205097196788</v>
      </c>
      <c r="AO21" s="16">
        <v>3.0627203968554301E-2</v>
      </c>
      <c r="AP21" s="15">
        <v>2.2983933907699199</v>
      </c>
      <c r="AQ21" s="16">
        <v>3.1670059935266601E-2</v>
      </c>
      <c r="AR21" s="15">
        <v>2.2668254612199599</v>
      </c>
      <c r="AS21" s="247">
        <v>3.4585558449655697E-2</v>
      </c>
      <c r="AT21" s="15"/>
      <c r="AU21" s="16"/>
      <c r="AV21" s="15"/>
      <c r="AW21" s="16"/>
    </row>
    <row r="22" spans="1:49" x14ac:dyDescent="0.2">
      <c r="A22" s="98" t="s">
        <v>11</v>
      </c>
      <c r="B22" s="15">
        <v>1.05243998097198</v>
      </c>
      <c r="C22" s="16">
        <v>5.1836578371386902E-2</v>
      </c>
      <c r="D22" s="15">
        <v>1.2569990708076699</v>
      </c>
      <c r="E22" s="16">
        <v>5.0766783313571803E-2</v>
      </c>
      <c r="F22" s="15">
        <v>1.5115657632859201</v>
      </c>
      <c r="G22" s="16">
        <v>4.8152847900639E-2</v>
      </c>
      <c r="H22" s="15">
        <v>1.82815771228238</v>
      </c>
      <c r="I22" s="16">
        <v>0.107032550028048</v>
      </c>
      <c r="J22" s="15">
        <v>1.54374070447859</v>
      </c>
      <c r="K22" s="247">
        <v>6.2179394655066798E-2</v>
      </c>
      <c r="L22" s="15"/>
      <c r="M22" s="16"/>
      <c r="N22" s="15"/>
      <c r="O22" s="16"/>
      <c r="P22" s="16"/>
      <c r="Q22" s="247"/>
      <c r="R22" s="98" t="s">
        <v>11</v>
      </c>
      <c r="S22" s="15">
        <v>1.85314023946845</v>
      </c>
      <c r="T22" s="16">
        <v>3.0679358393509201E-2</v>
      </c>
      <c r="U22" s="15">
        <v>1.86475846119266</v>
      </c>
      <c r="V22" s="16">
        <v>2.9203629402005198E-2</v>
      </c>
      <c r="W22" s="15">
        <v>2.0506547605164198</v>
      </c>
      <c r="X22" s="16">
        <v>3.2285176697148303E-2</v>
      </c>
      <c r="Y22" s="15">
        <v>2.1231239252411802</v>
      </c>
      <c r="Z22" s="16">
        <v>4.0689071567481E-2</v>
      </c>
      <c r="AA22" s="15">
        <v>2.13172992604248</v>
      </c>
      <c r="AB22" s="247">
        <v>4.3254651507051399E-2</v>
      </c>
      <c r="AC22" s="15"/>
      <c r="AD22" s="16"/>
      <c r="AE22" s="15"/>
      <c r="AF22" s="16"/>
      <c r="AH22" s="262"/>
      <c r="AI22" s="98" t="s">
        <v>11</v>
      </c>
      <c r="AJ22" s="15">
        <v>2.6344659678429498</v>
      </c>
      <c r="AK22" s="16">
        <v>4.5187351982192099E-2</v>
      </c>
      <c r="AL22" s="15">
        <v>2.3294416646864899</v>
      </c>
      <c r="AM22" s="16">
        <v>5.4431542007780803E-2</v>
      </c>
      <c r="AN22" s="15">
        <v>2.43817536924927</v>
      </c>
      <c r="AO22" s="16">
        <v>6.5433594324294506E-2</v>
      </c>
      <c r="AP22" s="15">
        <v>2.4116595807896601</v>
      </c>
      <c r="AQ22" s="16">
        <v>5.9532343011229102E-2</v>
      </c>
      <c r="AR22" s="15">
        <v>2.6347032696272201</v>
      </c>
      <c r="AS22" s="247">
        <v>5.7121130307263401E-2</v>
      </c>
      <c r="AT22" s="15"/>
      <c r="AU22" s="16"/>
      <c r="AV22" s="15"/>
      <c r="AW22" s="16"/>
    </row>
    <row r="23" spans="1:49" x14ac:dyDescent="0.2">
      <c r="A23" s="98" t="s">
        <v>12</v>
      </c>
      <c r="B23" s="15">
        <v>1.6488681719140701</v>
      </c>
      <c r="C23" s="16">
        <v>6.8605977075500105E-2</v>
      </c>
      <c r="D23" s="15">
        <v>1.9805327635521199</v>
      </c>
      <c r="E23" s="16">
        <v>7.9883214116776805E-2</v>
      </c>
      <c r="F23" s="15">
        <v>1.56627212414459</v>
      </c>
      <c r="G23" s="16">
        <v>5.6418390339184998E-2</v>
      </c>
      <c r="H23" s="15">
        <v>1.34606110447242</v>
      </c>
      <c r="I23" s="16">
        <v>8.1344630803457704E-2</v>
      </c>
      <c r="J23" s="15">
        <v>0.85686715347490905</v>
      </c>
      <c r="K23" s="247">
        <v>5.12065824087743E-2</v>
      </c>
      <c r="L23" s="15"/>
      <c r="M23" s="16"/>
      <c r="N23" s="15"/>
      <c r="O23" s="16"/>
      <c r="P23" s="16"/>
      <c r="Q23" s="247"/>
      <c r="R23" s="98" t="s">
        <v>12</v>
      </c>
      <c r="S23" s="15">
        <v>1.8852091483089799</v>
      </c>
      <c r="T23" s="16">
        <v>2.7905139715245102E-2</v>
      </c>
      <c r="U23" s="15">
        <v>2.1038516484517</v>
      </c>
      <c r="V23" s="16">
        <v>2.9766563753104901E-2</v>
      </c>
      <c r="W23" s="15">
        <v>1.7703094700303199</v>
      </c>
      <c r="X23" s="16">
        <v>2.45477638272051E-2</v>
      </c>
      <c r="Y23" s="15">
        <v>1.48608426443932</v>
      </c>
      <c r="Z23" s="16">
        <v>3.5525292886803998E-2</v>
      </c>
      <c r="AA23" s="15">
        <v>1.2224598644001401</v>
      </c>
      <c r="AB23" s="247">
        <v>2.8014850361796802E-2</v>
      </c>
      <c r="AC23" s="15"/>
      <c r="AD23" s="16"/>
      <c r="AE23" s="15"/>
      <c r="AF23" s="16"/>
      <c r="AH23" s="262"/>
      <c r="AI23" s="98" t="s">
        <v>12</v>
      </c>
      <c r="AJ23" s="15">
        <v>2.4354694963321699</v>
      </c>
      <c r="AK23" s="16">
        <v>2.23859603905068E-2</v>
      </c>
      <c r="AL23" s="15">
        <v>2.4466019757824302</v>
      </c>
      <c r="AM23" s="16">
        <v>2.1951259518152199E-2</v>
      </c>
      <c r="AN23" s="15">
        <v>2.0327501110178101</v>
      </c>
      <c r="AO23" s="16">
        <v>2.1940241342113798E-2</v>
      </c>
      <c r="AP23" s="15">
        <v>1.8926320740982101</v>
      </c>
      <c r="AQ23" s="16">
        <v>2.430672319379E-2</v>
      </c>
      <c r="AR23" s="15">
        <v>1.8020830381839701</v>
      </c>
      <c r="AS23" s="247">
        <v>3.20137385139544E-2</v>
      </c>
      <c r="AT23" s="15"/>
      <c r="AU23" s="16"/>
      <c r="AV23" s="15"/>
      <c r="AW23" s="16"/>
    </row>
    <row r="24" spans="1:49" x14ac:dyDescent="0.2">
      <c r="A24" s="98" t="s">
        <v>13</v>
      </c>
      <c r="B24" s="15">
        <v>1.1429400647981101</v>
      </c>
      <c r="C24" s="16">
        <v>5.5081921630519497E-2</v>
      </c>
      <c r="D24" s="15">
        <v>1.64249402289029</v>
      </c>
      <c r="E24" s="16">
        <v>6.0752895250414801E-2</v>
      </c>
      <c r="F24" s="15">
        <v>1.3653328364048101</v>
      </c>
      <c r="G24" s="16">
        <v>3.9295311945872803E-2</v>
      </c>
      <c r="H24" s="15">
        <v>1.0824834083246</v>
      </c>
      <c r="I24" s="16">
        <v>7.1440460507234002E-2</v>
      </c>
      <c r="J24" s="15">
        <v>0.90998291562855604</v>
      </c>
      <c r="K24" s="247">
        <v>4.50868763380146E-2</v>
      </c>
      <c r="L24" s="15"/>
      <c r="M24" s="16"/>
      <c r="N24" s="15"/>
      <c r="O24" s="16"/>
      <c r="P24" s="16"/>
      <c r="Q24" s="247"/>
      <c r="R24" s="98" t="s">
        <v>13</v>
      </c>
      <c r="S24" s="15">
        <v>1.8798712825000501</v>
      </c>
      <c r="T24" s="16">
        <v>3.0328876282407199E-2</v>
      </c>
      <c r="U24" s="15">
        <v>2.1036329110560299</v>
      </c>
      <c r="V24" s="16">
        <v>3.3856949615102001E-2</v>
      </c>
      <c r="W24" s="15">
        <v>1.91780876998937</v>
      </c>
      <c r="X24" s="16">
        <v>2.8292900484898E-2</v>
      </c>
      <c r="Y24" s="15">
        <v>1.73353509706433</v>
      </c>
      <c r="Z24" s="16">
        <v>4.5166737994865598E-2</v>
      </c>
      <c r="AA24" s="15">
        <v>1.2825297098702599</v>
      </c>
      <c r="AB24" s="247">
        <v>2.83374118403979E-2</v>
      </c>
      <c r="AC24" s="15"/>
      <c r="AD24" s="16"/>
      <c r="AE24" s="15"/>
      <c r="AF24" s="16"/>
      <c r="AH24" s="262"/>
      <c r="AI24" s="98" t="s">
        <v>13</v>
      </c>
      <c r="AJ24" s="15">
        <v>2.58789601571626</v>
      </c>
      <c r="AK24" s="16">
        <v>2.1596160146977499E-2</v>
      </c>
      <c r="AL24" s="15">
        <v>2.5996253924836998</v>
      </c>
      <c r="AM24" s="16">
        <v>2.84407278139291E-2</v>
      </c>
      <c r="AN24" s="15">
        <v>2.2681952168295099</v>
      </c>
      <c r="AO24" s="16">
        <v>2.9419892807870301E-2</v>
      </c>
      <c r="AP24" s="15">
        <v>2.4190512574578298</v>
      </c>
      <c r="AQ24" s="16">
        <v>3.2470361248599297E-2</v>
      </c>
      <c r="AR24" s="15">
        <v>2.0188623503950298</v>
      </c>
      <c r="AS24" s="247">
        <v>2.9682680246981001E-2</v>
      </c>
      <c r="AT24" s="15"/>
      <c r="AU24" s="16"/>
      <c r="AV24" s="15"/>
      <c r="AW24" s="16"/>
    </row>
    <row r="25" spans="1:49" x14ac:dyDescent="0.2">
      <c r="A25" s="98" t="s">
        <v>14</v>
      </c>
      <c r="B25" s="15">
        <v>1.53386686742084</v>
      </c>
      <c r="C25" s="16">
        <v>3.0880190355844401E-2</v>
      </c>
      <c r="D25" s="15">
        <v>1.60397306089537</v>
      </c>
      <c r="E25" s="16">
        <v>3.8002757267194598E-2</v>
      </c>
      <c r="F25" s="15">
        <v>1.66477962970958</v>
      </c>
      <c r="G25" s="16">
        <v>3.3973192707242097E-2</v>
      </c>
      <c r="H25" s="15">
        <v>1.70550898514334</v>
      </c>
      <c r="I25" s="16">
        <v>3.8357877197071302E-2</v>
      </c>
      <c r="J25" s="15">
        <v>1.0707000150394299</v>
      </c>
      <c r="K25" s="247">
        <v>3.6942488188364403E-2</v>
      </c>
      <c r="L25" s="15"/>
      <c r="M25" s="16"/>
      <c r="N25" s="15"/>
      <c r="O25" s="16"/>
      <c r="P25" s="16"/>
      <c r="Q25" s="247"/>
      <c r="R25" s="98" t="s">
        <v>14</v>
      </c>
      <c r="S25" s="15">
        <v>1.9806126756817399</v>
      </c>
      <c r="T25" s="16">
        <v>2.0598944870524501E-2</v>
      </c>
      <c r="U25" s="15">
        <v>2.0047641490355699</v>
      </c>
      <c r="V25" s="16">
        <v>2.54469743384656E-2</v>
      </c>
      <c r="W25" s="15">
        <v>1.8549462540289201</v>
      </c>
      <c r="X25" s="16">
        <v>2.9141359062198599E-2</v>
      </c>
      <c r="Y25" s="15">
        <v>1.93130839645334</v>
      </c>
      <c r="Z25" s="16">
        <v>3.26005870095461E-2</v>
      </c>
      <c r="AA25" s="15">
        <v>1.58721722170752</v>
      </c>
      <c r="AB25" s="247">
        <v>3.3065312484521402E-2</v>
      </c>
      <c r="AC25" s="15"/>
      <c r="AD25" s="16"/>
      <c r="AE25" s="15"/>
      <c r="AF25" s="16"/>
      <c r="AH25" s="262"/>
      <c r="AI25" s="98" t="s">
        <v>14</v>
      </c>
      <c r="AJ25" s="15">
        <v>2.5114417005518401</v>
      </c>
      <c r="AK25" s="16">
        <v>1.8868205069387599E-2</v>
      </c>
      <c r="AL25" s="15">
        <v>2.4108923619545402</v>
      </c>
      <c r="AM25" s="16">
        <v>2.3721989480689199E-2</v>
      </c>
      <c r="AN25" s="15">
        <v>2.1763990060126299</v>
      </c>
      <c r="AO25" s="16">
        <v>2.7921091463510399E-2</v>
      </c>
      <c r="AP25" s="15">
        <v>2.3707734953982502</v>
      </c>
      <c r="AQ25" s="16">
        <v>2.7048372153526401E-2</v>
      </c>
      <c r="AR25" s="15">
        <v>2.2115860796380198</v>
      </c>
      <c r="AS25" s="247">
        <v>3.3944294707009499E-2</v>
      </c>
      <c r="AT25" s="15"/>
      <c r="AU25" s="16"/>
      <c r="AV25" s="15"/>
      <c r="AW25" s="16"/>
    </row>
    <row r="26" spans="1:49" x14ac:dyDescent="0.2">
      <c r="A26" s="98" t="s">
        <v>15</v>
      </c>
      <c r="B26" s="15">
        <v>1.8631560633275499</v>
      </c>
      <c r="C26" s="16">
        <v>3.03331607219934E-2</v>
      </c>
      <c r="D26" s="15">
        <v>1.6601691671096599</v>
      </c>
      <c r="E26" s="16">
        <v>3.7105617871423503E-2</v>
      </c>
      <c r="F26" s="15">
        <v>1.6376969198575499</v>
      </c>
      <c r="G26" s="16">
        <v>3.1703546030244598E-2</v>
      </c>
      <c r="H26" s="15">
        <v>1.5098335775140099</v>
      </c>
      <c r="I26" s="16">
        <v>4.2392066595181202E-2</v>
      </c>
      <c r="J26" s="15">
        <v>1.31195149106422</v>
      </c>
      <c r="K26" s="247">
        <v>4.0978058744804001E-2</v>
      </c>
      <c r="L26" s="15"/>
      <c r="M26" s="16"/>
      <c r="N26" s="15"/>
      <c r="O26" s="16"/>
      <c r="P26" s="16"/>
      <c r="Q26" s="247"/>
      <c r="R26" s="98" t="s">
        <v>15</v>
      </c>
      <c r="S26" s="15">
        <v>2.1506168007694701</v>
      </c>
      <c r="T26" s="16">
        <v>2.08509757657185E-2</v>
      </c>
      <c r="U26" s="15">
        <v>2.0077758977768099</v>
      </c>
      <c r="V26" s="16">
        <v>2.4761730633328E-2</v>
      </c>
      <c r="W26" s="15">
        <v>1.7913244234313299</v>
      </c>
      <c r="X26" s="16">
        <v>2.4549127215195501E-2</v>
      </c>
      <c r="Y26" s="15">
        <v>1.7300963912221801</v>
      </c>
      <c r="Z26" s="16">
        <v>2.5807413131752201E-2</v>
      </c>
      <c r="AA26" s="15">
        <v>1.6686411244066399</v>
      </c>
      <c r="AB26" s="247">
        <v>2.7682272464396401E-2</v>
      </c>
      <c r="AC26" s="15"/>
      <c r="AD26" s="16"/>
      <c r="AE26" s="15"/>
      <c r="AF26" s="16"/>
      <c r="AH26" s="262"/>
      <c r="AI26" s="98" t="s">
        <v>15</v>
      </c>
      <c r="AJ26" s="15">
        <v>2.5014905484371299</v>
      </c>
      <c r="AK26" s="16">
        <v>1.3944755798634899E-2</v>
      </c>
      <c r="AL26" s="15">
        <v>2.36017226503601</v>
      </c>
      <c r="AM26" s="16">
        <v>1.7350945083880701E-2</v>
      </c>
      <c r="AN26" s="15">
        <v>2.0059787656168599</v>
      </c>
      <c r="AO26" s="16">
        <v>2.3739350864858799E-2</v>
      </c>
      <c r="AP26" s="15">
        <v>2.2641106983958301</v>
      </c>
      <c r="AQ26" s="16">
        <v>2.1400716440705202E-2</v>
      </c>
      <c r="AR26" s="15">
        <v>2.3033283300797498</v>
      </c>
      <c r="AS26" s="247">
        <v>2.2276951318612102E-2</v>
      </c>
      <c r="AT26" s="15"/>
      <c r="AU26" s="16"/>
      <c r="AV26" s="15"/>
      <c r="AW26" s="16"/>
    </row>
    <row r="27" spans="1:49" x14ac:dyDescent="0.2">
      <c r="A27" s="98" t="s">
        <v>16</v>
      </c>
      <c r="B27" s="15">
        <v>1.04811762149268</v>
      </c>
      <c r="C27" s="16">
        <v>7.2044066473367002E-2</v>
      </c>
      <c r="D27" s="15">
        <v>1.11838289841542</v>
      </c>
      <c r="E27" s="16">
        <v>0.107425778208686</v>
      </c>
      <c r="F27" s="15">
        <v>1.3107504482008301</v>
      </c>
      <c r="G27" s="16">
        <v>6.6616057439727594E-2</v>
      </c>
      <c r="H27" s="15">
        <v>1.1281239587877301</v>
      </c>
      <c r="I27" s="16">
        <v>0.140468536187662</v>
      </c>
      <c r="J27" s="15">
        <v>1.09297861207583</v>
      </c>
      <c r="K27" s="247">
        <v>7.46413070324108E-2</v>
      </c>
      <c r="L27" s="15"/>
      <c r="M27" s="16"/>
      <c r="N27" s="15"/>
      <c r="O27" s="16"/>
      <c r="P27" s="16"/>
      <c r="Q27" s="247"/>
      <c r="R27" s="98" t="s">
        <v>16</v>
      </c>
      <c r="S27" s="15">
        <v>1.42786257560617</v>
      </c>
      <c r="T27" s="16">
        <v>2.5557948496442998E-2</v>
      </c>
      <c r="U27" s="15">
        <v>1.63745028427446</v>
      </c>
      <c r="V27" s="16">
        <v>2.8333587119658801E-2</v>
      </c>
      <c r="W27" s="15">
        <v>1.7423691446762299</v>
      </c>
      <c r="X27" s="16">
        <v>2.58668202025563E-2</v>
      </c>
      <c r="Y27" s="15">
        <v>1.63997957933003</v>
      </c>
      <c r="Z27" s="16">
        <v>3.03861794950058E-2</v>
      </c>
      <c r="AA27" s="15">
        <v>1.39391791016325</v>
      </c>
      <c r="AB27" s="247">
        <v>2.7932969937414402E-2</v>
      </c>
      <c r="AC27" s="15"/>
      <c r="AD27" s="16"/>
      <c r="AE27" s="15"/>
      <c r="AF27" s="16"/>
      <c r="AH27" s="262"/>
      <c r="AI27" s="98" t="s">
        <v>16</v>
      </c>
      <c r="AJ27" s="15">
        <v>2.4549243264687699</v>
      </c>
      <c r="AK27" s="16">
        <v>2.6430464976232099E-2</v>
      </c>
      <c r="AL27" s="15">
        <v>2.2282771342737302</v>
      </c>
      <c r="AM27" s="16">
        <v>3.0430199795624901E-2</v>
      </c>
      <c r="AN27" s="15">
        <v>2.3091204097237199</v>
      </c>
      <c r="AO27" s="16">
        <v>4.1312353685238203E-2</v>
      </c>
      <c r="AP27" s="15">
        <v>2.2187583499557402</v>
      </c>
      <c r="AQ27" s="16">
        <v>2.77273220940473E-2</v>
      </c>
      <c r="AR27" s="15">
        <v>2.20402616603808</v>
      </c>
      <c r="AS27" s="247">
        <v>3.4568188910485298E-2</v>
      </c>
      <c r="AT27" s="15"/>
      <c r="AU27" s="16"/>
      <c r="AV27" s="15"/>
      <c r="AW27" s="16"/>
    </row>
    <row r="28" spans="1:49" x14ac:dyDescent="0.2">
      <c r="A28" s="98" t="s">
        <v>17</v>
      </c>
      <c r="B28" s="15">
        <v>0.81394728979086295</v>
      </c>
      <c r="C28" s="16">
        <v>6.0102461979671597E-2</v>
      </c>
      <c r="D28" s="15">
        <v>1.1130504371460299</v>
      </c>
      <c r="E28" s="16">
        <v>7.8064541462279105E-2</v>
      </c>
      <c r="F28" s="15">
        <v>1.5138080811750101</v>
      </c>
      <c r="G28" s="16">
        <v>7.0433973089207499E-2</v>
      </c>
      <c r="H28" s="15">
        <v>1.5903308909577201</v>
      </c>
      <c r="I28" s="16">
        <v>0.143161492135437</v>
      </c>
      <c r="J28" s="15">
        <v>1.03525240159249</v>
      </c>
      <c r="K28" s="247">
        <v>6.9889734038760698E-2</v>
      </c>
      <c r="L28" s="15"/>
      <c r="M28" s="16"/>
      <c r="N28" s="15"/>
      <c r="O28" s="16"/>
      <c r="P28" s="16"/>
      <c r="Q28" s="247"/>
      <c r="R28" s="98" t="s">
        <v>17</v>
      </c>
      <c r="S28" s="15">
        <v>1.63088694375357</v>
      </c>
      <c r="T28" s="16">
        <v>2.7934431591123299E-2</v>
      </c>
      <c r="U28" s="15">
        <v>1.78838822954361</v>
      </c>
      <c r="V28" s="16">
        <v>3.2075089351675898E-2</v>
      </c>
      <c r="W28" s="15">
        <v>2.02089046708286</v>
      </c>
      <c r="X28" s="16">
        <v>2.4399165463811E-2</v>
      </c>
      <c r="Y28" s="15">
        <v>1.8960565883315801</v>
      </c>
      <c r="Z28" s="16">
        <v>4.0538061997001502E-2</v>
      </c>
      <c r="AA28" s="15">
        <v>1.76982686737132</v>
      </c>
      <c r="AB28" s="247">
        <v>3.3431589090134002E-2</v>
      </c>
      <c r="AC28" s="15"/>
      <c r="AD28" s="16"/>
      <c r="AE28" s="15"/>
      <c r="AF28" s="16"/>
      <c r="AH28" s="262"/>
      <c r="AI28" s="98" t="s">
        <v>17</v>
      </c>
      <c r="AJ28" s="15">
        <v>2.5169020328197398</v>
      </c>
      <c r="AK28" s="16">
        <v>3.2104109372924503E-2</v>
      </c>
      <c r="AL28" s="15">
        <v>2.4090428847493599</v>
      </c>
      <c r="AM28" s="16">
        <v>3.78320101439776E-2</v>
      </c>
      <c r="AN28" s="15">
        <v>2.4625392492448999</v>
      </c>
      <c r="AO28" s="16">
        <v>3.8864765679852503E-2</v>
      </c>
      <c r="AP28" s="15">
        <v>2.4381226095102799</v>
      </c>
      <c r="AQ28" s="16">
        <v>3.6332924823774398E-2</v>
      </c>
      <c r="AR28" s="15">
        <v>2.5527725621711799</v>
      </c>
      <c r="AS28" s="247">
        <v>4.3005197729883898E-2</v>
      </c>
      <c r="AT28" s="15"/>
      <c r="AU28" s="16"/>
      <c r="AV28" s="15"/>
      <c r="AW28" s="16"/>
    </row>
    <row r="29" spans="1:49" x14ac:dyDescent="0.2">
      <c r="A29" s="98" t="s">
        <v>18</v>
      </c>
      <c r="B29" s="15">
        <v>1.33851642038973</v>
      </c>
      <c r="C29" s="16">
        <v>3.6968604917909598E-2</v>
      </c>
      <c r="D29" s="15">
        <v>1.5204655140479699</v>
      </c>
      <c r="E29" s="16">
        <v>3.5464530601093898E-2</v>
      </c>
      <c r="F29" s="15">
        <v>1.71465981038988</v>
      </c>
      <c r="G29" s="16">
        <v>3.5163209949392503E-2</v>
      </c>
      <c r="H29" s="15">
        <v>1.52146795069275</v>
      </c>
      <c r="I29" s="16">
        <v>5.7100542410751701E-2</v>
      </c>
      <c r="J29" s="15">
        <v>1.3695760392960401</v>
      </c>
      <c r="K29" s="247">
        <v>4.5793165826849697E-2</v>
      </c>
      <c r="L29" s="15"/>
      <c r="M29" s="16"/>
      <c r="N29" s="8"/>
      <c r="O29" s="9"/>
      <c r="P29" s="9"/>
      <c r="Q29" s="247"/>
      <c r="R29" s="98" t="s">
        <v>18</v>
      </c>
      <c r="S29" s="15">
        <v>1.8669656552635201</v>
      </c>
      <c r="T29" s="16">
        <v>4.5582784209220802E-2</v>
      </c>
      <c r="U29" s="15">
        <v>2.0454768156526799</v>
      </c>
      <c r="V29" s="16">
        <v>5.1972973201837802E-2</v>
      </c>
      <c r="W29" s="15">
        <v>2.1018552086003899</v>
      </c>
      <c r="X29" s="16">
        <v>5.7416032327591703E-2</v>
      </c>
      <c r="Y29" s="15">
        <v>2.0037480214824699</v>
      </c>
      <c r="Z29" s="16">
        <v>6.0564052111109802E-2</v>
      </c>
      <c r="AA29" s="15">
        <v>1.7519736728503199</v>
      </c>
      <c r="AB29" s="247">
        <v>5.5322299125508602E-2</v>
      </c>
      <c r="AC29" s="15"/>
      <c r="AD29" s="16"/>
      <c r="AE29" s="15"/>
      <c r="AF29" s="16"/>
      <c r="AH29" s="262"/>
      <c r="AI29" s="98" t="s">
        <v>18</v>
      </c>
      <c r="AJ29" s="15">
        <v>2.48273408592497</v>
      </c>
      <c r="AK29" s="16">
        <v>2.7618807211716799E-2</v>
      </c>
      <c r="AL29" s="15">
        <v>2.3387681175194199</v>
      </c>
      <c r="AM29" s="16">
        <v>3.0042266532630101E-2</v>
      </c>
      <c r="AN29" s="15">
        <v>2.29043440548157</v>
      </c>
      <c r="AO29" s="16">
        <v>3.3248493405717901E-2</v>
      </c>
      <c r="AP29" s="15">
        <v>2.20900121112214</v>
      </c>
      <c r="AQ29" s="16">
        <v>3.0661529348810401E-2</v>
      </c>
      <c r="AR29" s="15">
        <v>2.22096097965927</v>
      </c>
      <c r="AS29" s="247">
        <v>4.1299872485361801E-2</v>
      </c>
      <c r="AT29" s="15"/>
      <c r="AU29" s="16"/>
      <c r="AV29" s="15"/>
      <c r="AW29" s="16"/>
    </row>
    <row r="30" spans="1:49" x14ac:dyDescent="0.2">
      <c r="A30" s="98" t="s">
        <v>19</v>
      </c>
      <c r="B30" s="15">
        <v>1.8370525139049201</v>
      </c>
      <c r="C30" s="16">
        <v>4.3857701308742197E-2</v>
      </c>
      <c r="D30" s="15">
        <v>1.5868902430626499</v>
      </c>
      <c r="E30" s="16">
        <v>4.6878145509112699E-2</v>
      </c>
      <c r="F30" s="15">
        <v>1.5836919726004399</v>
      </c>
      <c r="G30" s="16">
        <v>4.6191902685119898E-2</v>
      </c>
      <c r="H30" s="15">
        <v>1.3763314948038401</v>
      </c>
      <c r="I30" s="16">
        <v>5.3184505424262403E-2</v>
      </c>
      <c r="J30" s="15">
        <v>1.26558016816678</v>
      </c>
      <c r="K30" s="247">
        <v>5.5923647444039402E-2</v>
      </c>
      <c r="L30" s="15"/>
      <c r="M30" s="16"/>
      <c r="N30" s="8"/>
      <c r="O30" s="9"/>
      <c r="P30" s="9"/>
      <c r="Q30" s="247"/>
      <c r="R30" s="98" t="s">
        <v>19</v>
      </c>
      <c r="S30" s="15">
        <v>2.0654228983617</v>
      </c>
      <c r="T30" s="16">
        <v>1.99424311877026E-2</v>
      </c>
      <c r="U30" s="15">
        <v>1.7666357745788099</v>
      </c>
      <c r="V30" s="16">
        <v>2.1060845523638402E-2</v>
      </c>
      <c r="W30" s="15">
        <v>1.81377281113366</v>
      </c>
      <c r="X30" s="16">
        <v>2.2996231288130799E-2</v>
      </c>
      <c r="Y30" s="15">
        <v>1.76145723925093</v>
      </c>
      <c r="Z30" s="16">
        <v>2.5980980769628799E-2</v>
      </c>
      <c r="AA30" s="15">
        <v>1.8036628714212399</v>
      </c>
      <c r="AB30" s="247">
        <v>3.23548726510514E-2</v>
      </c>
      <c r="AC30" s="15"/>
      <c r="AD30" s="16"/>
      <c r="AE30" s="15"/>
      <c r="AF30" s="16"/>
      <c r="AH30" s="262"/>
      <c r="AI30" s="98" t="s">
        <v>19</v>
      </c>
      <c r="AJ30" s="15">
        <v>2.50321646181601</v>
      </c>
      <c r="AK30" s="16">
        <v>1.9184110297829699E-2</v>
      </c>
      <c r="AL30" s="15">
        <v>2.0457870358840302</v>
      </c>
      <c r="AM30" s="16">
        <v>2.0768559065008099E-2</v>
      </c>
      <c r="AN30" s="15">
        <v>2.0203217600255399</v>
      </c>
      <c r="AO30" s="16">
        <v>2.56387972732397E-2</v>
      </c>
      <c r="AP30" s="15">
        <v>2.1444134330361799</v>
      </c>
      <c r="AQ30" s="16">
        <v>2.1344296126919599E-2</v>
      </c>
      <c r="AR30" s="15">
        <v>2.2810746894024398</v>
      </c>
      <c r="AS30" s="247">
        <v>3.1655406829106399E-2</v>
      </c>
      <c r="AT30" s="15"/>
      <c r="AU30" s="16"/>
      <c r="AV30" s="15"/>
      <c r="AW30" s="16"/>
    </row>
    <row r="31" spans="1:49" x14ac:dyDescent="0.2">
      <c r="A31" s="98" t="s">
        <v>20</v>
      </c>
      <c r="B31" s="15">
        <v>1.24516617960495</v>
      </c>
      <c r="C31" s="16">
        <v>4.3454140176713799E-2</v>
      </c>
      <c r="D31" s="15">
        <v>1.5375388924678499</v>
      </c>
      <c r="E31" s="16">
        <v>9.4721706594211197E-2</v>
      </c>
      <c r="F31" s="15">
        <v>1.8702905842833899</v>
      </c>
      <c r="G31" s="16">
        <v>6.3768008244545496E-2</v>
      </c>
      <c r="H31" s="15">
        <v>1.2848530462375201</v>
      </c>
      <c r="I31" s="16">
        <v>0.118556714650254</v>
      </c>
      <c r="J31" s="15">
        <v>1.3627506538412699</v>
      </c>
      <c r="K31" s="247">
        <v>9.0978726425034406E-2</v>
      </c>
      <c r="L31" s="15"/>
      <c r="M31" s="16"/>
      <c r="N31" s="8"/>
      <c r="O31" s="9"/>
      <c r="P31" s="9"/>
      <c r="Q31" s="247"/>
      <c r="R31" s="98" t="s">
        <v>20</v>
      </c>
      <c r="S31" s="15">
        <v>2.0448157362282999</v>
      </c>
      <c r="T31" s="16">
        <v>2.9489543271456899E-2</v>
      </c>
      <c r="U31" s="15">
        <v>2.0461530788168498</v>
      </c>
      <c r="V31" s="16">
        <v>2.66693504306709E-2</v>
      </c>
      <c r="W31" s="15">
        <v>2.1224362940314401</v>
      </c>
      <c r="X31" s="16">
        <v>2.7946753434361999E-2</v>
      </c>
      <c r="Y31" s="15">
        <v>1.86380774523021</v>
      </c>
      <c r="Z31" s="16">
        <v>4.1823871285909801E-2</v>
      </c>
      <c r="AA31" s="15">
        <v>1.96578872700237</v>
      </c>
      <c r="AB31" s="247">
        <v>3.4440854096819101E-2</v>
      </c>
      <c r="AC31" s="15"/>
      <c r="AD31" s="16"/>
      <c r="AE31" s="15"/>
      <c r="AF31" s="16"/>
      <c r="AH31" s="262"/>
      <c r="AI31" s="98" t="s">
        <v>20</v>
      </c>
      <c r="AJ31" s="15">
        <v>2.5851721282265498</v>
      </c>
      <c r="AK31" s="16">
        <v>2.12423819510872E-2</v>
      </c>
      <c r="AL31" s="15">
        <v>2.4646305593295001</v>
      </c>
      <c r="AM31" s="16">
        <v>2.5937233826129901E-2</v>
      </c>
      <c r="AN31" s="15">
        <v>2.4124885691775102</v>
      </c>
      <c r="AO31" s="16">
        <v>3.2460148668368001E-2</v>
      </c>
      <c r="AP31" s="15">
        <v>2.4603659820127599</v>
      </c>
      <c r="AQ31" s="16">
        <v>3.3779044141100299E-2</v>
      </c>
      <c r="AR31" s="15">
        <v>2.4505223737862898</v>
      </c>
      <c r="AS31" s="247">
        <v>2.9537657018736199E-2</v>
      </c>
      <c r="AT31" s="15"/>
      <c r="AU31" s="16"/>
      <c r="AV31" s="15"/>
      <c r="AW31" s="16"/>
    </row>
    <row r="32" spans="1:49" x14ac:dyDescent="0.2">
      <c r="A32" s="98"/>
      <c r="K32" s="262"/>
      <c r="N32" s="6"/>
      <c r="O32" s="6"/>
      <c r="P32" s="6"/>
      <c r="Q32" s="262"/>
      <c r="R32" s="98"/>
      <c r="AB32" s="262"/>
      <c r="AH32" s="262"/>
      <c r="AI32" s="98"/>
      <c r="AS32" s="262"/>
    </row>
    <row r="33" spans="1:51" x14ac:dyDescent="0.2">
      <c r="A33" s="97" t="s">
        <v>21</v>
      </c>
      <c r="K33" s="262"/>
      <c r="N33" s="6"/>
      <c r="O33" s="6"/>
      <c r="P33" s="6"/>
      <c r="Q33" s="262"/>
      <c r="R33" s="97" t="s">
        <v>21</v>
      </c>
      <c r="AB33" s="262"/>
      <c r="AE33" s="6"/>
      <c r="AF33" s="6"/>
      <c r="AG33" s="6"/>
      <c r="AH33" s="262"/>
      <c r="AI33" s="97" t="s">
        <v>21</v>
      </c>
      <c r="AS33" s="262"/>
    </row>
    <row r="34" spans="1:51" x14ac:dyDescent="0.2">
      <c r="A34" s="98" t="s">
        <v>22</v>
      </c>
      <c r="B34" s="15">
        <v>1.34437080073958</v>
      </c>
      <c r="C34" s="16">
        <v>5.3342955275562397E-2</v>
      </c>
      <c r="D34" s="15">
        <v>1.5819910025178701</v>
      </c>
      <c r="E34" s="16">
        <v>6.4687447476754506E-2</v>
      </c>
      <c r="F34" s="15">
        <v>1.5432022059908901</v>
      </c>
      <c r="G34" s="16">
        <v>8.20783112340253E-2</v>
      </c>
      <c r="H34" s="15">
        <v>1.6312363613454699</v>
      </c>
      <c r="I34" s="16">
        <v>8.4605768628158995E-2</v>
      </c>
      <c r="J34" s="15">
        <v>1.02038887343636</v>
      </c>
      <c r="K34" s="247">
        <v>6.0116513418003698E-2</v>
      </c>
      <c r="L34" s="15"/>
      <c r="M34" s="16"/>
      <c r="N34" s="8"/>
      <c r="O34" s="9"/>
      <c r="P34" s="9"/>
      <c r="Q34" s="247"/>
      <c r="R34" s="98" t="s">
        <v>22</v>
      </c>
      <c r="S34" s="15">
        <v>1.70748592130801</v>
      </c>
      <c r="T34" s="16">
        <v>2.5831003645778301E-2</v>
      </c>
      <c r="U34" s="15">
        <v>1.87402957797951</v>
      </c>
      <c r="V34" s="16">
        <v>2.7967503599648599E-2</v>
      </c>
      <c r="W34" s="15">
        <v>1.73091524245728</v>
      </c>
      <c r="X34" s="16">
        <v>2.9672270750934999E-2</v>
      </c>
      <c r="Y34" s="15">
        <v>1.7823615779719599</v>
      </c>
      <c r="Z34" s="16">
        <v>2.8378823328978502E-2</v>
      </c>
      <c r="AA34" s="15">
        <v>1.5566360880514301</v>
      </c>
      <c r="AB34" s="247">
        <v>3.4534188815218803E-2</v>
      </c>
      <c r="AC34" s="15"/>
      <c r="AD34" s="16"/>
      <c r="AE34" s="8"/>
      <c r="AF34" s="9"/>
      <c r="AG34" s="6"/>
      <c r="AH34" s="262"/>
      <c r="AI34" s="98" t="s">
        <v>22</v>
      </c>
      <c r="AJ34" s="15">
        <v>2.4367953798630602</v>
      </c>
      <c r="AK34" s="16">
        <v>1.7651938136618299E-2</v>
      </c>
      <c r="AL34" s="15">
        <v>2.3868264364191401</v>
      </c>
      <c r="AM34" s="16">
        <v>1.7797203901356199E-2</v>
      </c>
      <c r="AN34" s="15">
        <v>2.20759597260448</v>
      </c>
      <c r="AO34" s="16">
        <v>2.8146807966128801E-2</v>
      </c>
      <c r="AP34" s="15">
        <v>2.27385699718061</v>
      </c>
      <c r="AQ34" s="16">
        <v>2.1050749640954599E-2</v>
      </c>
      <c r="AR34" s="15">
        <v>2.24159211396604</v>
      </c>
      <c r="AS34" s="247">
        <v>3.3960576686646898E-2</v>
      </c>
      <c r="AT34" s="15"/>
      <c r="AU34" s="16"/>
      <c r="AV34" s="8"/>
      <c r="AW34" s="9"/>
    </row>
    <row r="35" spans="1:51" x14ac:dyDescent="0.2">
      <c r="A35" s="98" t="s">
        <v>23</v>
      </c>
      <c r="B35" s="15">
        <v>1.67300210342337</v>
      </c>
      <c r="C35" s="16">
        <v>4.1456353507912401E-2</v>
      </c>
      <c r="D35" s="15">
        <v>1.73741028742461</v>
      </c>
      <c r="E35" s="16">
        <v>4.6474238643162802E-2</v>
      </c>
      <c r="F35" s="15">
        <v>1.86410325476866</v>
      </c>
      <c r="G35" s="16">
        <v>6.1939251666029801E-2</v>
      </c>
      <c r="H35" s="15">
        <v>1.85422245519052</v>
      </c>
      <c r="I35" s="16">
        <v>7.58831124481502E-2</v>
      </c>
      <c r="J35" s="15">
        <v>1.43615448762505</v>
      </c>
      <c r="K35" s="247">
        <v>6.1060482188067998E-2</v>
      </c>
      <c r="L35" s="15"/>
      <c r="M35" s="16"/>
      <c r="N35" s="8"/>
      <c r="O35" s="9"/>
      <c r="P35" s="9"/>
      <c r="Q35" s="247"/>
      <c r="R35" s="98" t="s">
        <v>23</v>
      </c>
      <c r="S35" s="15">
        <v>1.96521666393353</v>
      </c>
      <c r="T35" s="16">
        <v>2.8054339909217699E-2</v>
      </c>
      <c r="U35" s="15">
        <v>2.02865065573762</v>
      </c>
      <c r="V35" s="16">
        <v>3.4583525172958901E-2</v>
      </c>
      <c r="W35" s="15">
        <v>1.90931321112965</v>
      </c>
      <c r="X35" s="16">
        <v>3.6498586058541699E-2</v>
      </c>
      <c r="Y35" s="15">
        <v>1.99570551925185</v>
      </c>
      <c r="Z35" s="16">
        <v>4.2731081588438601E-2</v>
      </c>
      <c r="AA35" s="15">
        <v>1.9093287847164699</v>
      </c>
      <c r="AB35" s="247">
        <v>4.2071998101841299E-2</v>
      </c>
      <c r="AC35" s="15"/>
      <c r="AD35" s="16"/>
      <c r="AE35" s="8"/>
      <c r="AF35" s="9"/>
      <c r="AG35" s="6"/>
      <c r="AH35" s="262"/>
      <c r="AI35" s="98" t="s">
        <v>23</v>
      </c>
      <c r="AJ35" s="15">
        <v>2.47448131169915</v>
      </c>
      <c r="AK35" s="16">
        <v>2.62822983720543E-2</v>
      </c>
      <c r="AL35" s="15">
        <v>2.4683351660929702</v>
      </c>
      <c r="AM35" s="16">
        <v>2.3305646369169899E-2</v>
      </c>
      <c r="AN35" s="15">
        <v>2.2576357951072099</v>
      </c>
      <c r="AO35" s="16">
        <v>3.2938934375623501E-2</v>
      </c>
      <c r="AP35" s="15">
        <v>2.3992109188492101</v>
      </c>
      <c r="AQ35" s="16">
        <v>3.3083944911332798E-2</v>
      </c>
      <c r="AR35" s="15">
        <v>2.4667697325437699</v>
      </c>
      <c r="AS35" s="247">
        <v>3.7918323030468097E-2</v>
      </c>
      <c r="AT35" s="15"/>
      <c r="AU35" s="16"/>
      <c r="AV35" s="8"/>
      <c r="AW35" s="9"/>
    </row>
    <row r="36" spans="1:51" x14ac:dyDescent="0.2">
      <c r="A36" s="98" t="s">
        <v>24</v>
      </c>
      <c r="B36" s="15">
        <v>1.5509985871363501</v>
      </c>
      <c r="C36" s="16">
        <v>5.80545347440918E-2</v>
      </c>
      <c r="D36" s="15">
        <v>1.4853850480145301</v>
      </c>
      <c r="E36" s="16">
        <v>5.4077815904978198E-2</v>
      </c>
      <c r="F36" s="15">
        <v>1.6334490414024301</v>
      </c>
      <c r="G36" s="16">
        <v>5.2924530994583802E-2</v>
      </c>
      <c r="H36" s="15">
        <v>1.6066346194106</v>
      </c>
      <c r="I36" s="16">
        <v>7.7964508482277303E-2</v>
      </c>
      <c r="J36" s="15">
        <v>1.35042355807437</v>
      </c>
      <c r="K36" s="247">
        <v>8.0413720031079897E-2</v>
      </c>
      <c r="L36" s="15"/>
      <c r="M36" s="16"/>
      <c r="N36" s="8"/>
      <c r="O36" s="9"/>
      <c r="P36" s="9"/>
      <c r="Q36" s="247"/>
      <c r="R36" s="98" t="s">
        <v>24</v>
      </c>
      <c r="S36" s="15">
        <v>1.90339944350787</v>
      </c>
      <c r="T36" s="16">
        <v>3.9146460994612803E-2</v>
      </c>
      <c r="U36" s="15">
        <v>1.8637658724703501</v>
      </c>
      <c r="V36" s="16">
        <v>4.2507167825135403E-2</v>
      </c>
      <c r="W36" s="15">
        <v>1.9321147034941799</v>
      </c>
      <c r="X36" s="16">
        <v>4.2408822140050997E-2</v>
      </c>
      <c r="Y36" s="15">
        <v>1.8843938194944501</v>
      </c>
      <c r="Z36" s="16">
        <v>5.4229315781485002E-2</v>
      </c>
      <c r="AA36" s="15">
        <v>1.7829010059338899</v>
      </c>
      <c r="AB36" s="247">
        <v>5.6983625377395999E-2</v>
      </c>
      <c r="AC36" s="15"/>
      <c r="AD36" s="16"/>
      <c r="AE36" s="8"/>
      <c r="AF36" s="9"/>
      <c r="AG36" s="6"/>
      <c r="AH36" s="262"/>
      <c r="AI36" s="98" t="s">
        <v>24</v>
      </c>
      <c r="AJ36" s="15">
        <v>2.5207865016453699</v>
      </c>
      <c r="AK36" s="16">
        <v>2.9084466884658301E-2</v>
      </c>
      <c r="AL36" s="15">
        <v>2.5181411226612598</v>
      </c>
      <c r="AM36" s="16">
        <v>3.7122702793512603E-2</v>
      </c>
      <c r="AN36" s="15">
        <v>2.2631381374608299</v>
      </c>
      <c r="AO36" s="16">
        <v>3.5432049777520097E-2</v>
      </c>
      <c r="AP36" s="15">
        <v>2.28436660817448</v>
      </c>
      <c r="AQ36" s="16">
        <v>4.0702757773651101E-2</v>
      </c>
      <c r="AR36" s="15">
        <v>2.4357645799546401</v>
      </c>
      <c r="AS36" s="247">
        <v>4.2167015308192002E-2</v>
      </c>
      <c r="AT36" s="15"/>
      <c r="AU36" s="16"/>
      <c r="AV36" s="8"/>
      <c r="AW36" s="9"/>
    </row>
    <row r="37" spans="1:51" x14ac:dyDescent="0.2">
      <c r="A37" s="104" t="s">
        <v>25</v>
      </c>
      <c r="B37" s="15">
        <v>1.66815162768273</v>
      </c>
      <c r="C37" s="16">
        <v>3.9869431131762598E-2</v>
      </c>
      <c r="D37" s="15">
        <v>1.7281135513952</v>
      </c>
      <c r="E37" s="16">
        <v>4.4933427505883701E-2</v>
      </c>
      <c r="F37" s="15">
        <v>1.8542867383409201</v>
      </c>
      <c r="G37" s="16">
        <v>5.9483822442424297E-2</v>
      </c>
      <c r="H37" s="15">
        <v>1.8465766870686799</v>
      </c>
      <c r="I37" s="16">
        <v>7.3683702261575307E-2</v>
      </c>
      <c r="J37" s="15">
        <v>1.43266050299934</v>
      </c>
      <c r="K37" s="247">
        <v>5.87091101835766E-2</v>
      </c>
      <c r="L37" s="15"/>
      <c r="M37" s="16"/>
      <c r="N37" s="8"/>
      <c r="O37" s="9"/>
      <c r="P37" s="9"/>
      <c r="Q37" s="247"/>
      <c r="R37" s="104" t="s">
        <v>25</v>
      </c>
      <c r="S37" s="15">
        <v>1.9633833514244601</v>
      </c>
      <c r="T37" s="16">
        <v>2.7341770736545101E-2</v>
      </c>
      <c r="U37" s="15">
        <v>2.0238586202755302</v>
      </c>
      <c r="V37" s="16">
        <v>3.3775342469676402E-2</v>
      </c>
      <c r="W37" s="15">
        <v>1.9099918932693001</v>
      </c>
      <c r="X37" s="16">
        <v>3.54224861299475E-2</v>
      </c>
      <c r="Y37" s="15">
        <v>1.9925713713177899</v>
      </c>
      <c r="Z37" s="16">
        <v>4.17634770441139E-2</v>
      </c>
      <c r="AA37" s="15">
        <v>1.9055611216981101</v>
      </c>
      <c r="AB37" s="247">
        <v>4.1054559723393703E-2</v>
      </c>
      <c r="AC37" s="15"/>
      <c r="AD37" s="16"/>
      <c r="AE37" s="8"/>
      <c r="AF37" s="9"/>
      <c r="AG37" s="6"/>
      <c r="AH37" s="262"/>
      <c r="AI37" s="104" t="s">
        <v>25</v>
      </c>
      <c r="AJ37" s="15">
        <v>2.4757405067716798</v>
      </c>
      <c r="AK37" s="16">
        <v>2.5570060833626701E-2</v>
      </c>
      <c r="AL37" s="15">
        <v>2.4697097439910598</v>
      </c>
      <c r="AM37" s="16">
        <v>2.2795689172721598E-2</v>
      </c>
      <c r="AN37" s="15">
        <v>2.2577868583254501</v>
      </c>
      <c r="AO37" s="16">
        <v>3.2080553982105402E-2</v>
      </c>
      <c r="AP37" s="15">
        <v>2.3960035876701999</v>
      </c>
      <c r="AQ37" s="16">
        <v>3.1934227441429999E-2</v>
      </c>
      <c r="AR37" s="15">
        <v>2.4659244191584699</v>
      </c>
      <c r="AS37" s="247">
        <v>3.6950605109484502E-2</v>
      </c>
      <c r="AT37" s="15"/>
      <c r="AU37" s="16"/>
      <c r="AV37" s="8"/>
      <c r="AW37" s="9"/>
    </row>
    <row r="38" spans="1:51" x14ac:dyDescent="0.2">
      <c r="A38" s="95"/>
      <c r="K38" s="262"/>
      <c r="L38" s="6"/>
      <c r="M38" s="6"/>
      <c r="N38" s="6"/>
      <c r="O38" s="6"/>
      <c r="P38" s="6"/>
      <c r="Q38" s="262"/>
      <c r="R38" s="95"/>
      <c r="AB38" s="262"/>
      <c r="AC38" s="6"/>
      <c r="AD38" s="6"/>
      <c r="AE38" s="6"/>
      <c r="AF38" s="6"/>
      <c r="AG38" s="6"/>
      <c r="AH38" s="262"/>
      <c r="AI38" s="95"/>
      <c r="AS38" s="262"/>
      <c r="AV38" s="6"/>
      <c r="AW38" s="6"/>
    </row>
    <row r="39" spans="1:51" s="85" customFormat="1" x14ac:dyDescent="0.2">
      <c r="A39" s="101" t="s">
        <v>156</v>
      </c>
      <c r="B39" s="199">
        <f>IF(ISNUMBER(B$12),AVERAGE(B12:B31,B34,B37),"")</f>
        <v>1.4060756321176007</v>
      </c>
      <c r="C39" s="102">
        <f>IF(ISNUMBER(C$12),SQRT((SUMSQ(C12:C31,C34,C37))/(22^2)),"")</f>
        <v>1.118587949605908E-2</v>
      </c>
      <c r="D39" s="199">
        <f t="shared" ref="D39" si="0">IF(ISNUMBER(D$12),AVERAGE(D12:D31,D34,D37),"")</f>
        <v>1.5295006768733757</v>
      </c>
      <c r="E39" s="102">
        <f t="shared" ref="E39" si="1">IF(ISNUMBER(E$12),SQRT((SUMSQ(E12:E31,E34,E37))/(22^2)),"")</f>
        <v>1.4410612286825053E-2</v>
      </c>
      <c r="F39" s="199">
        <f t="shared" ref="F39" si="2">IF(ISNUMBER(F$12),AVERAGE(F12:F31,F34,F37),"")</f>
        <v>1.6267146316397101</v>
      </c>
      <c r="G39" s="102">
        <f t="shared" ref="G39" si="3">IF(ISNUMBER(G$12),SQRT((SUMSQ(G12:G31,G34,G37))/(22^2)),"")</f>
        <v>1.1651053411744503E-2</v>
      </c>
      <c r="H39" s="199">
        <f t="shared" ref="H39" si="4">IF(ISNUMBER(H$12),AVERAGE(H12:H31,H34,H37),"")</f>
        <v>1.5210235510602095</v>
      </c>
      <c r="I39" s="102">
        <f t="shared" ref="I39" si="5">IF(ISNUMBER(I$12),SQRT((SUMSQ(I12:I31,I34,I37))/(22^2)),"")</f>
        <v>1.8904647743268568E-2</v>
      </c>
      <c r="J39" s="199">
        <f t="shared" ref="J39" si="6">IF(ISNUMBER(J$12),AVERAGE(J12:J31,J34,J37),"")</f>
        <v>1.1915820495884331</v>
      </c>
      <c r="K39" s="251">
        <f t="shared" ref="K39" si="7">IF(ISNUMBER(K$12),SQRT((SUMSQ(K12:K31,K34,K37))/(22^2)),"")</f>
        <v>1.2757709227928276E-2</v>
      </c>
      <c r="L39" s="145" t="str">
        <f t="shared" ref="L39:Q39" si="8">+IF(ISNUMBER(L12),AVERAGE(L12:L18,L20:L31,L34:L35),"")</f>
        <v/>
      </c>
      <c r="M39" s="156" t="str">
        <f t="shared" si="8"/>
        <v/>
      </c>
      <c r="N39" s="145" t="str">
        <f t="shared" si="8"/>
        <v/>
      </c>
      <c r="O39" s="156" t="str">
        <f t="shared" si="8"/>
        <v/>
      </c>
      <c r="P39" s="145" t="str">
        <f t="shared" si="8"/>
        <v/>
      </c>
      <c r="Q39" s="258" t="str">
        <f t="shared" si="8"/>
        <v/>
      </c>
      <c r="R39" s="101" t="s">
        <v>156</v>
      </c>
      <c r="S39" s="199">
        <f>IF(ISNUMBER(S$12),AVERAGE(S12:S31,S34,S37),"")</f>
        <v>1.8882498522584634</v>
      </c>
      <c r="T39" s="102">
        <f>IF(ISNUMBER(T$12),SQRT((SUMSQ(T12:T31,T34,T37))/(22^2)),"")</f>
        <v>5.7076345970094328E-3</v>
      </c>
      <c r="U39" s="199">
        <f t="shared" ref="U39" si="9">IF(ISNUMBER(U$12),AVERAGE(U12:U31,U34,U37),"")</f>
        <v>1.8979107724902553</v>
      </c>
      <c r="V39" s="102">
        <f t="shared" ref="V39" si="10">IF(ISNUMBER(V$12),SQRT((SUMSQ(V12:V31,V34,V37))/(22^2)),"")</f>
        <v>6.317504614559934E-3</v>
      </c>
      <c r="W39" s="199">
        <f t="shared" ref="W39" si="11">IF(ISNUMBER(W$12),AVERAGE(W12:W31,W34,W37),"")</f>
        <v>1.9298714279585025</v>
      </c>
      <c r="X39" s="102">
        <f t="shared" ref="X39" si="12">IF(ISNUMBER(X$12),SQRT((SUMSQ(X12:X31,X34,X37))/(22^2)),"")</f>
        <v>6.1629051830699236E-3</v>
      </c>
      <c r="Y39" s="199">
        <f t="shared" ref="Y39" si="13">IF(ISNUMBER(Y$12),AVERAGE(Y12:Y31,Y34,Y37),"")</f>
        <v>1.8311198572630822</v>
      </c>
      <c r="Z39" s="102">
        <f t="shared" ref="Z39" si="14">IF(ISNUMBER(Z$12),SQRT((SUMSQ(Z12:Z31,Z34,Z37))/(22^2)),"")</f>
        <v>7.393463247638829E-3</v>
      </c>
      <c r="AA39" s="199">
        <f t="shared" ref="AA39" si="15">IF(ISNUMBER(AA$12),AVERAGE(AA12:AA31,AA34,AA37),"")</f>
        <v>1.6658810135010982</v>
      </c>
      <c r="AB39" s="251">
        <f t="shared" ref="AB39" si="16">IF(ISNUMBER(AB$12),SQRT((SUMSQ(AB12:AB31,AB34,AB37))/(22^2)),"")</f>
        <v>7.4702562067464982E-3</v>
      </c>
      <c r="AC39" s="145" t="str">
        <f t="shared" ref="AC39:AH39" si="17">+IF(ISNUMBER(AC12),AVERAGE(AC12:AC18,AC20:AC31,AC34:AC35),"")</f>
        <v/>
      </c>
      <c r="AD39" s="156" t="str">
        <f t="shared" si="17"/>
        <v/>
      </c>
      <c r="AE39" s="145" t="str">
        <f t="shared" si="17"/>
        <v/>
      </c>
      <c r="AF39" s="156" t="str">
        <f t="shared" si="17"/>
        <v/>
      </c>
      <c r="AG39" s="145" t="str">
        <f t="shared" si="17"/>
        <v/>
      </c>
      <c r="AH39" s="258" t="str">
        <f t="shared" si="17"/>
        <v/>
      </c>
      <c r="AI39" s="101" t="s">
        <v>156</v>
      </c>
      <c r="AJ39" s="199">
        <f>IF(ISNUMBER(AJ$12),AVERAGE(AJ12:AJ31,AJ34,AJ37),"")</f>
        <v>2.5058985560306919</v>
      </c>
      <c r="AK39" s="102">
        <f>IF(ISNUMBER(AK$12),SQRT((SUMSQ(AK12:AK31,AK34,AK37))/(22^2)),"")</f>
        <v>5.3792464023392772E-3</v>
      </c>
      <c r="AL39" s="199">
        <f t="shared" ref="AL39" si="18">IF(ISNUMBER(AL$12),AVERAGE(AL12:AL31,AL34,AL37),"")</f>
        <v>2.3370436154078891</v>
      </c>
      <c r="AM39" s="102">
        <f t="shared" ref="AM39" si="19">IF(ISNUMBER(AM$12),SQRT((SUMSQ(AM12:AM31,AM34,AM37))/(22^2)),"")</f>
        <v>6.1671323095093362E-3</v>
      </c>
      <c r="AN39" s="199">
        <f t="shared" ref="AN39" si="20">IF(ISNUMBER(AN$12),AVERAGE(AN12:AN31,AN34,AN37),"")</f>
        <v>2.2675923065356995</v>
      </c>
      <c r="AO39" s="102">
        <f t="shared" ref="AO39" si="21">IF(ISNUMBER(AO$12),SQRT((SUMSQ(AO12:AO31,AO34,AO37))/(22^2)),"")</f>
        <v>7.1521446291852708E-3</v>
      </c>
      <c r="AP39" s="199">
        <f t="shared" ref="AP39" si="22">IF(ISNUMBER(AP$12),AVERAGE(AP12:AP31,AP34,AP37),"")</f>
        <v>2.2892801426345311</v>
      </c>
      <c r="AQ39" s="102">
        <f t="shared" ref="AQ39" si="23">IF(ISNUMBER(AQ$12),SQRT((SUMSQ(AQ12:AQ31,AQ34,AQ37))/(22^2)),"")</f>
        <v>6.5861354749080885E-3</v>
      </c>
      <c r="AR39" s="199">
        <f t="shared" ref="AR39" si="24">IF(ISNUMBER(AR$12),AVERAGE(AR12:AR31,AR34,AR37),"")</f>
        <v>2.2905820786622071</v>
      </c>
      <c r="AS39" s="251">
        <f t="shared" ref="AS39" si="25">IF(ISNUMBER(AS$12),SQRT((SUMSQ(AS12:AS31,AS34,AS37))/(22^2)),"")</f>
        <v>7.5293074241466317E-3</v>
      </c>
      <c r="AT39" s="145" t="str">
        <f t="shared" ref="AT39:AY39" si="26">+IF(ISNUMBER(AT12),AVERAGE(AT12:AT18,AT20:AT31,AT34:AT35),"")</f>
        <v/>
      </c>
      <c r="AU39" s="156" t="str">
        <f t="shared" si="26"/>
        <v/>
      </c>
      <c r="AV39" s="145" t="str">
        <f t="shared" si="26"/>
        <v/>
      </c>
      <c r="AW39" s="156" t="str">
        <f t="shared" si="26"/>
        <v/>
      </c>
      <c r="AX39" s="145" t="str">
        <f t="shared" si="26"/>
        <v/>
      </c>
      <c r="AY39" s="156" t="str">
        <f t="shared" si="26"/>
        <v/>
      </c>
    </row>
    <row r="40" spans="1:51" x14ac:dyDescent="0.2">
      <c r="A40" s="48"/>
      <c r="B40" s="6"/>
      <c r="C40" s="6"/>
      <c r="D40" s="6"/>
      <c r="E40" s="6"/>
      <c r="F40" s="6"/>
      <c r="G40" s="6"/>
      <c r="H40" s="6"/>
      <c r="I40" s="6"/>
      <c r="J40" s="6"/>
      <c r="K40" s="262"/>
      <c r="L40" s="6"/>
      <c r="M40" s="6"/>
      <c r="N40" s="6"/>
      <c r="O40" s="6"/>
      <c r="P40" s="6"/>
      <c r="Q40" s="262"/>
      <c r="R40" s="48"/>
      <c r="S40" s="6"/>
      <c r="T40" s="6"/>
      <c r="U40" s="6"/>
      <c r="V40" s="6"/>
      <c r="W40" s="6"/>
      <c r="X40" s="6"/>
      <c r="Y40" s="6"/>
      <c r="Z40" s="6"/>
      <c r="AA40" s="6"/>
      <c r="AB40" s="262"/>
      <c r="AC40" s="6"/>
      <c r="AD40" s="6"/>
      <c r="AE40" s="6"/>
      <c r="AF40" s="6"/>
      <c r="AG40" s="6"/>
      <c r="AH40" s="262"/>
      <c r="AI40" s="48"/>
      <c r="AJ40" s="6"/>
      <c r="AK40" s="6"/>
      <c r="AL40" s="6"/>
      <c r="AM40" s="6"/>
      <c r="AN40" s="6"/>
      <c r="AO40" s="6"/>
      <c r="AP40" s="6"/>
      <c r="AQ40" s="6"/>
      <c r="AR40" s="6"/>
      <c r="AS40" s="262"/>
      <c r="AT40" s="6"/>
      <c r="AU40" s="6"/>
      <c r="AV40" s="6"/>
      <c r="AW40" s="6"/>
      <c r="AX40" s="6"/>
      <c r="AY40" s="6"/>
    </row>
    <row r="41" spans="1:51" x14ac:dyDescent="0.2">
      <c r="A41" s="49" t="s">
        <v>26</v>
      </c>
      <c r="B41" s="6"/>
      <c r="C41" s="6"/>
      <c r="D41" s="6"/>
      <c r="E41" s="6"/>
      <c r="F41" s="6"/>
      <c r="G41" s="6"/>
      <c r="H41" s="6"/>
      <c r="I41" s="6"/>
      <c r="J41" s="6"/>
      <c r="K41" s="262"/>
      <c r="L41" s="6"/>
      <c r="M41" s="6"/>
      <c r="N41" s="6"/>
      <c r="O41" s="6"/>
      <c r="P41" s="6"/>
      <c r="Q41" s="262"/>
      <c r="R41" s="49" t="s">
        <v>26</v>
      </c>
      <c r="S41" s="6"/>
      <c r="T41" s="6"/>
      <c r="U41" s="6"/>
      <c r="V41" s="6"/>
      <c r="W41" s="6"/>
      <c r="X41" s="6"/>
      <c r="Y41" s="6"/>
      <c r="Z41" s="6"/>
      <c r="AA41" s="6"/>
      <c r="AB41" s="262"/>
      <c r="AC41" s="6"/>
      <c r="AD41" s="6"/>
      <c r="AE41" s="6"/>
      <c r="AF41" s="6"/>
      <c r="AG41" s="6"/>
      <c r="AH41" s="262"/>
      <c r="AI41" s="49" t="s">
        <v>26</v>
      </c>
      <c r="AJ41" s="6"/>
      <c r="AK41" s="6"/>
      <c r="AL41" s="6"/>
      <c r="AM41" s="6"/>
      <c r="AN41" s="6"/>
      <c r="AO41" s="6"/>
      <c r="AP41" s="6"/>
      <c r="AQ41" s="6"/>
      <c r="AR41" s="6"/>
      <c r="AS41" s="262"/>
      <c r="AT41" s="6"/>
      <c r="AU41" s="6"/>
      <c r="AV41" s="6"/>
      <c r="AW41" s="6"/>
      <c r="AX41" s="6"/>
      <c r="AY41" s="6"/>
    </row>
    <row r="42" spans="1:51" s="6" customFormat="1" ht="12.75" customHeight="1" x14ac:dyDescent="0.2">
      <c r="A42" s="104" t="s">
        <v>262</v>
      </c>
      <c r="B42" s="8">
        <v>1.1417147731917301</v>
      </c>
      <c r="C42" s="9">
        <v>4.95150249698161E-2</v>
      </c>
      <c r="D42" s="8">
        <v>1.23896485946724</v>
      </c>
      <c r="E42" s="9">
        <v>7.4947180785197701E-2</v>
      </c>
      <c r="F42" s="8">
        <v>1.46171314564351</v>
      </c>
      <c r="G42" s="9">
        <v>5.15984477835826E-2</v>
      </c>
      <c r="H42" s="8">
        <v>1.3780916478253999</v>
      </c>
      <c r="I42" s="9">
        <v>0.16030954145849699</v>
      </c>
      <c r="J42" s="8">
        <v>1.33366722813264</v>
      </c>
      <c r="K42" s="247">
        <v>6.6405979115007299E-2</v>
      </c>
      <c r="L42" s="8"/>
      <c r="M42" s="9"/>
      <c r="N42" s="8"/>
      <c r="O42" s="9"/>
      <c r="P42" s="9"/>
      <c r="Q42" s="247"/>
      <c r="R42" s="104" t="s">
        <v>262</v>
      </c>
      <c r="S42" s="8">
        <v>1.55300020215417</v>
      </c>
      <c r="T42" s="9">
        <v>3.03202548897618E-2</v>
      </c>
      <c r="U42" s="8">
        <v>1.63966981317083</v>
      </c>
      <c r="V42" s="9">
        <v>4.1719051211747502E-2</v>
      </c>
      <c r="W42" s="8">
        <v>1.81643478567035</v>
      </c>
      <c r="X42" s="9">
        <v>4.2342055530950801E-2</v>
      </c>
      <c r="Y42" s="8">
        <v>1.5316976223013199</v>
      </c>
      <c r="Z42" s="9">
        <v>3.8045614574999297E-2</v>
      </c>
      <c r="AA42" s="8">
        <v>1.6998713742229601</v>
      </c>
      <c r="AB42" s="247">
        <v>4.9511538828389302E-2</v>
      </c>
      <c r="AC42" s="8"/>
      <c r="AD42" s="9"/>
      <c r="AE42" s="8"/>
      <c r="AF42" s="9"/>
      <c r="AH42" s="262"/>
      <c r="AI42" s="104" t="s">
        <v>262</v>
      </c>
      <c r="AJ42" s="8">
        <v>2.2883535380121902</v>
      </c>
      <c r="AK42" s="9">
        <v>3.0545139608773801E-2</v>
      </c>
      <c r="AL42" s="8">
        <v>2.10197088360496</v>
      </c>
      <c r="AM42" s="9">
        <v>2.9214630681219201E-2</v>
      </c>
      <c r="AN42" s="8">
        <v>2.13416733018737</v>
      </c>
      <c r="AO42" s="9">
        <v>3.7120208928649499E-2</v>
      </c>
      <c r="AP42" s="8">
        <v>2.0318710780448801</v>
      </c>
      <c r="AQ42" s="9">
        <v>3.6137747220570803E-2</v>
      </c>
      <c r="AR42" s="8">
        <v>2.02948785405487</v>
      </c>
      <c r="AS42" s="247">
        <v>3.8429904735589597E-2</v>
      </c>
      <c r="AT42" s="8"/>
      <c r="AU42" s="9"/>
      <c r="AV42" s="8"/>
      <c r="AW42" s="9"/>
    </row>
    <row r="43" spans="1:51" s="6" customFormat="1" ht="12.75" customHeight="1" x14ac:dyDescent="0.2">
      <c r="A43" s="67" t="s">
        <v>338</v>
      </c>
      <c r="B43" s="210">
        <v>1.22936625932045</v>
      </c>
      <c r="C43" s="20">
        <v>1.22936625932045</v>
      </c>
      <c r="D43" s="210">
        <v>1.31192344893723</v>
      </c>
      <c r="E43" s="20">
        <v>1.31192344893723</v>
      </c>
      <c r="F43" s="210">
        <v>1.4847719255145599</v>
      </c>
      <c r="G43" s="20">
        <v>1.4847719255145599</v>
      </c>
      <c r="H43" s="210">
        <v>1.22534793337209</v>
      </c>
      <c r="I43" s="20">
        <v>1.22534793337209</v>
      </c>
      <c r="J43" s="210">
        <v>1.1706580480436199</v>
      </c>
      <c r="K43" s="253">
        <v>1.1706580480436199</v>
      </c>
      <c r="L43" s="8"/>
      <c r="M43" s="9"/>
      <c r="N43" s="8"/>
      <c r="O43" s="9"/>
      <c r="P43" s="9"/>
      <c r="Q43" s="247"/>
      <c r="R43" s="67" t="s">
        <v>338</v>
      </c>
      <c r="S43" s="210">
        <v>1.26017910232966</v>
      </c>
      <c r="T43" s="20">
        <v>7.2211273739401505E-2</v>
      </c>
      <c r="U43" s="210">
        <v>1.5662303428904301</v>
      </c>
      <c r="V43" s="20">
        <v>6.5080259078388394E-2</v>
      </c>
      <c r="W43" s="210">
        <v>1.5544563241216101</v>
      </c>
      <c r="X43" s="20">
        <v>4.4831845912590103E-2</v>
      </c>
      <c r="Y43" s="210">
        <v>1.49499687902546</v>
      </c>
      <c r="Z43" s="20">
        <v>0.10098168060731801</v>
      </c>
      <c r="AA43" s="210">
        <v>1.67811191617198</v>
      </c>
      <c r="AB43" s="253">
        <v>6.6966624557543805E-2</v>
      </c>
      <c r="AC43" s="8"/>
      <c r="AD43" s="9"/>
      <c r="AE43" s="8"/>
      <c r="AF43" s="9"/>
      <c r="AH43" s="262"/>
      <c r="AI43" s="67" t="s">
        <v>338</v>
      </c>
      <c r="AJ43" s="210">
        <v>1.7929427188809699</v>
      </c>
      <c r="AK43" s="20">
        <v>5.6007313164603702E-2</v>
      </c>
      <c r="AL43" s="210">
        <v>1.9447898715560299</v>
      </c>
      <c r="AM43" s="20">
        <v>5.2532356133785603E-2</v>
      </c>
      <c r="AN43" s="210">
        <v>1.9336825049964801</v>
      </c>
      <c r="AO43" s="20">
        <v>4.2492042259030499E-2</v>
      </c>
      <c r="AP43" s="210">
        <v>1.8746349481001701</v>
      </c>
      <c r="AQ43" s="20">
        <v>4.2549718381313099E-2</v>
      </c>
      <c r="AR43" s="210">
        <v>2.1629400229211799</v>
      </c>
      <c r="AS43" s="253">
        <v>4.7580806023128898E-2</v>
      </c>
      <c r="AT43" s="8"/>
      <c r="AU43" s="9"/>
      <c r="AV43" s="8"/>
      <c r="AW43" s="9"/>
    </row>
    <row r="44" spans="1:51"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4" t="s">
        <v>240</v>
      </c>
      <c r="S44" s="339"/>
      <c r="T44" s="339"/>
      <c r="U44" s="339"/>
      <c r="V44" s="339"/>
      <c r="W44" s="339"/>
      <c r="X44" s="339"/>
      <c r="Y44" s="339"/>
      <c r="Z44" s="339"/>
      <c r="AA44" s="339"/>
      <c r="AB44" s="339"/>
      <c r="AC44" s="339"/>
      <c r="AD44" s="339"/>
      <c r="AE44" s="339"/>
      <c r="AF44" s="339"/>
      <c r="AG44" s="339"/>
      <c r="AH44" s="339"/>
      <c r="AI44" s="324" t="s">
        <v>240</v>
      </c>
      <c r="AJ44" s="339"/>
      <c r="AK44" s="339"/>
      <c r="AL44" s="339"/>
      <c r="AM44" s="339"/>
      <c r="AN44" s="339"/>
      <c r="AO44" s="339"/>
      <c r="AP44" s="339"/>
      <c r="AQ44" s="339"/>
      <c r="AR44" s="339"/>
      <c r="AS44" s="339"/>
      <c r="AT44" s="339"/>
      <c r="AU44" s="339"/>
      <c r="AV44" s="339"/>
      <c r="AW44" s="339"/>
      <c r="AX44" s="339"/>
      <c r="AY44" s="339"/>
    </row>
    <row r="45" spans="1:51" s="235" customFormat="1" ht="62.25" customHeight="1" x14ac:dyDescent="0.2">
      <c r="A45" s="323" t="s">
        <v>339</v>
      </c>
      <c r="B45" s="323"/>
      <c r="C45" s="323"/>
      <c r="D45" s="323"/>
      <c r="E45" s="323"/>
      <c r="F45" s="323"/>
      <c r="G45" s="323"/>
      <c r="H45" s="323"/>
      <c r="I45" s="323"/>
      <c r="J45" s="323"/>
      <c r="K45" s="323"/>
      <c r="L45" s="323"/>
      <c r="M45" s="323"/>
      <c r="N45" s="323"/>
      <c r="O45" s="323"/>
      <c r="P45" s="323"/>
      <c r="Q45" s="323"/>
      <c r="R45" s="323" t="s">
        <v>339</v>
      </c>
      <c r="S45" s="323"/>
      <c r="T45" s="323"/>
      <c r="U45" s="323"/>
      <c r="V45" s="323"/>
      <c r="W45" s="323"/>
      <c r="X45" s="323"/>
      <c r="Y45" s="323"/>
      <c r="Z45" s="323"/>
      <c r="AA45" s="323"/>
      <c r="AB45" s="323"/>
      <c r="AC45" s="323"/>
      <c r="AD45" s="323"/>
      <c r="AE45" s="323"/>
      <c r="AF45" s="323"/>
      <c r="AG45" s="323"/>
      <c r="AH45" s="323"/>
      <c r="AI45" s="323" t="s">
        <v>339</v>
      </c>
      <c r="AJ45" s="323"/>
      <c r="AK45" s="323"/>
      <c r="AL45" s="323"/>
      <c r="AM45" s="323"/>
      <c r="AN45" s="323"/>
      <c r="AO45" s="323"/>
      <c r="AP45" s="323"/>
      <c r="AQ45" s="323"/>
      <c r="AR45" s="323"/>
      <c r="AS45" s="323"/>
      <c r="AT45" s="323"/>
      <c r="AU45" s="323"/>
      <c r="AV45" s="323"/>
      <c r="AW45" s="323"/>
      <c r="AX45" s="323"/>
      <c r="AY45" s="323"/>
    </row>
    <row r="46" spans="1:51" s="68" customFormat="1" ht="12.75" customHeight="1" x14ac:dyDescent="0.2">
      <c r="A46" s="372" t="s">
        <v>226</v>
      </c>
      <c r="B46" s="372"/>
      <c r="C46" s="372"/>
      <c r="D46" s="372"/>
      <c r="E46" s="372"/>
      <c r="F46" s="372"/>
      <c r="G46" s="372"/>
      <c r="H46" s="372"/>
      <c r="I46" s="372"/>
      <c r="J46" s="372"/>
      <c r="K46" s="372"/>
      <c r="L46" s="372"/>
      <c r="M46" s="372"/>
      <c r="N46" s="372"/>
      <c r="O46" s="372"/>
      <c r="P46" s="372"/>
      <c r="Q46" s="372"/>
      <c r="R46" s="372" t="s">
        <v>226</v>
      </c>
      <c r="S46" s="372"/>
      <c r="T46" s="372"/>
      <c r="U46" s="372"/>
      <c r="V46" s="372"/>
      <c r="W46" s="372"/>
      <c r="X46" s="372"/>
      <c r="Y46" s="372"/>
      <c r="Z46" s="372"/>
      <c r="AA46" s="372"/>
      <c r="AB46" s="372"/>
      <c r="AC46" s="372"/>
      <c r="AD46" s="372"/>
      <c r="AE46" s="372"/>
      <c r="AF46" s="372"/>
      <c r="AG46" s="372"/>
      <c r="AH46" s="372"/>
      <c r="AI46" s="372" t="s">
        <v>226</v>
      </c>
      <c r="AJ46" s="372"/>
      <c r="AK46" s="372"/>
      <c r="AL46" s="372"/>
      <c r="AM46" s="372"/>
      <c r="AN46" s="372"/>
      <c r="AO46" s="372"/>
      <c r="AP46" s="372"/>
      <c r="AQ46" s="372"/>
      <c r="AR46" s="372"/>
      <c r="AS46" s="372"/>
      <c r="AT46" s="372"/>
      <c r="AU46" s="372"/>
      <c r="AV46" s="372"/>
      <c r="AW46" s="372"/>
      <c r="AX46" s="372"/>
      <c r="AY46" s="372"/>
    </row>
    <row r="47" spans="1:51" s="68" customFormat="1" ht="27.75" customHeight="1" x14ac:dyDescent="0.2">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c r="AT47" s="372"/>
      <c r="AU47" s="372"/>
      <c r="AV47" s="372"/>
      <c r="AW47" s="372"/>
      <c r="AX47" s="372"/>
      <c r="AY47" s="372"/>
    </row>
    <row r="48" spans="1:51" s="68" customFormat="1" x14ac:dyDescent="0.2">
      <c r="A48" s="69" t="s">
        <v>147</v>
      </c>
      <c r="R48" s="69" t="s">
        <v>147</v>
      </c>
      <c r="AH48" s="73"/>
      <c r="AI48" s="69" t="s">
        <v>147</v>
      </c>
    </row>
    <row r="49" spans="1:49" s="68" customFormat="1" x14ac:dyDescent="0.2">
      <c r="AH49" s="73"/>
    </row>
    <row r="50" spans="1:49" s="68" customFormat="1" x14ac:dyDescent="0.2"/>
    <row r="51" spans="1:49" s="68" customFormat="1" x14ac:dyDescent="0.2"/>
    <row r="52" spans="1:49" s="68" customFormat="1" x14ac:dyDescent="0.2"/>
    <row r="53" spans="1:49" s="68" customFormat="1" x14ac:dyDescent="0.2"/>
    <row r="54" spans="1:49" s="68" customFormat="1" x14ac:dyDescent="0.2"/>
    <row r="55" spans="1:49" s="68" customFormat="1" x14ac:dyDescent="0.2">
      <c r="A55" s="71"/>
      <c r="B55" s="69"/>
      <c r="C55" s="69"/>
      <c r="D55" s="69"/>
      <c r="E55" s="69"/>
      <c r="F55" s="69"/>
      <c r="G55" s="69"/>
      <c r="H55" s="69"/>
      <c r="I55" s="69"/>
      <c r="J55" s="69"/>
      <c r="K55" s="69"/>
      <c r="L55" s="69"/>
      <c r="M55" s="69"/>
      <c r="N55" s="69"/>
      <c r="O55" s="69"/>
      <c r="P55" s="69"/>
      <c r="Q55" s="69"/>
    </row>
    <row r="56" spans="1:49" s="68" customFormat="1" x14ac:dyDescent="0.2">
      <c r="A56" s="71"/>
      <c r="B56" s="69"/>
      <c r="C56" s="69"/>
      <c r="D56" s="69"/>
      <c r="E56" s="69"/>
      <c r="F56" s="69"/>
      <c r="G56" s="69"/>
      <c r="H56" s="69"/>
      <c r="I56" s="69"/>
      <c r="J56" s="69"/>
      <c r="K56" s="69"/>
      <c r="L56" s="69"/>
      <c r="M56" s="69"/>
      <c r="N56" s="69"/>
      <c r="O56" s="69"/>
      <c r="P56" s="69"/>
      <c r="Q56" s="69"/>
    </row>
    <row r="57" spans="1:49" s="68" customFormat="1" x14ac:dyDescent="0.2">
      <c r="A57" s="72"/>
      <c r="B57" s="69"/>
      <c r="D57" s="69"/>
      <c r="F57" s="69"/>
      <c r="H57" s="69"/>
      <c r="J57" s="69"/>
      <c r="L57" s="69"/>
      <c r="N57" s="69"/>
      <c r="R57" s="71"/>
      <c r="S57" s="69"/>
      <c r="T57" s="69"/>
      <c r="U57" s="69"/>
      <c r="V57" s="69"/>
      <c r="W57" s="69"/>
      <c r="X57" s="69"/>
      <c r="Y57" s="69"/>
      <c r="Z57" s="69"/>
      <c r="AA57" s="69"/>
      <c r="AB57" s="69"/>
      <c r="AC57" s="69"/>
      <c r="AD57" s="69"/>
      <c r="AE57" s="69"/>
      <c r="AF57" s="69"/>
      <c r="AI57" s="71"/>
      <c r="AJ57" s="69"/>
      <c r="AK57" s="69"/>
      <c r="AL57" s="69"/>
      <c r="AM57" s="69"/>
      <c r="AN57" s="69"/>
      <c r="AO57" s="69"/>
      <c r="AP57" s="69"/>
      <c r="AQ57" s="69"/>
      <c r="AR57" s="69"/>
      <c r="AS57" s="69"/>
      <c r="AT57" s="69"/>
      <c r="AU57" s="69"/>
      <c r="AV57" s="69"/>
      <c r="AW57" s="69"/>
    </row>
    <row r="58" spans="1:49" s="68" customFormat="1" x14ac:dyDescent="0.2">
      <c r="A58" s="72"/>
      <c r="B58" s="69"/>
      <c r="D58" s="69"/>
      <c r="F58" s="69"/>
      <c r="H58" s="69"/>
      <c r="J58" s="69"/>
      <c r="L58" s="69"/>
      <c r="N58" s="69"/>
      <c r="R58" s="71"/>
      <c r="S58" s="69"/>
      <c r="T58" s="69"/>
      <c r="U58" s="69"/>
      <c r="V58" s="69"/>
      <c r="W58" s="69"/>
      <c r="X58" s="69"/>
      <c r="Y58" s="69"/>
      <c r="Z58" s="69"/>
      <c r="AA58" s="69"/>
      <c r="AB58" s="69"/>
      <c r="AC58" s="69"/>
      <c r="AD58" s="69"/>
      <c r="AE58" s="69"/>
      <c r="AF58" s="69"/>
      <c r="AI58" s="71"/>
      <c r="AJ58" s="69"/>
      <c r="AK58" s="69"/>
      <c r="AL58" s="69"/>
      <c r="AM58" s="69"/>
      <c r="AN58" s="69"/>
      <c r="AO58" s="69"/>
      <c r="AP58" s="69"/>
      <c r="AQ58" s="69"/>
      <c r="AR58" s="69"/>
      <c r="AS58" s="69"/>
      <c r="AT58" s="69"/>
      <c r="AU58" s="69"/>
      <c r="AV58" s="69"/>
      <c r="AW58" s="69"/>
    </row>
    <row r="59" spans="1:49" s="68" customFormat="1" x14ac:dyDescent="0.2">
      <c r="A59" s="72"/>
      <c r="B59" s="69"/>
      <c r="D59" s="69"/>
      <c r="F59" s="69"/>
      <c r="H59" s="69"/>
      <c r="J59" s="69"/>
      <c r="L59" s="69"/>
      <c r="N59" s="69"/>
      <c r="R59" s="72"/>
      <c r="S59" s="69"/>
      <c r="U59" s="69"/>
      <c r="W59" s="69"/>
      <c r="Y59" s="69"/>
      <c r="AA59" s="69"/>
      <c r="AC59" s="69"/>
      <c r="AE59" s="69"/>
      <c r="AI59" s="72"/>
      <c r="AJ59" s="69"/>
      <c r="AL59" s="69"/>
      <c r="AN59" s="69"/>
      <c r="AP59" s="69"/>
      <c r="AR59" s="69"/>
      <c r="AT59" s="69"/>
      <c r="AV59" s="69"/>
    </row>
    <row r="60" spans="1:49" s="68" customFormat="1" x14ac:dyDescent="0.2">
      <c r="A60" s="72"/>
      <c r="B60" s="69"/>
      <c r="D60" s="69"/>
      <c r="F60" s="69"/>
      <c r="H60" s="69"/>
      <c r="J60" s="69"/>
      <c r="L60" s="69"/>
      <c r="N60" s="69"/>
      <c r="R60" s="72"/>
      <c r="S60" s="69"/>
      <c r="U60" s="69"/>
      <c r="W60" s="69"/>
      <c r="Y60" s="69"/>
      <c r="AA60" s="69"/>
      <c r="AC60" s="69"/>
      <c r="AE60" s="69"/>
      <c r="AI60" s="72"/>
      <c r="AJ60" s="69"/>
      <c r="AL60" s="69"/>
      <c r="AN60" s="69"/>
      <c r="AP60" s="69"/>
      <c r="AR60" s="69"/>
      <c r="AT60" s="69"/>
      <c r="AV60" s="69"/>
    </row>
    <row r="61" spans="1:49" s="68" customFormat="1" x14ac:dyDescent="0.2">
      <c r="A61" s="72"/>
      <c r="B61" s="69"/>
      <c r="D61" s="69"/>
      <c r="F61" s="69"/>
      <c r="H61" s="69"/>
      <c r="J61" s="69"/>
      <c r="L61" s="69"/>
      <c r="N61" s="69"/>
      <c r="R61" s="72"/>
      <c r="S61" s="69"/>
      <c r="U61" s="69"/>
      <c r="W61" s="69"/>
      <c r="Y61" s="69"/>
      <c r="AA61" s="69"/>
      <c r="AC61" s="69"/>
      <c r="AE61" s="69"/>
      <c r="AI61" s="72"/>
      <c r="AJ61" s="69"/>
      <c r="AL61" s="69"/>
      <c r="AN61" s="69"/>
      <c r="AP61" s="69"/>
      <c r="AR61" s="69"/>
      <c r="AT61" s="69"/>
      <c r="AV61" s="69"/>
    </row>
    <row r="62" spans="1:49" x14ac:dyDescent="0.2">
      <c r="A62" s="11"/>
      <c r="R62" s="2"/>
      <c r="S62" s="10"/>
      <c r="U62" s="10"/>
      <c r="W62" s="10"/>
      <c r="Y62" s="10"/>
      <c r="AA62" s="10"/>
      <c r="AC62" s="10"/>
      <c r="AE62" s="10"/>
      <c r="AI62" s="2"/>
      <c r="AJ62" s="10"/>
      <c r="AL62" s="10"/>
      <c r="AN62" s="10"/>
      <c r="AP62" s="10"/>
      <c r="AR62" s="10"/>
      <c r="AT62" s="10"/>
      <c r="AV62" s="10"/>
    </row>
    <row r="63" spans="1:49" x14ac:dyDescent="0.2">
      <c r="A63" s="12"/>
      <c r="R63" s="2"/>
      <c r="S63" s="10"/>
      <c r="U63" s="10"/>
      <c r="W63" s="10"/>
      <c r="Y63" s="10"/>
      <c r="AA63" s="10"/>
      <c r="AC63" s="10"/>
      <c r="AE63" s="10"/>
      <c r="AI63" s="2"/>
      <c r="AJ63" s="10"/>
      <c r="AL63" s="10"/>
      <c r="AN63" s="10"/>
      <c r="AP63" s="10"/>
      <c r="AR63" s="10"/>
      <c r="AT63" s="10"/>
      <c r="AV63" s="10"/>
    </row>
    <row r="64" spans="1:49" x14ac:dyDescent="0.2">
      <c r="R64" s="11"/>
      <c r="AI64" s="11"/>
    </row>
    <row r="65" spans="18:35" x14ac:dyDescent="0.2">
      <c r="R65" s="12"/>
      <c r="AI65" s="12"/>
    </row>
    <row r="67" spans="18:35" ht="12.75" customHeight="1" x14ac:dyDescent="0.2"/>
    <row r="68" spans="18:35" ht="24" customHeight="1" x14ac:dyDescent="0.2"/>
    <row r="69" spans="18:35" ht="20.25" customHeight="1" x14ac:dyDescent="0.2"/>
    <row r="73" spans="18:35" ht="12.75" customHeight="1" x14ac:dyDescent="0.2"/>
    <row r="102" ht="12.75" customHeight="1" x14ac:dyDescent="0.2"/>
  </sheetData>
  <mergeCells count="30">
    <mergeCell ref="A46:Q47"/>
    <mergeCell ref="R46:AH47"/>
    <mergeCell ref="AI46:AY47"/>
    <mergeCell ref="J8:K8"/>
    <mergeCell ref="AN8:AO8"/>
    <mergeCell ref="A45:Q45"/>
    <mergeCell ref="R45:AH45"/>
    <mergeCell ref="AI45:AY45"/>
    <mergeCell ref="A2:O4"/>
    <mergeCell ref="R2:AF4"/>
    <mergeCell ref="AI2:AW4"/>
    <mergeCell ref="B6:K7"/>
    <mergeCell ref="S6:AB7"/>
    <mergeCell ref="AJ6:AS7"/>
    <mergeCell ref="A44:Q44"/>
    <mergeCell ref="R44:AH44"/>
    <mergeCell ref="AI44:AY44"/>
    <mergeCell ref="AP8:AQ8"/>
    <mergeCell ref="AR8:AS8"/>
    <mergeCell ref="U8:V8"/>
    <mergeCell ref="W8:X8"/>
    <mergeCell ref="Y8:Z8"/>
    <mergeCell ref="AA8:AB8"/>
    <mergeCell ref="AJ8:AK8"/>
    <mergeCell ref="AL8:AM8"/>
    <mergeCell ref="S8:T8"/>
    <mergeCell ref="B8:C8"/>
    <mergeCell ref="D8:E8"/>
    <mergeCell ref="F8:G8"/>
    <mergeCell ref="H8:I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B050"/>
  </sheetPr>
  <dimension ref="A1:AD63"/>
  <sheetViews>
    <sheetView zoomScaleNormal="100" workbookViewId="0">
      <selection activeCell="AF35" sqref="AF35"/>
    </sheetView>
  </sheetViews>
  <sheetFormatPr defaultColWidth="9" defaultRowHeight="12.75" x14ac:dyDescent="0.2"/>
  <cols>
    <col min="1" max="1" width="16.7109375" style="3" customWidth="1"/>
    <col min="2" max="2" width="5" style="3" customWidth="1"/>
    <col min="3" max="11" width="5.5703125" style="3" customWidth="1"/>
    <col min="12" max="15" width="4.5703125" style="3" customWidth="1"/>
    <col min="16" max="16" width="16.7109375" style="3" customWidth="1"/>
    <col min="17" max="26" width="5.5703125" style="3" customWidth="1"/>
    <col min="27" max="29" width="4.5703125" style="3" customWidth="1"/>
    <col min="30" max="16384" width="9" style="3"/>
  </cols>
  <sheetData>
    <row r="1" spans="1:29" x14ac:dyDescent="0.2">
      <c r="A1" s="2" t="s">
        <v>217</v>
      </c>
      <c r="B1" s="2"/>
      <c r="C1" s="2"/>
      <c r="D1" s="2"/>
      <c r="E1" s="2"/>
      <c r="F1" s="2"/>
      <c r="G1" s="2"/>
      <c r="H1" s="2"/>
      <c r="I1" s="2"/>
      <c r="J1" s="2"/>
      <c r="K1" s="2"/>
      <c r="L1" s="2"/>
      <c r="M1" s="2"/>
      <c r="N1" s="2"/>
      <c r="O1" s="2"/>
      <c r="P1" s="2" t="str">
        <f>+A1</f>
        <v>Table A4.11b</v>
      </c>
      <c r="Q1" s="2"/>
      <c r="R1" s="2"/>
      <c r="S1" s="2"/>
      <c r="T1" s="2"/>
      <c r="U1" s="2"/>
      <c r="V1" s="2"/>
      <c r="W1" s="2"/>
      <c r="X1" s="2"/>
      <c r="Y1" s="2"/>
      <c r="Z1" s="2"/>
      <c r="AA1" s="2"/>
      <c r="AB1" s="2"/>
      <c r="AC1" s="2"/>
    </row>
    <row r="2" spans="1:29" ht="12.75" customHeight="1" x14ac:dyDescent="0.2">
      <c r="A2" s="329" t="s">
        <v>182</v>
      </c>
      <c r="B2" s="329"/>
      <c r="C2" s="329"/>
      <c r="D2" s="329"/>
      <c r="E2" s="329"/>
      <c r="F2" s="329"/>
      <c r="G2" s="329"/>
      <c r="H2" s="329"/>
      <c r="I2" s="329"/>
      <c r="J2" s="329"/>
      <c r="K2" s="329"/>
      <c r="L2" s="329"/>
      <c r="M2" s="329"/>
      <c r="N2" s="329"/>
      <c r="O2" s="329"/>
      <c r="P2" s="329" t="str">
        <f>+A2</f>
        <v>Differences in the use of information-processing skills at work, by educational attainment (adjusted)</v>
      </c>
      <c r="Q2" s="329"/>
      <c r="R2" s="329"/>
      <c r="S2" s="329"/>
      <c r="T2" s="329"/>
      <c r="U2" s="329"/>
      <c r="V2" s="329"/>
      <c r="W2" s="329"/>
      <c r="X2" s="329"/>
      <c r="Y2" s="329"/>
      <c r="Z2" s="329"/>
      <c r="AA2" s="329"/>
      <c r="AB2" s="329"/>
      <c r="AC2" s="329"/>
    </row>
    <row r="3" spans="1:29"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row>
    <row r="4" spans="1:29"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row>
    <row r="5" spans="1:29" x14ac:dyDescent="0.2">
      <c r="A5" s="4" t="s">
        <v>45</v>
      </c>
      <c r="B5" s="4"/>
      <c r="C5" s="4"/>
      <c r="D5" s="4"/>
      <c r="E5" s="4"/>
      <c r="F5" s="4"/>
      <c r="G5" s="4"/>
      <c r="H5" s="4"/>
      <c r="I5" s="4"/>
      <c r="J5" s="4"/>
      <c r="K5" s="4"/>
      <c r="L5" s="4"/>
      <c r="M5" s="4"/>
      <c r="N5" s="4"/>
      <c r="O5" s="4"/>
      <c r="P5" s="4" t="s">
        <v>46</v>
      </c>
      <c r="Q5" s="4"/>
      <c r="R5" s="4"/>
      <c r="S5" s="4"/>
      <c r="T5" s="4"/>
      <c r="U5" s="4"/>
      <c r="V5" s="4"/>
      <c r="W5" s="4"/>
      <c r="X5" s="4"/>
      <c r="Y5" s="4"/>
      <c r="Z5" s="4"/>
      <c r="AA5" s="4"/>
      <c r="AB5" s="4"/>
      <c r="AC5" s="4"/>
    </row>
    <row r="6" spans="1:29" s="6" customFormat="1" ht="15" customHeight="1" x14ac:dyDescent="0.25">
      <c r="A6" s="27"/>
      <c r="B6" s="335" t="s">
        <v>245</v>
      </c>
      <c r="C6" s="404"/>
      <c r="D6" s="404"/>
      <c r="E6" s="404"/>
      <c r="F6" s="404"/>
      <c r="G6" s="404"/>
      <c r="H6" s="404"/>
      <c r="I6" s="404"/>
      <c r="J6" s="404"/>
      <c r="K6" s="336"/>
      <c r="L6" s="55"/>
      <c r="M6" s="37"/>
      <c r="N6" s="38"/>
      <c r="O6" s="38"/>
      <c r="P6" s="27"/>
      <c r="Q6" s="335" t="s">
        <v>247</v>
      </c>
      <c r="R6" s="404"/>
      <c r="S6" s="404"/>
      <c r="T6" s="404"/>
      <c r="U6" s="404"/>
      <c r="V6" s="404"/>
      <c r="W6" s="404"/>
      <c r="X6" s="404"/>
      <c r="Y6" s="404"/>
      <c r="Z6" s="336"/>
      <c r="AA6" s="55"/>
      <c r="AB6" s="37"/>
      <c r="AC6" s="38"/>
    </row>
    <row r="7" spans="1:29" ht="21.75" customHeight="1" x14ac:dyDescent="0.2">
      <c r="A7" s="6"/>
      <c r="B7" s="337"/>
      <c r="C7" s="405"/>
      <c r="D7" s="405"/>
      <c r="E7" s="405"/>
      <c r="F7" s="405"/>
      <c r="G7" s="405"/>
      <c r="H7" s="405"/>
      <c r="I7" s="405"/>
      <c r="J7" s="405"/>
      <c r="K7" s="338"/>
      <c r="L7" s="56"/>
      <c r="M7" s="38"/>
      <c r="N7" s="38"/>
      <c r="O7" s="38"/>
      <c r="P7" s="6"/>
      <c r="Q7" s="337"/>
      <c r="R7" s="405"/>
      <c r="S7" s="405"/>
      <c r="T7" s="405"/>
      <c r="U7" s="405"/>
      <c r="V7" s="405"/>
      <c r="W7" s="405"/>
      <c r="X7" s="405"/>
      <c r="Y7" s="405"/>
      <c r="Z7" s="338"/>
      <c r="AA7" s="56"/>
      <c r="AB7" s="38"/>
      <c r="AC7" s="38"/>
    </row>
    <row r="8" spans="1:29" ht="24" customHeight="1" x14ac:dyDescent="0.2">
      <c r="B8" s="330" t="s">
        <v>61</v>
      </c>
      <c r="C8" s="331"/>
      <c r="D8" s="330" t="s">
        <v>62</v>
      </c>
      <c r="E8" s="331"/>
      <c r="F8" s="330" t="s">
        <v>63</v>
      </c>
      <c r="G8" s="331"/>
      <c r="H8" s="330" t="s">
        <v>64</v>
      </c>
      <c r="I8" s="332"/>
      <c r="J8" s="330" t="s">
        <v>60</v>
      </c>
      <c r="K8" s="334"/>
      <c r="L8" s="39"/>
      <c r="M8" s="40"/>
      <c r="N8" s="40"/>
      <c r="O8" s="40"/>
      <c r="Q8" s="330" t="s">
        <v>61</v>
      </c>
      <c r="R8" s="331"/>
      <c r="S8" s="330" t="s">
        <v>62</v>
      </c>
      <c r="T8" s="331"/>
      <c r="U8" s="330" t="s">
        <v>63</v>
      </c>
      <c r="V8" s="331"/>
      <c r="W8" s="330" t="s">
        <v>64</v>
      </c>
      <c r="X8" s="332"/>
      <c r="Y8" s="330" t="s">
        <v>60</v>
      </c>
      <c r="Z8" s="334"/>
      <c r="AA8" s="39"/>
      <c r="AB8" s="40"/>
      <c r="AC8" s="40"/>
    </row>
    <row r="9" spans="1:29" s="7" customFormat="1" ht="20.25" customHeight="1" x14ac:dyDescent="0.2">
      <c r="A9" s="41"/>
      <c r="B9" s="59" t="s">
        <v>221</v>
      </c>
      <c r="C9" s="59" t="s">
        <v>67</v>
      </c>
      <c r="D9" s="59" t="s">
        <v>221</v>
      </c>
      <c r="E9" s="59" t="s">
        <v>67</v>
      </c>
      <c r="F9" s="59" t="s">
        <v>221</v>
      </c>
      <c r="G9" s="59" t="s">
        <v>67</v>
      </c>
      <c r="H9" s="59" t="s">
        <v>221</v>
      </c>
      <c r="I9" s="59" t="s">
        <v>67</v>
      </c>
      <c r="J9" s="59" t="s">
        <v>221</v>
      </c>
      <c r="K9" s="59" t="s">
        <v>67</v>
      </c>
      <c r="L9" s="45"/>
      <c r="M9" s="46"/>
      <c r="N9" s="46"/>
      <c r="O9" s="46"/>
      <c r="P9" s="41"/>
      <c r="Q9" s="59" t="s">
        <v>221</v>
      </c>
      <c r="R9" s="59" t="s">
        <v>67</v>
      </c>
      <c r="S9" s="59" t="s">
        <v>221</v>
      </c>
      <c r="T9" s="59" t="s">
        <v>67</v>
      </c>
      <c r="U9" s="59" t="s">
        <v>221</v>
      </c>
      <c r="V9" s="59" t="s">
        <v>67</v>
      </c>
      <c r="W9" s="59" t="s">
        <v>221</v>
      </c>
      <c r="X9" s="59" t="s">
        <v>67</v>
      </c>
      <c r="Y9" s="59" t="s">
        <v>221</v>
      </c>
      <c r="Z9" s="59" t="s">
        <v>67</v>
      </c>
      <c r="AA9" s="45"/>
      <c r="AB9" s="46"/>
      <c r="AC9" s="46"/>
    </row>
    <row r="10" spans="1:29" x14ac:dyDescent="0.2">
      <c r="A10" s="95" t="s">
        <v>0</v>
      </c>
      <c r="B10" s="46"/>
      <c r="C10" s="46"/>
      <c r="D10" s="46"/>
      <c r="E10" s="46"/>
      <c r="F10" s="46"/>
      <c r="G10" s="46"/>
      <c r="H10" s="46"/>
      <c r="I10" s="46"/>
      <c r="J10" s="46"/>
      <c r="K10" s="261"/>
      <c r="L10" s="46"/>
      <c r="M10" s="46"/>
      <c r="N10" s="46"/>
      <c r="O10" s="243"/>
      <c r="P10" s="95" t="s">
        <v>0</v>
      </c>
      <c r="Q10" s="46"/>
      <c r="R10" s="46"/>
      <c r="S10" s="46"/>
      <c r="T10" s="46"/>
      <c r="U10" s="46"/>
      <c r="V10" s="46"/>
      <c r="W10" s="46"/>
      <c r="X10" s="46"/>
      <c r="Y10" s="46"/>
      <c r="Z10" s="261"/>
      <c r="AA10" s="46"/>
      <c r="AB10" s="46"/>
      <c r="AC10" s="46"/>
    </row>
    <row r="11" spans="1:29" x14ac:dyDescent="0.2">
      <c r="A11" s="97" t="s">
        <v>1</v>
      </c>
      <c r="K11" s="262"/>
      <c r="O11" s="262"/>
      <c r="P11" s="97" t="s">
        <v>1</v>
      </c>
      <c r="Z11" s="262"/>
    </row>
    <row r="12" spans="1:29" x14ac:dyDescent="0.2">
      <c r="A12" s="98" t="s">
        <v>2</v>
      </c>
      <c r="B12" s="15">
        <v>-0.13788778998819001</v>
      </c>
      <c r="C12" s="24">
        <v>1.04493387723501E-2</v>
      </c>
      <c r="D12" s="15">
        <v>-0.15669533149185599</v>
      </c>
      <c r="E12" s="24">
        <v>3.0568946342321998E-3</v>
      </c>
      <c r="F12" s="15">
        <v>-7.5636391615422793E-2</v>
      </c>
      <c r="G12" s="24">
        <v>0.26845453289424798</v>
      </c>
      <c r="H12" s="15">
        <v>-8.8874657877236196E-2</v>
      </c>
      <c r="I12" s="24">
        <v>0.152217321006406</v>
      </c>
      <c r="J12" s="15">
        <v>-8.9821050725325702E-2</v>
      </c>
      <c r="K12" s="264">
        <v>0.23134645944003801</v>
      </c>
      <c r="L12" s="15"/>
      <c r="M12" s="16"/>
      <c r="N12" s="15"/>
      <c r="O12" s="247"/>
      <c r="P12" s="98" t="s">
        <v>2</v>
      </c>
      <c r="Q12" s="15">
        <v>0.20471048055037799</v>
      </c>
      <c r="R12" s="24">
        <v>8.7797122794164295E-7</v>
      </c>
      <c r="S12" s="15">
        <v>0.219339467423218</v>
      </c>
      <c r="T12" s="24">
        <v>4.9434560316363704E-6</v>
      </c>
      <c r="U12" s="15">
        <v>7.8889873841061595E-2</v>
      </c>
      <c r="V12" s="24">
        <v>4.2366858691027097E-2</v>
      </c>
      <c r="W12" s="15">
        <v>0.19486697225032901</v>
      </c>
      <c r="X12" s="24">
        <v>7.7016970357224297E-5</v>
      </c>
      <c r="Y12" s="15">
        <v>6.8711141267055201E-2</v>
      </c>
      <c r="Z12" s="264">
        <v>0.29318819448496197</v>
      </c>
      <c r="AA12" s="15"/>
      <c r="AB12" s="16"/>
      <c r="AC12" s="15"/>
    </row>
    <row r="13" spans="1:29" ht="12.75" customHeight="1" x14ac:dyDescent="0.2">
      <c r="A13" s="98" t="s">
        <v>3</v>
      </c>
      <c r="B13" s="15">
        <v>-0.29830776921330898</v>
      </c>
      <c r="C13" s="24">
        <v>8.3012616780564502E-9</v>
      </c>
      <c r="D13" s="15">
        <v>-0.24019648982851</v>
      </c>
      <c r="E13" s="24">
        <v>1.4164030194208099E-4</v>
      </c>
      <c r="F13" s="15">
        <v>-0.15533811547051199</v>
      </c>
      <c r="G13" s="24">
        <v>2.5410626347999198E-4</v>
      </c>
      <c r="H13" s="15">
        <v>-0.150040808215712</v>
      </c>
      <c r="I13" s="24">
        <v>1.36944374213273E-2</v>
      </c>
      <c r="J13" s="15">
        <v>-0.13739989289732901</v>
      </c>
      <c r="K13" s="264">
        <v>3.4344360755781601E-2</v>
      </c>
      <c r="L13" s="15"/>
      <c r="M13" s="16"/>
      <c r="N13" s="15"/>
      <c r="O13" s="247"/>
      <c r="P13" s="98" t="s">
        <v>3</v>
      </c>
      <c r="Q13" s="15">
        <v>0.206281420405273</v>
      </c>
      <c r="R13" s="24">
        <v>7.2609188506156396E-7</v>
      </c>
      <c r="S13" s="15">
        <v>9.5447199776390795E-2</v>
      </c>
      <c r="T13" s="24">
        <v>4.4233254922648499E-2</v>
      </c>
      <c r="U13" s="15">
        <v>0.15442290505259099</v>
      </c>
      <c r="V13" s="24">
        <v>8.0002828614718097E-3</v>
      </c>
      <c r="W13" s="15">
        <v>8.6797821983977702E-2</v>
      </c>
      <c r="X13" s="24">
        <v>4.9271846213581702E-2</v>
      </c>
      <c r="Y13" s="15">
        <v>0.24385154301579501</v>
      </c>
      <c r="Z13" s="264">
        <v>3.2014112549827397E-5</v>
      </c>
      <c r="AA13" s="15"/>
      <c r="AB13" s="16"/>
      <c r="AC13" s="15"/>
    </row>
    <row r="14" spans="1:29" x14ac:dyDescent="0.2">
      <c r="A14" s="98" t="s">
        <v>4</v>
      </c>
      <c r="B14" s="15">
        <v>-0.272749871156998</v>
      </c>
      <c r="C14" s="24">
        <v>1.8998358441990601E-11</v>
      </c>
      <c r="D14" s="15">
        <v>-0.20203794962431401</v>
      </c>
      <c r="E14" s="24">
        <v>2.9844109095433801E-4</v>
      </c>
      <c r="F14" s="15">
        <v>-7.4544440723057007E-2</v>
      </c>
      <c r="G14" s="24">
        <v>0.188328377847019</v>
      </c>
      <c r="H14" s="15">
        <v>-0.14307897855672699</v>
      </c>
      <c r="I14" s="24">
        <v>6.6728939582751501E-2</v>
      </c>
      <c r="J14" s="15">
        <v>-0.23117280981502999</v>
      </c>
      <c r="K14" s="264">
        <v>3.48140788621887E-5</v>
      </c>
      <c r="L14" s="15"/>
      <c r="M14" s="16"/>
      <c r="N14" s="15"/>
      <c r="O14" s="247"/>
      <c r="P14" s="98" t="s">
        <v>4</v>
      </c>
      <c r="Q14" s="15">
        <v>0.235285944832475</v>
      </c>
      <c r="R14" s="24">
        <v>4.2188474935755901E-15</v>
      </c>
      <c r="S14" s="15">
        <v>0.208199454704729</v>
      </c>
      <c r="T14" s="24">
        <v>4.4452574954334502E-10</v>
      </c>
      <c r="U14" s="15">
        <v>0.123739191400735</v>
      </c>
      <c r="V14" s="24">
        <v>3.0603973369736102E-5</v>
      </c>
      <c r="W14" s="15">
        <v>0.18624193667398201</v>
      </c>
      <c r="X14" s="24">
        <v>3.6347873055841998E-6</v>
      </c>
      <c r="Y14" s="15">
        <v>0.18924087595852601</v>
      </c>
      <c r="Z14" s="264">
        <v>1.8427327052705801E-5</v>
      </c>
      <c r="AA14" s="15"/>
      <c r="AB14" s="16"/>
      <c r="AC14" s="15"/>
    </row>
    <row r="15" spans="1:29" x14ac:dyDescent="0.2">
      <c r="A15" s="98" t="s">
        <v>5</v>
      </c>
      <c r="B15" s="15">
        <v>-0.32631226967897597</v>
      </c>
      <c r="C15" s="24">
        <v>1.1794778245592899E-3</v>
      </c>
      <c r="D15" s="15">
        <v>-5.2686140595219103E-2</v>
      </c>
      <c r="E15" s="24">
        <v>0.75658157966911999</v>
      </c>
      <c r="F15" s="15">
        <v>-0.109958007849088</v>
      </c>
      <c r="G15" s="24">
        <v>0.163944440995311</v>
      </c>
      <c r="H15" s="15">
        <v>-8.9578549819436804E-2</v>
      </c>
      <c r="I15" s="24">
        <v>0.59207429062224404</v>
      </c>
      <c r="J15" s="15">
        <v>-0.24082866960368299</v>
      </c>
      <c r="K15" s="264">
        <v>4.6939125834387002E-2</v>
      </c>
      <c r="L15" s="15"/>
      <c r="M15" s="16"/>
      <c r="N15" s="15"/>
      <c r="O15" s="247"/>
      <c r="P15" s="98" t="s">
        <v>5</v>
      </c>
      <c r="Q15" s="15">
        <v>0.26709006860763901</v>
      </c>
      <c r="R15" s="24">
        <v>1.14797484536355E-4</v>
      </c>
      <c r="S15" s="15">
        <v>0.24695871950978701</v>
      </c>
      <c r="T15" s="24">
        <v>2.8613450032648501E-3</v>
      </c>
      <c r="U15" s="15">
        <v>3.6966698899838502E-2</v>
      </c>
      <c r="V15" s="24">
        <v>0.50415598297461495</v>
      </c>
      <c r="W15" s="15">
        <v>0.26507917466241299</v>
      </c>
      <c r="X15" s="24">
        <v>1.08652991752667E-4</v>
      </c>
      <c r="Y15" s="15">
        <v>0.195363836832875</v>
      </c>
      <c r="Z15" s="264">
        <v>0.12605031593615701</v>
      </c>
      <c r="AA15" s="15"/>
      <c r="AB15" s="16"/>
      <c r="AC15" s="15"/>
    </row>
    <row r="16" spans="1:29" x14ac:dyDescent="0.2">
      <c r="A16" s="98" t="s">
        <v>6</v>
      </c>
      <c r="B16" s="15">
        <v>-0.32215253731127402</v>
      </c>
      <c r="C16" s="24">
        <v>3.8315437489444499E-9</v>
      </c>
      <c r="D16" s="15">
        <v>-0.151686825511263</v>
      </c>
      <c r="E16" s="24">
        <v>2.9473272524267501E-3</v>
      </c>
      <c r="F16" s="15">
        <v>-0.15551966033096501</v>
      </c>
      <c r="G16" s="24">
        <v>9.8826879202218399E-4</v>
      </c>
      <c r="H16" s="15">
        <v>-0.25086234349334802</v>
      </c>
      <c r="I16" s="24">
        <v>1.08582911551025E-8</v>
      </c>
      <c r="J16" s="15">
        <v>-0.26249094419406799</v>
      </c>
      <c r="K16" s="264">
        <v>2.03962189291307E-5</v>
      </c>
      <c r="L16" s="15"/>
      <c r="M16" s="16"/>
      <c r="N16" s="15"/>
      <c r="O16" s="247"/>
      <c r="P16" s="98" t="s">
        <v>6</v>
      </c>
      <c r="Q16" s="15">
        <v>0.152073737925079</v>
      </c>
      <c r="R16" s="24">
        <v>2.9352875484001101E-5</v>
      </c>
      <c r="S16" s="15">
        <v>0.13555416077006199</v>
      </c>
      <c r="T16" s="24">
        <v>1.0672968906289E-3</v>
      </c>
      <c r="U16" s="15">
        <v>7.5686348495632494E-2</v>
      </c>
      <c r="V16" s="24">
        <v>3.9846552084402902E-2</v>
      </c>
      <c r="W16" s="15">
        <v>0.13083211508273099</v>
      </c>
      <c r="X16" s="24">
        <v>8.5328854962374301E-4</v>
      </c>
      <c r="Y16" s="15">
        <v>0.32794475864151001</v>
      </c>
      <c r="Z16" s="264">
        <v>3.6879632681063899E-10</v>
      </c>
      <c r="AA16" s="15"/>
      <c r="AB16" s="16"/>
      <c r="AC16" s="15"/>
    </row>
    <row r="17" spans="1:29" x14ac:dyDescent="0.2">
      <c r="A17" s="98" t="s">
        <v>7</v>
      </c>
      <c r="B17" s="15">
        <v>-0.25716354508352601</v>
      </c>
      <c r="C17" s="24">
        <v>7.0660468587391303E-9</v>
      </c>
      <c r="D17" s="15">
        <v>-0.26147471575117098</v>
      </c>
      <c r="E17" s="24">
        <v>5.1245345300543503E-8</v>
      </c>
      <c r="F17" s="15">
        <v>-0.103772881801346</v>
      </c>
      <c r="G17" s="24">
        <v>4.20876115253324E-2</v>
      </c>
      <c r="H17" s="15">
        <v>-4.4930148009918902E-2</v>
      </c>
      <c r="I17" s="24">
        <v>0.715396734891386</v>
      </c>
      <c r="J17" s="15">
        <v>-0.15686963759245601</v>
      </c>
      <c r="K17" s="264">
        <v>1.19662192452052E-2</v>
      </c>
      <c r="L17" s="15"/>
      <c r="M17" s="16"/>
      <c r="N17" s="15"/>
      <c r="O17" s="247"/>
      <c r="P17" s="98" t="s">
        <v>7</v>
      </c>
      <c r="Q17" s="15">
        <v>0.20906636883702101</v>
      </c>
      <c r="R17" s="24">
        <v>6.2270189005175796E-12</v>
      </c>
      <c r="S17" s="15">
        <v>0.133539435912432</v>
      </c>
      <c r="T17" s="24">
        <v>1.8788517894829901E-6</v>
      </c>
      <c r="U17" s="15">
        <v>2.8370643261074999E-2</v>
      </c>
      <c r="V17" s="24">
        <v>0.33499536781689598</v>
      </c>
      <c r="W17" s="15">
        <v>0.13137100883799799</v>
      </c>
      <c r="X17" s="24">
        <v>3.9793980522207E-4</v>
      </c>
      <c r="Y17" s="15">
        <v>5.4326292786050501E-2</v>
      </c>
      <c r="Z17" s="264">
        <v>0.19737710818497201</v>
      </c>
      <c r="AA17" s="15"/>
      <c r="AB17" s="16"/>
      <c r="AC17" s="15"/>
    </row>
    <row r="18" spans="1:29" x14ac:dyDescent="0.2">
      <c r="A18" s="98" t="s">
        <v>8</v>
      </c>
      <c r="B18" s="15">
        <v>-0.38096858570852399</v>
      </c>
      <c r="C18" s="24">
        <v>7.6527895132017004E-11</v>
      </c>
      <c r="D18" s="15">
        <v>-0.16514709790405099</v>
      </c>
      <c r="E18" s="24">
        <v>8.3073783064448996E-3</v>
      </c>
      <c r="F18" s="15">
        <v>-0.10962092450782</v>
      </c>
      <c r="G18" s="24">
        <v>3.6453175505976002E-2</v>
      </c>
      <c r="H18" s="15">
        <v>-0.117987869991697</v>
      </c>
      <c r="I18" s="24">
        <v>2.5272969278604701E-2</v>
      </c>
      <c r="J18" s="15">
        <v>-0.21799696493682699</v>
      </c>
      <c r="K18" s="264">
        <v>2.1002405960612901E-4</v>
      </c>
      <c r="L18" s="15"/>
      <c r="M18" s="16"/>
      <c r="N18" s="15"/>
      <c r="O18" s="247"/>
      <c r="P18" s="98" t="s">
        <v>8</v>
      </c>
      <c r="Q18" s="15">
        <v>9.3740257196105098E-2</v>
      </c>
      <c r="R18" s="24">
        <v>1.3877516754070599E-3</v>
      </c>
      <c r="S18" s="15">
        <v>0.13829490815582801</v>
      </c>
      <c r="T18" s="24">
        <v>3.3787720712497E-4</v>
      </c>
      <c r="U18" s="15">
        <v>9.4737835077727997E-2</v>
      </c>
      <c r="V18" s="24">
        <v>1.7409383583617301E-2</v>
      </c>
      <c r="W18" s="15">
        <v>0.150489921329408</v>
      </c>
      <c r="X18" s="24">
        <v>3.8756267057626901E-5</v>
      </c>
      <c r="Y18" s="15">
        <v>0.12849903241360799</v>
      </c>
      <c r="Z18" s="264">
        <v>4.8729435154557504E-3</v>
      </c>
      <c r="AA18" s="15"/>
      <c r="AB18" s="16"/>
      <c r="AC18" s="15"/>
    </row>
    <row r="19" spans="1:29" s="85" customFormat="1" x14ac:dyDescent="0.2">
      <c r="A19" s="98" t="s">
        <v>326</v>
      </c>
      <c r="B19" s="99">
        <v>-0.24625616673955</v>
      </c>
      <c r="C19" s="144">
        <v>1.9774054171861602E-8</v>
      </c>
      <c r="D19" s="99">
        <v>-0.14056911533765801</v>
      </c>
      <c r="E19" s="144">
        <v>1.03193886478037E-3</v>
      </c>
      <c r="F19" s="99">
        <v>-0.17811806219308801</v>
      </c>
      <c r="G19" s="144">
        <v>2.23986061788084E-4</v>
      </c>
      <c r="H19" s="99">
        <v>-6.1219536854557097E-2</v>
      </c>
      <c r="I19" s="144">
        <v>0.22382921902936201</v>
      </c>
      <c r="J19" s="99">
        <v>-0.211495331355426</v>
      </c>
      <c r="K19" s="277">
        <v>2.9119255649634498E-5</v>
      </c>
      <c r="L19" s="191"/>
      <c r="M19" s="192"/>
      <c r="N19" s="191"/>
      <c r="O19" s="249"/>
      <c r="P19" s="98" t="s">
        <v>326</v>
      </c>
      <c r="Q19" s="99">
        <v>0.13745054827240899</v>
      </c>
      <c r="R19" s="144">
        <v>4.6895454650641702E-6</v>
      </c>
      <c r="S19" s="99">
        <v>0.13473690116817</v>
      </c>
      <c r="T19" s="144">
        <v>5.2647571179842401E-4</v>
      </c>
      <c r="U19" s="99">
        <v>0.151053524328431</v>
      </c>
      <c r="V19" s="144">
        <v>3.6470519597409101E-4</v>
      </c>
      <c r="W19" s="99">
        <v>0.28221704871904502</v>
      </c>
      <c r="X19" s="144">
        <v>2.4622082150926901E-11</v>
      </c>
      <c r="Y19" s="99">
        <v>0.14643571063418101</v>
      </c>
      <c r="Z19" s="277">
        <v>3.2552157372596202E-3</v>
      </c>
      <c r="AA19" s="191"/>
      <c r="AB19" s="192"/>
      <c r="AC19" s="191"/>
    </row>
    <row r="20" spans="1:29" x14ac:dyDescent="0.2">
      <c r="A20" s="98" t="s">
        <v>9</v>
      </c>
      <c r="B20" s="15">
        <v>-0.18084784432499301</v>
      </c>
      <c r="C20" s="24">
        <v>5.3726704575021199E-3</v>
      </c>
      <c r="D20" s="15">
        <v>-3.2915379756603698E-2</v>
      </c>
      <c r="E20" s="24">
        <v>0.65678050960371603</v>
      </c>
      <c r="F20" s="15">
        <v>1.7318478118995399E-2</v>
      </c>
      <c r="G20" s="24">
        <v>0.771557556258887</v>
      </c>
      <c r="H20" s="15">
        <v>-0.11526051515305499</v>
      </c>
      <c r="I20" s="24">
        <v>0.14109959897247901</v>
      </c>
      <c r="J20" s="15">
        <v>-0.25540099224475599</v>
      </c>
      <c r="K20" s="264">
        <v>6.3805785344772702E-4</v>
      </c>
      <c r="L20" s="15"/>
      <c r="M20" s="16"/>
      <c r="N20" s="15"/>
      <c r="O20" s="247"/>
      <c r="P20" s="98" t="s">
        <v>9</v>
      </c>
      <c r="Q20" s="15">
        <v>0.30734860605678599</v>
      </c>
      <c r="R20" s="24">
        <v>8.0957462955666405E-13</v>
      </c>
      <c r="S20" s="15">
        <v>0.20571368726205999</v>
      </c>
      <c r="T20" s="24">
        <v>1.13094754488063E-5</v>
      </c>
      <c r="U20" s="15">
        <v>0.12588495045662401</v>
      </c>
      <c r="V20" s="24">
        <v>2.4633663439672701E-2</v>
      </c>
      <c r="W20" s="15">
        <v>0.101898408095589</v>
      </c>
      <c r="X20" s="24">
        <v>1.24839472682097E-2</v>
      </c>
      <c r="Y20" s="15">
        <v>0.364301060288861</v>
      </c>
      <c r="Z20" s="264">
        <v>4.4192938197795699E-10</v>
      </c>
      <c r="AA20" s="15"/>
      <c r="AB20" s="16"/>
      <c r="AC20" s="15"/>
    </row>
    <row r="21" spans="1:29" x14ac:dyDescent="0.2">
      <c r="A21" s="98" t="s">
        <v>10</v>
      </c>
      <c r="B21" s="15">
        <v>-0.21390113425618901</v>
      </c>
      <c r="C21" s="24">
        <v>2.8054526837983901E-4</v>
      </c>
      <c r="D21" s="15">
        <v>-0.23290259319220799</v>
      </c>
      <c r="E21" s="24">
        <v>2.6483998161590501E-3</v>
      </c>
      <c r="F21" s="15">
        <v>-0.17586464026252199</v>
      </c>
      <c r="G21" s="24">
        <v>1.12425497182067E-3</v>
      </c>
      <c r="H21" s="15">
        <v>-9.5570200483347897E-2</v>
      </c>
      <c r="I21" s="24">
        <v>0.34495557176882402</v>
      </c>
      <c r="J21" s="15">
        <v>-0.14274978157322299</v>
      </c>
      <c r="K21" s="264">
        <v>3.7659020739458697E-2</v>
      </c>
      <c r="L21" s="15"/>
      <c r="M21" s="16"/>
      <c r="N21" s="15"/>
      <c r="O21" s="247"/>
      <c r="P21" s="98" t="s">
        <v>10</v>
      </c>
      <c r="Q21" s="15">
        <v>0.205155115239777</v>
      </c>
      <c r="R21" s="24">
        <v>3.9388968455789097E-6</v>
      </c>
      <c r="S21" s="15">
        <v>0.24215414447425801</v>
      </c>
      <c r="T21" s="24">
        <v>7.3730272553973498E-6</v>
      </c>
      <c r="U21" s="15">
        <v>0.17546325592870199</v>
      </c>
      <c r="V21" s="24">
        <v>1.61719908847946E-3</v>
      </c>
      <c r="W21" s="15">
        <v>0.25598231111764702</v>
      </c>
      <c r="X21" s="24">
        <v>6.5718239472545303E-7</v>
      </c>
      <c r="Y21" s="15">
        <v>0.35729164925562101</v>
      </c>
      <c r="Z21" s="264">
        <v>4.5089489253413697E-8</v>
      </c>
      <c r="AA21" s="15"/>
      <c r="AB21" s="16"/>
      <c r="AC21" s="15"/>
    </row>
    <row r="22" spans="1:29" x14ac:dyDescent="0.2">
      <c r="A22" s="98" t="s">
        <v>11</v>
      </c>
      <c r="B22" s="15">
        <v>-0.34607891894873499</v>
      </c>
      <c r="C22" s="24">
        <v>1.3569058632256799E-7</v>
      </c>
      <c r="D22" s="15">
        <v>-0.23920161782167099</v>
      </c>
      <c r="E22" s="24">
        <v>5.2986148926681402E-5</v>
      </c>
      <c r="F22" s="15">
        <v>-0.16689319987831</v>
      </c>
      <c r="G22" s="24">
        <v>1.1042796721892701E-2</v>
      </c>
      <c r="H22" s="15">
        <v>-2.0059177545192399E-2</v>
      </c>
      <c r="I22" s="24">
        <v>0.90271582970614395</v>
      </c>
      <c r="J22" s="15">
        <v>-0.26395158540262098</v>
      </c>
      <c r="K22" s="264">
        <v>1.07347756914677E-4</v>
      </c>
      <c r="L22" s="15"/>
      <c r="M22" s="16"/>
      <c r="N22" s="15"/>
      <c r="O22" s="247"/>
      <c r="P22" s="98" t="s">
        <v>11</v>
      </c>
      <c r="Q22" s="15">
        <v>0.33010933642297402</v>
      </c>
      <c r="R22" s="24">
        <v>7.2798611361335501E-8</v>
      </c>
      <c r="S22" s="15">
        <v>0.194405660484812</v>
      </c>
      <c r="T22" s="24">
        <v>9.8977681362022495E-4</v>
      </c>
      <c r="U22" s="15">
        <v>0.209063506845929</v>
      </c>
      <c r="V22" s="24">
        <v>2.0882620158068101E-2</v>
      </c>
      <c r="W22" s="15">
        <v>6.2205112815763901E-2</v>
      </c>
      <c r="X22" s="24">
        <v>0.50157133146028199</v>
      </c>
      <c r="Y22" s="15">
        <v>0.16898940686904501</v>
      </c>
      <c r="Z22" s="264">
        <v>2.9564282705604902E-2</v>
      </c>
      <c r="AA22" s="15"/>
      <c r="AB22" s="16"/>
      <c r="AC22" s="15"/>
    </row>
    <row r="23" spans="1:29" x14ac:dyDescent="0.2">
      <c r="A23" s="98" t="s">
        <v>12</v>
      </c>
      <c r="B23" s="15">
        <v>-2.7826274511161601E-2</v>
      </c>
      <c r="C23" s="24">
        <v>0.72838075827218995</v>
      </c>
      <c r="D23" s="15">
        <v>-2.2824582859313599E-2</v>
      </c>
      <c r="E23" s="24">
        <v>0.80793512310365501</v>
      </c>
      <c r="F23" s="15">
        <v>-2.0920012497981599E-2</v>
      </c>
      <c r="G23" s="24">
        <v>0.71982198856309698</v>
      </c>
      <c r="H23" s="15">
        <v>-3.1293961280542397E-2</v>
      </c>
      <c r="I23" s="24">
        <v>0.81623747393840596</v>
      </c>
      <c r="J23" s="15">
        <v>-0.17520762599026199</v>
      </c>
      <c r="K23" s="264">
        <v>4.5998174222456898E-3</v>
      </c>
      <c r="L23" s="15"/>
      <c r="M23" s="16"/>
      <c r="N23" s="15"/>
      <c r="O23" s="247"/>
      <c r="P23" s="98" t="s">
        <v>12</v>
      </c>
      <c r="Q23" s="15">
        <v>0.21992905877628999</v>
      </c>
      <c r="R23" s="24">
        <v>5.2956165452755499E-8</v>
      </c>
      <c r="S23" s="15">
        <v>0.142891492328934</v>
      </c>
      <c r="T23" s="24">
        <v>1.10456193026653E-3</v>
      </c>
      <c r="U23" s="15">
        <v>4.2330741547901299E-2</v>
      </c>
      <c r="V23" s="24">
        <v>0.13972913561705</v>
      </c>
      <c r="W23" s="15">
        <v>0.16881138356848399</v>
      </c>
      <c r="X23" s="24">
        <v>1.5189209880128699E-4</v>
      </c>
      <c r="Y23" s="15">
        <v>0.247536482235892</v>
      </c>
      <c r="Z23" s="264">
        <v>1.83437245171447E-7</v>
      </c>
      <c r="AA23" s="15"/>
      <c r="AB23" s="16"/>
      <c r="AC23" s="15"/>
    </row>
    <row r="24" spans="1:29" x14ac:dyDescent="0.2">
      <c r="A24" s="98" t="s">
        <v>13</v>
      </c>
      <c r="B24" s="15">
        <v>-0.54464426605303595</v>
      </c>
      <c r="C24" s="24">
        <v>1.1963763313360699E-12</v>
      </c>
      <c r="D24" s="15">
        <v>-0.26897892241775001</v>
      </c>
      <c r="E24" s="24">
        <v>2.7185277428420901E-4</v>
      </c>
      <c r="F24" s="15">
        <v>-0.31525116055083002</v>
      </c>
      <c r="G24" s="24">
        <v>2.6638113714838599E-8</v>
      </c>
      <c r="H24" s="15">
        <v>-0.423310651989597</v>
      </c>
      <c r="I24" s="24">
        <v>8.5037258057862899E-5</v>
      </c>
      <c r="J24" s="15">
        <v>-0.16468724081910999</v>
      </c>
      <c r="K24" s="264">
        <v>6.8457325804462997E-3</v>
      </c>
      <c r="L24" s="15"/>
      <c r="M24" s="16"/>
      <c r="N24" s="15"/>
      <c r="O24" s="247"/>
      <c r="P24" s="98" t="s">
        <v>13</v>
      </c>
      <c r="Q24" s="15">
        <v>0.380112174873249</v>
      </c>
      <c r="R24" s="24">
        <v>1.5010215292932099E-13</v>
      </c>
      <c r="S24" s="15">
        <v>0.280231760658193</v>
      </c>
      <c r="T24" s="24">
        <v>1.4048463503613099E-7</v>
      </c>
      <c r="U24" s="15">
        <v>0.14114546900956401</v>
      </c>
      <c r="V24" s="24">
        <v>1.87606605435198E-3</v>
      </c>
      <c r="W24" s="15">
        <v>0.40031873347816599</v>
      </c>
      <c r="X24" s="24">
        <v>9.2506256210711499E-8</v>
      </c>
      <c r="Y24" s="15">
        <v>0.412594669468062</v>
      </c>
      <c r="Z24" s="264">
        <v>2.8199664825479001E-14</v>
      </c>
      <c r="AA24" s="15"/>
      <c r="AB24" s="16"/>
      <c r="AC24" s="15"/>
    </row>
    <row r="25" spans="1:29" x14ac:dyDescent="0.2">
      <c r="A25" s="98" t="s">
        <v>14</v>
      </c>
      <c r="B25" s="15">
        <v>-0.22822454419039501</v>
      </c>
      <c r="C25" s="24">
        <v>1.06067981953117E-7</v>
      </c>
      <c r="D25" s="15">
        <v>-0.21827549659302001</v>
      </c>
      <c r="E25" s="24">
        <v>3.6901794715493701E-5</v>
      </c>
      <c r="F25" s="15">
        <v>-2.0499217656673299E-2</v>
      </c>
      <c r="G25" s="24">
        <v>0.86928872075988295</v>
      </c>
      <c r="H25" s="15">
        <v>-8.5915117541972202E-2</v>
      </c>
      <c r="I25" s="24">
        <v>0.100577770833757</v>
      </c>
      <c r="J25" s="15">
        <v>-0.188353157881364</v>
      </c>
      <c r="K25" s="264">
        <v>6.90231875398295E-4</v>
      </c>
      <c r="L25" s="15"/>
      <c r="M25" s="16"/>
      <c r="N25" s="15"/>
      <c r="O25" s="247"/>
      <c r="P25" s="98" t="s">
        <v>14</v>
      </c>
      <c r="Q25" s="15">
        <v>0.19736671732629499</v>
      </c>
      <c r="R25" s="24">
        <v>2.5326947294956902E-7</v>
      </c>
      <c r="S25" s="15">
        <v>0.20285604231833901</v>
      </c>
      <c r="T25" s="24">
        <v>5.2308320253047203E-7</v>
      </c>
      <c r="U25" s="15">
        <v>9.6704285587308897E-2</v>
      </c>
      <c r="V25" s="24">
        <v>2.9823897966186699E-2</v>
      </c>
      <c r="W25" s="15">
        <v>0.17611810241268</v>
      </c>
      <c r="X25" s="24">
        <v>7.2368158383096003E-4</v>
      </c>
      <c r="Y25" s="15">
        <v>0.240791660933483</v>
      </c>
      <c r="Z25" s="264">
        <v>2.8157503111803098E-5</v>
      </c>
      <c r="AA25" s="15"/>
      <c r="AB25" s="16"/>
      <c r="AC25" s="15"/>
    </row>
    <row r="26" spans="1:29" x14ac:dyDescent="0.2">
      <c r="A26" s="98" t="s">
        <v>15</v>
      </c>
      <c r="B26" s="15">
        <v>-0.20222120912994199</v>
      </c>
      <c r="C26" s="24">
        <v>5.7690159227519199E-7</v>
      </c>
      <c r="D26" s="15">
        <v>-0.29256203011529403</v>
      </c>
      <c r="E26" s="24">
        <v>2.1508198555508801E-8</v>
      </c>
      <c r="F26" s="15">
        <v>-3.25759255604917E-2</v>
      </c>
      <c r="G26" s="24">
        <v>0.55590035780496405</v>
      </c>
      <c r="H26" s="15">
        <v>-0.12776289575301999</v>
      </c>
      <c r="I26" s="24">
        <v>1.7396325217429599E-2</v>
      </c>
      <c r="J26" s="15">
        <v>-0.18832145452078899</v>
      </c>
      <c r="K26" s="264">
        <v>7.52514426116679E-5</v>
      </c>
      <c r="L26" s="15"/>
      <c r="M26" s="16"/>
      <c r="N26" s="15"/>
      <c r="O26" s="247"/>
      <c r="P26" s="98" t="s">
        <v>15</v>
      </c>
      <c r="Q26" s="15">
        <v>2.3540972230871801E-2</v>
      </c>
      <c r="R26" s="24">
        <v>0.51896007095145802</v>
      </c>
      <c r="S26" s="15">
        <v>0.120806027824614</v>
      </c>
      <c r="T26" s="24">
        <v>6.5436085821153301E-3</v>
      </c>
      <c r="U26" s="15">
        <v>-4.8513302892695599E-2</v>
      </c>
      <c r="V26" s="24">
        <v>0.23586498119711299</v>
      </c>
      <c r="W26" s="15">
        <v>6.7692884571965803E-2</v>
      </c>
      <c r="X26" s="24">
        <v>0.15067470349999601</v>
      </c>
      <c r="Y26" s="15">
        <v>0.17495659544199599</v>
      </c>
      <c r="Z26" s="264">
        <v>2.8928632731082299E-3</v>
      </c>
      <c r="AA26" s="15"/>
      <c r="AB26" s="16"/>
      <c r="AC26" s="15"/>
    </row>
    <row r="27" spans="1:29" x14ac:dyDescent="0.2">
      <c r="A27" s="98" t="s">
        <v>16</v>
      </c>
      <c r="B27" s="15">
        <v>-0.13698701685223899</v>
      </c>
      <c r="C27" s="24">
        <v>7.1976347195079601E-2</v>
      </c>
      <c r="D27" s="15">
        <v>-0.24371734357508201</v>
      </c>
      <c r="E27" s="24">
        <v>1.8238411213053099E-2</v>
      </c>
      <c r="F27" s="15">
        <v>-0.18851550853552199</v>
      </c>
      <c r="G27" s="24">
        <v>9.9478708945417403E-3</v>
      </c>
      <c r="H27" s="15">
        <v>-0.33173338671948899</v>
      </c>
      <c r="I27" s="24">
        <v>5.0025868671699399E-2</v>
      </c>
      <c r="J27" s="15">
        <v>-8.6118705158955103E-2</v>
      </c>
      <c r="K27" s="264">
        <v>0.33525703770658799</v>
      </c>
      <c r="L27" s="15"/>
      <c r="M27" s="16"/>
      <c r="N27" s="15"/>
      <c r="O27" s="247"/>
      <c r="P27" s="98" t="s">
        <v>16</v>
      </c>
      <c r="Q27" s="15">
        <v>0.429087310710285</v>
      </c>
      <c r="R27" s="24">
        <v>2.4424906541753401E-15</v>
      </c>
      <c r="S27" s="15">
        <v>0.239270641076892</v>
      </c>
      <c r="T27" s="24">
        <v>4.0498991454018801E-4</v>
      </c>
      <c r="U27" s="15">
        <v>0.23185062703183201</v>
      </c>
      <c r="V27" s="24">
        <v>2.5809527915310299E-5</v>
      </c>
      <c r="W27" s="15">
        <v>0.36879002763895802</v>
      </c>
      <c r="X27" s="24">
        <v>5.0014659080943602E-10</v>
      </c>
      <c r="Y27" s="15">
        <v>0.38589713700635198</v>
      </c>
      <c r="Z27" s="264">
        <v>7.2909256410014202E-10</v>
      </c>
      <c r="AA27" s="15"/>
      <c r="AB27" s="16"/>
      <c r="AC27" s="15"/>
    </row>
    <row r="28" spans="1:29" x14ac:dyDescent="0.2">
      <c r="A28" s="98" t="s">
        <v>17</v>
      </c>
      <c r="B28" s="15">
        <v>-0.37103954771973902</v>
      </c>
      <c r="C28" s="24">
        <v>7.4046811460171103E-7</v>
      </c>
      <c r="D28" s="15">
        <v>-0.33586814794943198</v>
      </c>
      <c r="E28" s="24">
        <v>3.2384686541631102E-4</v>
      </c>
      <c r="F28" s="15">
        <v>-0.20530128579196799</v>
      </c>
      <c r="G28" s="24">
        <v>1.200663681109E-2</v>
      </c>
      <c r="H28" s="15">
        <v>-0.19140317251714101</v>
      </c>
      <c r="I28" s="24">
        <v>0.13703010194691201</v>
      </c>
      <c r="J28" s="15">
        <v>-0.26453017563245701</v>
      </c>
      <c r="K28" s="264">
        <v>4.9782293307363296E-3</v>
      </c>
      <c r="L28" s="15"/>
      <c r="M28" s="16"/>
      <c r="N28" s="15"/>
      <c r="O28" s="247"/>
      <c r="P28" s="98" t="s">
        <v>17</v>
      </c>
      <c r="Q28" s="15">
        <v>0.358791158222794</v>
      </c>
      <c r="R28" s="24">
        <v>2.6366286931533998E-10</v>
      </c>
      <c r="S28" s="15">
        <v>0.31983684400690199</v>
      </c>
      <c r="T28" s="24">
        <v>5.9808301422492605E-8</v>
      </c>
      <c r="U28" s="15">
        <v>0.14437701330070701</v>
      </c>
      <c r="V28" s="24">
        <v>2.7777742640128899E-2</v>
      </c>
      <c r="W28" s="15">
        <v>0.34413491347416197</v>
      </c>
      <c r="X28" s="24">
        <v>3.6754000842798002E-7</v>
      </c>
      <c r="Y28" s="15">
        <v>0.30504131475936902</v>
      </c>
      <c r="Z28" s="264">
        <v>8.6920402042611806E-6</v>
      </c>
      <c r="AA28" s="15"/>
      <c r="AB28" s="16"/>
      <c r="AC28" s="15"/>
    </row>
    <row r="29" spans="1:29" x14ac:dyDescent="0.2">
      <c r="A29" s="98" t="s">
        <v>18</v>
      </c>
      <c r="B29" s="15">
        <v>-0.244906239914706</v>
      </c>
      <c r="C29" s="24">
        <v>3.7779724307851501E-5</v>
      </c>
      <c r="D29" s="15">
        <v>-0.33193575817988502</v>
      </c>
      <c r="E29" s="24">
        <v>1.5711560752418299E-6</v>
      </c>
      <c r="F29" s="15">
        <v>-0.15969278658976899</v>
      </c>
      <c r="G29" s="24">
        <v>1.66261763690407E-2</v>
      </c>
      <c r="H29" s="15">
        <v>-0.278401329683992</v>
      </c>
      <c r="I29" s="24">
        <v>1.07630404423498E-3</v>
      </c>
      <c r="J29" s="15">
        <v>-0.15521830238533901</v>
      </c>
      <c r="K29" s="264">
        <v>2.9630769992285502E-2</v>
      </c>
      <c r="L29" s="15"/>
      <c r="M29" s="16"/>
      <c r="N29" s="15"/>
      <c r="O29" s="247"/>
      <c r="P29" s="98" t="s">
        <v>18</v>
      </c>
      <c r="Q29" s="15">
        <v>0.23408125811166799</v>
      </c>
      <c r="R29" s="24">
        <v>7.5612847489470197E-5</v>
      </c>
      <c r="S29" s="15">
        <v>0.12736509054456699</v>
      </c>
      <c r="T29" s="24">
        <v>3.2487973810733997E-2</v>
      </c>
      <c r="U29" s="15">
        <v>7.0063518665979901E-2</v>
      </c>
      <c r="V29" s="24">
        <v>0.241424480845363</v>
      </c>
      <c r="W29" s="15">
        <v>3.48872904584316E-2</v>
      </c>
      <c r="X29" s="24">
        <v>0.54422375712368698</v>
      </c>
      <c r="Y29" s="15">
        <v>0.24995215887387201</v>
      </c>
      <c r="Z29" s="264">
        <v>1.15918802337589E-3</v>
      </c>
      <c r="AA29" s="15"/>
      <c r="AB29" s="16"/>
      <c r="AC29" s="15"/>
    </row>
    <row r="30" spans="1:29" x14ac:dyDescent="0.2">
      <c r="A30" s="98" t="s">
        <v>19</v>
      </c>
      <c r="B30" s="15">
        <v>-6.0276489266483803E-2</v>
      </c>
      <c r="C30" s="24">
        <v>0.16444707278007101</v>
      </c>
      <c r="D30" s="15">
        <v>-4.9799257311357703E-2</v>
      </c>
      <c r="E30" s="24">
        <v>0.30636922716732801</v>
      </c>
      <c r="F30" s="15">
        <v>-1.4497662951550999E-2</v>
      </c>
      <c r="G30" s="24">
        <v>0.74568489313469</v>
      </c>
      <c r="H30" s="15">
        <v>-0.12608861444319</v>
      </c>
      <c r="I30" s="24">
        <v>2.8562295779354801E-2</v>
      </c>
      <c r="J30" s="15">
        <v>-0.31421841921827698</v>
      </c>
      <c r="K30" s="264">
        <v>9.8107893293786202E-6</v>
      </c>
      <c r="L30" s="15"/>
      <c r="M30" s="16"/>
      <c r="N30" s="15"/>
      <c r="O30" s="247"/>
      <c r="P30" s="98" t="s">
        <v>19</v>
      </c>
      <c r="Q30" s="15">
        <v>4.9820073461765799E-2</v>
      </c>
      <c r="R30" s="24">
        <v>0.15539842310277299</v>
      </c>
      <c r="S30" s="15">
        <v>1.9498751687373899E-2</v>
      </c>
      <c r="T30" s="24">
        <v>0.55113287256809096</v>
      </c>
      <c r="U30" s="15">
        <v>-3.7689056546646997E-2</v>
      </c>
      <c r="V30" s="24">
        <v>0.323693094726687</v>
      </c>
      <c r="W30" s="15">
        <v>-3.15243184683376E-2</v>
      </c>
      <c r="X30" s="24">
        <v>0.522808249121819</v>
      </c>
      <c r="Y30" s="15">
        <v>7.1735908907389094E-5</v>
      </c>
      <c r="Z30" s="264">
        <v>0.94270932347851899</v>
      </c>
      <c r="AA30" s="15"/>
      <c r="AB30" s="16"/>
      <c r="AC30" s="15"/>
    </row>
    <row r="31" spans="1:29" x14ac:dyDescent="0.2">
      <c r="A31" s="98" t="s">
        <v>20</v>
      </c>
      <c r="B31" s="15">
        <v>-0.56682695041008901</v>
      </c>
      <c r="C31" s="24">
        <v>6.6613381477509402E-16</v>
      </c>
      <c r="D31" s="15">
        <v>-0.28969568253190497</v>
      </c>
      <c r="E31" s="24">
        <v>5.4392767301147896E-3</v>
      </c>
      <c r="F31" s="15">
        <v>-7.3252083381142502E-2</v>
      </c>
      <c r="G31" s="24">
        <v>0.266484141709177</v>
      </c>
      <c r="H31" s="15">
        <v>-0.24050772594672301</v>
      </c>
      <c r="I31" s="24">
        <v>3.11124151720201E-2</v>
      </c>
      <c r="J31" s="15">
        <v>-0.294851829320735</v>
      </c>
      <c r="K31" s="264">
        <v>2.9056058901777399E-4</v>
      </c>
      <c r="L31" s="15"/>
      <c r="M31" s="16"/>
      <c r="N31" s="15"/>
      <c r="O31" s="247"/>
      <c r="P31" s="98" t="s">
        <v>20</v>
      </c>
      <c r="Q31" s="15">
        <v>0.18636922266311501</v>
      </c>
      <c r="R31" s="24">
        <v>1.93068579832589E-4</v>
      </c>
      <c r="S31" s="15">
        <v>0.149164315163513</v>
      </c>
      <c r="T31" s="24">
        <v>5.9705998593768701E-3</v>
      </c>
      <c r="U31" s="15">
        <v>9.4904113388206701E-2</v>
      </c>
      <c r="V31" s="24">
        <v>7.5832862725810496E-2</v>
      </c>
      <c r="W31" s="15">
        <v>0.27081457335869302</v>
      </c>
      <c r="X31" s="24">
        <v>3.5280360892730998E-6</v>
      </c>
      <c r="Y31" s="15">
        <v>7.8091070394742904E-2</v>
      </c>
      <c r="Z31" s="264">
        <v>0.16481215671167199</v>
      </c>
      <c r="AA31" s="15"/>
      <c r="AB31" s="16"/>
      <c r="AC31" s="15"/>
    </row>
    <row r="32" spans="1:29" x14ac:dyDescent="0.2">
      <c r="A32" s="98"/>
      <c r="B32" s="61"/>
      <c r="C32" s="60"/>
      <c r="D32" s="61"/>
      <c r="E32" s="60"/>
      <c r="F32" s="61"/>
      <c r="G32" s="60"/>
      <c r="H32" s="61"/>
      <c r="I32" s="60"/>
      <c r="J32" s="61"/>
      <c r="K32" s="266"/>
      <c r="N32" s="6"/>
      <c r="O32" s="262"/>
      <c r="P32" s="98"/>
      <c r="Q32" s="61"/>
      <c r="R32" s="60"/>
      <c r="S32" s="61"/>
      <c r="T32" s="60"/>
      <c r="U32" s="61"/>
      <c r="V32" s="60"/>
      <c r="W32" s="61"/>
      <c r="X32" s="60"/>
      <c r="Y32" s="61"/>
      <c r="Z32" s="266"/>
      <c r="AC32" s="6"/>
    </row>
    <row r="33" spans="1:30" x14ac:dyDescent="0.2">
      <c r="A33" s="97" t="s">
        <v>21</v>
      </c>
      <c r="B33" s="61"/>
      <c r="C33" s="60"/>
      <c r="D33" s="61"/>
      <c r="E33" s="60"/>
      <c r="F33" s="61"/>
      <c r="G33" s="60"/>
      <c r="H33" s="61"/>
      <c r="I33" s="60"/>
      <c r="J33" s="61"/>
      <c r="K33" s="266"/>
      <c r="N33" s="6"/>
      <c r="O33" s="262"/>
      <c r="P33" s="97" t="s">
        <v>21</v>
      </c>
      <c r="Q33" s="61"/>
      <c r="R33" s="60"/>
      <c r="S33" s="61"/>
      <c r="T33" s="60"/>
      <c r="U33" s="61"/>
      <c r="V33" s="60"/>
      <c r="W33" s="61"/>
      <c r="X33" s="60"/>
      <c r="Y33" s="61"/>
      <c r="Z33" s="266"/>
      <c r="AC33" s="6"/>
    </row>
    <row r="34" spans="1:30" x14ac:dyDescent="0.2">
      <c r="A34" s="98" t="s">
        <v>22</v>
      </c>
      <c r="B34" s="15">
        <v>-0.16522804099142599</v>
      </c>
      <c r="C34" s="24">
        <v>5.36752437391375E-3</v>
      </c>
      <c r="D34" s="15">
        <v>-0.13631958639224101</v>
      </c>
      <c r="E34" s="24">
        <v>5.1966265434756603E-2</v>
      </c>
      <c r="F34" s="15">
        <v>2.5175390759966201E-3</v>
      </c>
      <c r="G34" s="24">
        <v>0.98483613952475002</v>
      </c>
      <c r="H34" s="15">
        <v>-3.0448794808229599E-2</v>
      </c>
      <c r="I34" s="24">
        <v>0.71186847284930499</v>
      </c>
      <c r="J34" s="15">
        <v>-0.25616229091557702</v>
      </c>
      <c r="K34" s="264">
        <v>5.0955740797431503E-4</v>
      </c>
      <c r="L34" s="15"/>
      <c r="M34" s="16"/>
      <c r="N34" s="8"/>
      <c r="O34" s="247"/>
      <c r="P34" s="98" t="s">
        <v>22</v>
      </c>
      <c r="Q34" s="15">
        <v>0.24155228287331301</v>
      </c>
      <c r="R34" s="24">
        <v>8.6146845212908798E-10</v>
      </c>
      <c r="S34" s="15">
        <v>0.21897877226490001</v>
      </c>
      <c r="T34" s="24">
        <v>1.8192427335694799E-6</v>
      </c>
      <c r="U34" s="15">
        <v>0.182440532017728</v>
      </c>
      <c r="V34" s="24">
        <v>1.2752245050773301E-4</v>
      </c>
      <c r="W34" s="15">
        <v>0.249196623628714</v>
      </c>
      <c r="X34" s="24">
        <v>1.4248465451949199E-7</v>
      </c>
      <c r="Y34" s="15">
        <v>0.24961174916586501</v>
      </c>
      <c r="Z34" s="264">
        <v>8.3871571863181101E-5</v>
      </c>
      <c r="AA34" s="15"/>
      <c r="AB34" s="16"/>
      <c r="AC34" s="8"/>
    </row>
    <row r="35" spans="1:30" x14ac:dyDescent="0.2">
      <c r="A35" s="98" t="s">
        <v>23</v>
      </c>
      <c r="B35" s="15">
        <v>-0.13778785888113099</v>
      </c>
      <c r="C35" s="24">
        <v>1.11326908688303E-2</v>
      </c>
      <c r="D35" s="15">
        <v>-0.15478235402535701</v>
      </c>
      <c r="E35" s="24">
        <v>1.71155278521853E-2</v>
      </c>
      <c r="F35" s="15">
        <v>2.2025961409729299E-2</v>
      </c>
      <c r="G35" s="24">
        <v>0.76625610835525804</v>
      </c>
      <c r="H35" s="15">
        <v>-7.02459041170517E-2</v>
      </c>
      <c r="I35" s="24">
        <v>0.41400516897109402</v>
      </c>
      <c r="J35" s="15">
        <v>-0.21855692761967899</v>
      </c>
      <c r="K35" s="264">
        <v>4.8128111414564899E-3</v>
      </c>
      <c r="L35" s="15"/>
      <c r="M35" s="16"/>
      <c r="N35" s="8"/>
      <c r="O35" s="247"/>
      <c r="P35" s="98" t="s">
        <v>23</v>
      </c>
      <c r="Q35" s="15">
        <v>0.196370961705048</v>
      </c>
      <c r="R35" s="24">
        <v>2.9622105188309399E-5</v>
      </c>
      <c r="S35" s="15">
        <v>0.16712893016932601</v>
      </c>
      <c r="T35" s="24">
        <v>1.458710633786E-4</v>
      </c>
      <c r="U35" s="15">
        <v>0.12221687605654701</v>
      </c>
      <c r="V35" s="24">
        <v>8.3651643150763899E-3</v>
      </c>
      <c r="W35" s="15">
        <v>0.11773655223649</v>
      </c>
      <c r="X35" s="24">
        <v>3.4302328295205999E-2</v>
      </c>
      <c r="Y35" s="15">
        <v>0.18458177960192901</v>
      </c>
      <c r="Z35" s="264">
        <v>2.23866903182146E-3</v>
      </c>
      <c r="AA35" s="15"/>
      <c r="AB35" s="16"/>
      <c r="AC35" s="8"/>
    </row>
    <row r="36" spans="1:30" x14ac:dyDescent="0.2">
      <c r="A36" s="98" t="s">
        <v>24</v>
      </c>
      <c r="B36" s="15">
        <v>-0.184091232974989</v>
      </c>
      <c r="C36" s="24">
        <v>1.00999212636816E-2</v>
      </c>
      <c r="D36" s="15">
        <v>-0.19438674311078399</v>
      </c>
      <c r="E36" s="24">
        <v>7.7931931965404804E-3</v>
      </c>
      <c r="F36" s="15">
        <v>-0.138448513018223</v>
      </c>
      <c r="G36" s="24">
        <v>4.2746339651972901E-2</v>
      </c>
      <c r="H36" s="15">
        <v>-0.19612884369762101</v>
      </c>
      <c r="I36" s="24">
        <v>2.9318786956640901E-2</v>
      </c>
      <c r="J36" s="15">
        <v>-0.25021164248007299</v>
      </c>
      <c r="K36" s="264">
        <v>2.1312077335993201E-2</v>
      </c>
      <c r="L36" s="15"/>
      <c r="M36" s="16"/>
      <c r="N36" s="8"/>
      <c r="O36" s="247"/>
      <c r="P36" s="98" t="s">
        <v>24</v>
      </c>
      <c r="Q36" s="15">
        <v>0.20142470608014501</v>
      </c>
      <c r="R36" s="24">
        <v>2.4759295151599602E-4</v>
      </c>
      <c r="S36" s="15">
        <v>0.33258615113464501</v>
      </c>
      <c r="T36" s="24">
        <v>5.9936426044515696E-8</v>
      </c>
      <c r="U36" s="15">
        <v>8.0732730415622997E-2</v>
      </c>
      <c r="V36" s="24">
        <v>0.16416300284350799</v>
      </c>
      <c r="W36" s="15">
        <v>0.156503332845392</v>
      </c>
      <c r="X36" s="24">
        <v>3.9102278233366497E-2</v>
      </c>
      <c r="Y36" s="15">
        <v>0.32429979147499799</v>
      </c>
      <c r="Z36" s="264">
        <v>1.2190170020010001E-4</v>
      </c>
      <c r="AA36" s="15"/>
      <c r="AB36" s="16"/>
      <c r="AC36" s="8"/>
    </row>
    <row r="37" spans="1:30" x14ac:dyDescent="0.2">
      <c r="A37" s="104" t="s">
        <v>25</v>
      </c>
      <c r="B37" s="15">
        <v>-0.141265032896528</v>
      </c>
      <c r="C37" s="24">
        <v>6.9540472552216404E-3</v>
      </c>
      <c r="D37" s="15">
        <v>-0.15889282419706499</v>
      </c>
      <c r="E37" s="24">
        <v>1.16924650332813E-2</v>
      </c>
      <c r="F37" s="15">
        <v>1.5674414800100501E-2</v>
      </c>
      <c r="G37" s="24">
        <v>0.834244002869586</v>
      </c>
      <c r="H37" s="15">
        <v>-7.4169172168577296E-2</v>
      </c>
      <c r="I37" s="24">
        <v>0.37471472085364299</v>
      </c>
      <c r="J37" s="15">
        <v>-0.22013309770268299</v>
      </c>
      <c r="K37" s="264">
        <v>3.3444930517956299E-3</v>
      </c>
      <c r="L37" s="15"/>
      <c r="M37" s="16"/>
      <c r="N37" s="8"/>
      <c r="O37" s="247"/>
      <c r="P37" s="104" t="s">
        <v>25</v>
      </c>
      <c r="Q37" s="15">
        <v>0.196688083842013</v>
      </c>
      <c r="R37" s="24">
        <v>2.1443855969138801E-5</v>
      </c>
      <c r="S37" s="15">
        <v>0.17168691833880001</v>
      </c>
      <c r="T37" s="24">
        <v>7.5234833070147999E-5</v>
      </c>
      <c r="U37" s="15">
        <v>0.121140571277879</v>
      </c>
      <c r="V37" s="24">
        <v>6.9530021630839203E-3</v>
      </c>
      <c r="W37" s="15">
        <v>0.118886987148313</v>
      </c>
      <c r="X37" s="24">
        <v>2.9208323565611299E-2</v>
      </c>
      <c r="Y37" s="15">
        <v>0.18846745047910099</v>
      </c>
      <c r="Z37" s="264">
        <v>1.5528067199746E-3</v>
      </c>
      <c r="AA37" s="15"/>
      <c r="AB37" s="16"/>
      <c r="AC37" s="8"/>
    </row>
    <row r="38" spans="1:30" x14ac:dyDescent="0.2">
      <c r="A38" s="95"/>
      <c r="B38" s="61"/>
      <c r="C38" s="60"/>
      <c r="D38" s="61"/>
      <c r="E38" s="60"/>
      <c r="F38" s="61"/>
      <c r="G38" s="60"/>
      <c r="H38" s="61"/>
      <c r="I38" s="60"/>
      <c r="J38" s="61"/>
      <c r="K38" s="266"/>
      <c r="L38" s="6"/>
      <c r="M38" s="6"/>
      <c r="N38" s="6"/>
      <c r="O38" s="262"/>
      <c r="P38" s="95"/>
      <c r="Q38" s="61"/>
      <c r="R38" s="60"/>
      <c r="S38" s="61"/>
      <c r="T38" s="60"/>
      <c r="U38" s="61"/>
      <c r="V38" s="60"/>
      <c r="W38" s="61"/>
      <c r="X38" s="60"/>
      <c r="Y38" s="61"/>
      <c r="Z38" s="266"/>
      <c r="AA38" s="6"/>
      <c r="AB38" s="6"/>
      <c r="AC38" s="6"/>
    </row>
    <row r="39" spans="1:30" s="85" customFormat="1" x14ac:dyDescent="0.2">
      <c r="A39" s="101" t="s">
        <v>156</v>
      </c>
      <c r="B39" s="106">
        <f>IF(ISNUMBER(B$12),AVERAGE(B12:B31,B34,B37),"")</f>
        <v>-0.25782145656118227</v>
      </c>
      <c r="C39" s="154">
        <f>IF(ISNUMBER(C$12),SQRT((SUMSQ(C12:C31,C34,C37))/(22^2)),"")</f>
        <v>3.4105410793918427E-2</v>
      </c>
      <c r="D39" s="106">
        <f t="shared" ref="D39" si="0">IF(ISNUMBER(D$12),AVERAGE(D12:D31,D34,D37),"")</f>
        <v>-0.19201740404258502</v>
      </c>
      <c r="E39" s="154">
        <f t="shared" ref="E39" si="1">IF(ISNUMBER(E$12),SQRT((SUMSQ(E12:E31,E34,E37))/(22^2)),"")</f>
        <v>6.0194115018840463E-2</v>
      </c>
      <c r="F39" s="106">
        <f t="shared" ref="F39" si="2">IF(ISNUMBER(F$12),AVERAGE(F12:F31,F34,F37),"")</f>
        <v>-0.10455734255240758</v>
      </c>
      <c r="G39" s="154">
        <f t="shared" ref="G39" si="3">IF(ISNUMBER(G$12),SQRT((SUMSQ(G12:G31,G34,G37))/(22^2)),"")</f>
        <v>9.7586739592087759E-2</v>
      </c>
      <c r="H39" s="106">
        <f t="shared" ref="H39" si="4">IF(ISNUMBER(H$12),AVERAGE(H12:H31,H34,H37),"")</f>
        <v>-0.14174989131148641</v>
      </c>
      <c r="I39" s="154">
        <f t="shared" ref="I39" si="5">IF(ISNUMBER(I$12),SQRT((SUMSQ(I12:I31,I34,I37))/(22^2)),"")</f>
        <v>8.1838219494656056E-2</v>
      </c>
      <c r="J39" s="106">
        <f t="shared" ref="J39" si="6">IF(ISNUMBER(J$12),AVERAGE(J12:J31,J34,J37),"")</f>
        <v>-0.20536272544937695</v>
      </c>
      <c r="K39" s="288">
        <f t="shared" ref="K39" si="7">IF(ISNUMBER(K$12),SQRT((SUMSQ(K12:K31,K34,K37))/(22^2)),"")</f>
        <v>1.8842865854638978E-2</v>
      </c>
      <c r="L39" s="145" t="str">
        <f t="shared" ref="L39:O39" si="8">+IF(ISNUMBER(L12),AVERAGE(L12:L18,L20:L31,L34:L35),"")</f>
        <v/>
      </c>
      <c r="M39" s="156" t="str">
        <f t="shared" si="8"/>
        <v/>
      </c>
      <c r="N39" s="145" t="str">
        <f t="shared" si="8"/>
        <v/>
      </c>
      <c r="O39" s="258" t="str">
        <f t="shared" si="8"/>
        <v/>
      </c>
      <c r="P39" s="101" t="s">
        <v>156</v>
      </c>
      <c r="Q39" s="106">
        <f>IF(ISNUMBER(Q$12),AVERAGE(Q12:Q31,Q34,Q37),"")</f>
        <v>0.22116591806534436</v>
      </c>
      <c r="R39" s="154">
        <f>IF(ISNUMBER(R$12),SQRT((SUMSQ(R12:R31,R34,R37))/(22^2)),"")</f>
        <v>2.4624041221047614E-2</v>
      </c>
      <c r="S39" s="106">
        <f t="shared" ref="S39" si="9">IF(ISNUMBER(S$12),AVERAGE(S12:S31,S34,S37),"")</f>
        <v>0.17940592708430794</v>
      </c>
      <c r="T39" s="154">
        <f t="shared" ref="T39" si="10">IF(ISNUMBER(T$12),SQRT((SUMSQ(T12:T31,T34,T37))/(22^2)),"")</f>
        <v>2.5179112372934246E-2</v>
      </c>
      <c r="U39" s="106">
        <f t="shared" ref="U39" si="11">IF(ISNUMBER(U$12),AVERAGE(U12:U31,U34,U37),"")</f>
        <v>0.10422878390800507</v>
      </c>
      <c r="V39" s="154">
        <f t="shared" ref="V39" si="12">IF(ISNUMBER(V$12),SQRT((SUMSQ(V12:V31,V34,V37))/(22^2)),"")</f>
        <v>3.5700593892039542E-2</v>
      </c>
      <c r="W39" s="106">
        <f t="shared" ref="W39" si="13">IF(ISNUMBER(W$12),AVERAGE(W12:W31,W34,W37),"")</f>
        <v>0.18255041058359603</v>
      </c>
      <c r="X39" s="154">
        <f t="shared" ref="X39" si="14">IF(ISNUMBER(X$12),SQRT((SUMSQ(X12:X31,X34,X37))/(22^2)),"")</f>
        <v>4.183850228692166E-2</v>
      </c>
      <c r="Y39" s="106">
        <f t="shared" ref="Y39" si="15">IF(ISNUMBER(Y$12),AVERAGE(Y12:Y31,Y34,Y37),"")</f>
        <v>0.2171803333013986</v>
      </c>
      <c r="Z39" s="288">
        <f t="shared" ref="Z39" si="16">IF(ISNUMBER(Z$12),SQRT((SUMSQ(Z12:Z31,Z34,Z37))/(22^2)),"")</f>
        <v>4.6745092101341409E-2</v>
      </c>
      <c r="AA39" s="145" t="str">
        <f t="shared" ref="AA39:AC39" si="17">+IF(ISNUMBER(AA12),AVERAGE(AA12:AA18,AA20:AA31,AA34:AA35),"")</f>
        <v/>
      </c>
      <c r="AB39" s="156" t="str">
        <f t="shared" si="17"/>
        <v/>
      </c>
      <c r="AC39" s="145" t="str">
        <f t="shared" si="17"/>
        <v/>
      </c>
    </row>
    <row r="40" spans="1:30" x14ac:dyDescent="0.2">
      <c r="A40" s="48"/>
      <c r="B40" s="57"/>
      <c r="C40" s="34"/>
      <c r="D40" s="57"/>
      <c r="E40" s="34"/>
      <c r="F40" s="57"/>
      <c r="G40" s="34"/>
      <c r="H40" s="57"/>
      <c r="I40" s="34"/>
      <c r="J40" s="57"/>
      <c r="K40" s="266"/>
      <c r="L40" s="6"/>
      <c r="M40" s="6"/>
      <c r="N40" s="6"/>
      <c r="O40" s="262"/>
      <c r="P40" s="48"/>
      <c r="Q40" s="57"/>
      <c r="R40" s="34"/>
      <c r="S40" s="57"/>
      <c r="T40" s="34"/>
      <c r="U40" s="57"/>
      <c r="V40" s="34"/>
      <c r="W40" s="57"/>
      <c r="X40" s="34"/>
      <c r="Y40" s="57"/>
      <c r="Z40" s="266"/>
      <c r="AA40" s="6"/>
      <c r="AB40" s="6"/>
      <c r="AC40" s="6"/>
    </row>
    <row r="41" spans="1:30" x14ac:dyDescent="0.2">
      <c r="A41" s="49" t="s">
        <v>26</v>
      </c>
      <c r="B41" s="57"/>
      <c r="C41" s="34"/>
      <c r="D41" s="57"/>
      <c r="E41" s="34"/>
      <c r="F41" s="57"/>
      <c r="G41" s="34"/>
      <c r="H41" s="57"/>
      <c r="I41" s="34"/>
      <c r="J41" s="57"/>
      <c r="K41" s="266"/>
      <c r="L41" s="6"/>
      <c r="M41" s="6"/>
      <c r="N41" s="6"/>
      <c r="O41" s="262"/>
      <c r="P41" s="49" t="s">
        <v>26</v>
      </c>
      <c r="Q41" s="57"/>
      <c r="R41" s="34"/>
      <c r="S41" s="57"/>
      <c r="T41" s="34"/>
      <c r="U41" s="57"/>
      <c r="V41" s="34"/>
      <c r="W41" s="57"/>
      <c r="X41" s="34"/>
      <c r="Y41" s="57"/>
      <c r="Z41" s="266"/>
      <c r="AA41" s="6"/>
      <c r="AB41" s="6"/>
      <c r="AC41" s="6"/>
    </row>
    <row r="42" spans="1:30" s="6" customFormat="1" ht="12.75" customHeight="1" x14ac:dyDescent="0.2">
      <c r="A42" s="104" t="s">
        <v>262</v>
      </c>
      <c r="B42" s="8">
        <v>-0.20633918756087599</v>
      </c>
      <c r="C42" s="25">
        <v>1.3882540101737299E-3</v>
      </c>
      <c r="D42" s="8">
        <v>-0.22432503391212599</v>
      </c>
      <c r="E42" s="25">
        <v>1.5090203253142601E-2</v>
      </c>
      <c r="F42" s="8">
        <v>-0.18797397107525399</v>
      </c>
      <c r="G42" s="25">
        <v>1.7046974723753799E-2</v>
      </c>
      <c r="H42" s="8">
        <v>3.95086563069144E-2</v>
      </c>
      <c r="I42" s="25">
        <v>0.742365492485351</v>
      </c>
      <c r="J42" s="8">
        <v>-0.26561012921613097</v>
      </c>
      <c r="K42" s="264">
        <v>8.9337192850698095E-3</v>
      </c>
      <c r="L42" s="8"/>
      <c r="M42" s="9"/>
      <c r="N42" s="8"/>
      <c r="O42" s="247"/>
      <c r="P42" s="104" t="s">
        <v>262</v>
      </c>
      <c r="Q42" s="8">
        <v>0.45169456616153397</v>
      </c>
      <c r="R42" s="25">
        <v>6.3304916864126402E-12</v>
      </c>
      <c r="S42" s="8">
        <v>0.28187526746616898</v>
      </c>
      <c r="T42" s="25">
        <v>4.2999368186080702E-6</v>
      </c>
      <c r="U42" s="8">
        <v>0.159559271894957</v>
      </c>
      <c r="V42" s="25">
        <v>6.1606345681597396E-3</v>
      </c>
      <c r="W42" s="8">
        <v>0.44622382097318503</v>
      </c>
      <c r="X42" s="25">
        <v>6.3902794167347596E-10</v>
      </c>
      <c r="Y42" s="8">
        <v>0.130043972576879</v>
      </c>
      <c r="Z42" s="264">
        <v>7.6754612036319794E-2</v>
      </c>
      <c r="AA42" s="8"/>
      <c r="AB42" s="9"/>
      <c r="AC42" s="8"/>
    </row>
    <row r="43" spans="1:30" s="6" customFormat="1" ht="12.75" customHeight="1" x14ac:dyDescent="0.2">
      <c r="A43" s="67" t="s">
        <v>338</v>
      </c>
      <c r="B43" s="210">
        <v>7.7493966905281195E-2</v>
      </c>
      <c r="C43" s="26">
        <v>0.68738521361684402</v>
      </c>
      <c r="D43" s="210">
        <v>-0.124731973391719</v>
      </c>
      <c r="E43" s="26">
        <v>0.63581697588244102</v>
      </c>
      <c r="F43" s="210">
        <v>2.6014392210426701E-2</v>
      </c>
      <c r="G43" s="26">
        <v>0.99846479372210795</v>
      </c>
      <c r="H43" s="210">
        <v>-0.25181726200825999</v>
      </c>
      <c r="I43" s="26">
        <v>0.51897513801858197</v>
      </c>
      <c r="J43" s="210">
        <v>-0.45622801829488302</v>
      </c>
      <c r="K43" s="268">
        <v>4.9902961086805801E-2</v>
      </c>
      <c r="L43" s="8"/>
      <c r="M43" s="9"/>
      <c r="N43" s="8"/>
      <c r="O43" s="247"/>
      <c r="P43" s="67" t="s">
        <v>338</v>
      </c>
      <c r="Q43" s="210">
        <v>0.237684190455031</v>
      </c>
      <c r="R43" s="26">
        <v>3.89199466154455E-4</v>
      </c>
      <c r="S43" s="210">
        <v>0.182630310043187</v>
      </c>
      <c r="T43" s="26">
        <v>1.5938204480442999E-2</v>
      </c>
      <c r="U43" s="210">
        <v>0.16249892539671401</v>
      </c>
      <c r="V43" s="26">
        <v>2.37861344203605E-3</v>
      </c>
      <c r="W43" s="210">
        <v>0.18510937381912199</v>
      </c>
      <c r="X43" s="26">
        <v>0.159159499421616</v>
      </c>
      <c r="Y43" s="210">
        <v>0.13677977457249799</v>
      </c>
      <c r="Z43" s="268">
        <v>3.0140599693993401E-2</v>
      </c>
      <c r="AA43" s="8"/>
      <c r="AB43" s="9"/>
      <c r="AC43" s="8"/>
    </row>
    <row r="44" spans="1:30" s="73" customFormat="1" ht="99.2" customHeight="1" x14ac:dyDescent="0.2">
      <c r="A44" s="324" t="s">
        <v>240</v>
      </c>
      <c r="B44" s="325"/>
      <c r="C44" s="325"/>
      <c r="D44" s="325"/>
      <c r="E44" s="325"/>
      <c r="F44" s="325"/>
      <c r="G44" s="325"/>
      <c r="H44" s="325"/>
      <c r="I44" s="325"/>
      <c r="J44" s="325"/>
      <c r="K44" s="325"/>
      <c r="L44" s="325"/>
      <c r="M44" s="325"/>
      <c r="N44" s="325"/>
      <c r="O44" s="325"/>
      <c r="P44" s="324" t="s">
        <v>240</v>
      </c>
      <c r="Q44" s="325"/>
      <c r="R44" s="325"/>
      <c r="S44" s="325"/>
      <c r="T44" s="325"/>
      <c r="U44" s="325"/>
      <c r="V44" s="325"/>
      <c r="W44" s="325"/>
      <c r="X44" s="325"/>
      <c r="Y44" s="325"/>
      <c r="Z44" s="325"/>
      <c r="AA44" s="325"/>
      <c r="AB44" s="325"/>
      <c r="AC44" s="325"/>
    </row>
    <row r="45" spans="1:30" s="235" customFormat="1" ht="69.7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257"/>
    </row>
    <row r="46" spans="1:30" s="68" customFormat="1" ht="12.75" customHeight="1" x14ac:dyDescent="0.2">
      <c r="A46" s="372" t="s">
        <v>232</v>
      </c>
      <c r="B46" s="372"/>
      <c r="C46" s="372"/>
      <c r="D46" s="372"/>
      <c r="E46" s="372"/>
      <c r="F46" s="372"/>
      <c r="G46" s="372"/>
      <c r="H46" s="372"/>
      <c r="I46" s="372"/>
      <c r="J46" s="372"/>
      <c r="K46" s="372"/>
      <c r="L46" s="372"/>
      <c r="M46" s="372"/>
      <c r="N46" s="372"/>
      <c r="O46" s="372"/>
      <c r="P46" s="372" t="s">
        <v>232</v>
      </c>
      <c r="Q46" s="372"/>
      <c r="R46" s="372"/>
      <c r="S46" s="372"/>
      <c r="T46" s="372"/>
      <c r="U46" s="372"/>
      <c r="V46" s="372"/>
      <c r="W46" s="372"/>
      <c r="X46" s="372"/>
      <c r="Y46" s="372"/>
      <c r="Z46" s="372"/>
      <c r="AA46" s="372"/>
      <c r="AB46" s="372"/>
      <c r="AC46" s="372"/>
    </row>
    <row r="47" spans="1:30" s="68" customFormat="1" x14ac:dyDescent="0.2">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row>
    <row r="48" spans="1:30" s="68" customFormat="1" x14ac:dyDescent="0.2">
      <c r="A48" s="372"/>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row>
    <row r="49" spans="1:29" s="68" customFormat="1" ht="13.5" customHeight="1" x14ac:dyDescent="0.2">
      <c r="A49" s="372"/>
      <c r="B49" s="372"/>
      <c r="C49" s="372"/>
      <c r="D49" s="372"/>
      <c r="E49" s="372"/>
      <c r="F49" s="372"/>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row>
    <row r="50" spans="1:29" s="68" customFormat="1" x14ac:dyDescent="0.2">
      <c r="A50" s="69" t="s">
        <v>147</v>
      </c>
      <c r="P50" s="69" t="s">
        <v>147</v>
      </c>
      <c r="AC50" s="62"/>
    </row>
    <row r="51" spans="1:29" s="68" customFormat="1" x14ac:dyDescent="0.2">
      <c r="P51" s="69"/>
    </row>
    <row r="52" spans="1:29" s="68" customFormat="1" x14ac:dyDescent="0.2"/>
    <row r="53" spans="1:29" s="68" customFormat="1" x14ac:dyDescent="0.2"/>
    <row r="54" spans="1:29" s="68" customFormat="1" x14ac:dyDescent="0.2"/>
    <row r="55" spans="1:29" s="68" customFormat="1" x14ac:dyDescent="0.2"/>
    <row r="56" spans="1:29" s="68" customFormat="1" x14ac:dyDescent="0.2"/>
    <row r="57" spans="1:29" s="68" customFormat="1" x14ac:dyDescent="0.2">
      <c r="A57" s="71"/>
    </row>
    <row r="58" spans="1:29" s="68" customFormat="1" x14ac:dyDescent="0.2">
      <c r="A58" s="71"/>
      <c r="B58" s="69"/>
      <c r="C58" s="69"/>
      <c r="D58" s="69"/>
      <c r="E58" s="69"/>
      <c r="F58" s="69"/>
      <c r="G58" s="69"/>
      <c r="H58" s="69"/>
      <c r="I58" s="69"/>
      <c r="J58" s="69"/>
      <c r="K58" s="69"/>
      <c r="L58" s="69"/>
      <c r="M58" s="69"/>
      <c r="N58" s="69"/>
      <c r="O58" s="69"/>
      <c r="P58" s="71"/>
      <c r="Q58" s="69"/>
      <c r="R58" s="69"/>
      <c r="S58" s="69"/>
      <c r="T58" s="69"/>
      <c r="U58" s="69"/>
      <c r="V58" s="69"/>
      <c r="W58" s="69"/>
      <c r="X58" s="69"/>
      <c r="Y58" s="69"/>
      <c r="Z58" s="69"/>
      <c r="AA58" s="69"/>
      <c r="AB58" s="69"/>
      <c r="AC58" s="69"/>
    </row>
    <row r="59" spans="1:29" s="68" customFormat="1" x14ac:dyDescent="0.2">
      <c r="A59" s="72"/>
      <c r="B59" s="69"/>
      <c r="C59" s="69"/>
      <c r="D59" s="69"/>
      <c r="E59" s="69"/>
      <c r="F59" s="69"/>
      <c r="G59" s="69"/>
      <c r="H59" s="69"/>
      <c r="I59" s="69"/>
      <c r="J59" s="69"/>
      <c r="K59" s="69"/>
      <c r="L59" s="69"/>
      <c r="M59" s="69"/>
      <c r="N59" s="69"/>
      <c r="O59" s="69"/>
      <c r="P59" s="71"/>
      <c r="Q59" s="69"/>
      <c r="R59" s="69"/>
      <c r="S59" s="69"/>
      <c r="T59" s="69"/>
      <c r="U59" s="69"/>
      <c r="V59" s="69"/>
      <c r="W59" s="69"/>
      <c r="X59" s="69"/>
      <c r="Y59" s="69"/>
      <c r="Z59" s="69"/>
      <c r="AA59" s="69"/>
      <c r="AB59" s="69"/>
      <c r="AC59" s="69"/>
    </row>
    <row r="60" spans="1:29" s="68" customFormat="1" x14ac:dyDescent="0.2">
      <c r="A60" s="72"/>
      <c r="B60" s="69"/>
      <c r="D60" s="69"/>
      <c r="F60" s="69"/>
      <c r="H60" s="69"/>
      <c r="J60" s="69"/>
      <c r="L60" s="69"/>
      <c r="N60" s="69"/>
      <c r="P60" s="72"/>
      <c r="Q60" s="69"/>
      <c r="S60" s="69"/>
      <c r="U60" s="69"/>
      <c r="W60" s="69"/>
      <c r="Y60" s="69"/>
      <c r="AA60" s="69"/>
      <c r="AC60" s="69"/>
    </row>
    <row r="61" spans="1:29" s="68" customFormat="1" x14ac:dyDescent="0.2">
      <c r="A61" s="72"/>
      <c r="B61" s="69"/>
      <c r="D61" s="69"/>
      <c r="F61" s="69"/>
      <c r="H61" s="69"/>
      <c r="J61" s="69"/>
      <c r="L61" s="69"/>
      <c r="N61" s="69"/>
      <c r="P61" s="72"/>
      <c r="Q61" s="69"/>
      <c r="S61" s="69"/>
      <c r="U61" s="69"/>
      <c r="W61" s="69"/>
      <c r="Y61" s="69"/>
      <c r="AA61" s="69"/>
      <c r="AC61" s="69"/>
    </row>
    <row r="62" spans="1:29" x14ac:dyDescent="0.2">
      <c r="A62" s="2"/>
      <c r="B62" s="10"/>
      <c r="D62" s="10"/>
      <c r="F62" s="10"/>
      <c r="H62" s="10"/>
      <c r="J62" s="10"/>
      <c r="L62" s="10"/>
      <c r="N62" s="10"/>
      <c r="P62" s="2"/>
      <c r="Q62" s="10"/>
      <c r="S62" s="10"/>
      <c r="U62" s="10"/>
      <c r="W62" s="10"/>
      <c r="Y62" s="10"/>
      <c r="AA62" s="10"/>
      <c r="AC62" s="10"/>
    </row>
    <row r="63" spans="1:29" x14ac:dyDescent="0.2">
      <c r="B63" s="10"/>
      <c r="D63" s="10"/>
      <c r="F63" s="10"/>
      <c r="H63" s="10"/>
      <c r="J63" s="10"/>
      <c r="L63" s="10"/>
      <c r="N63" s="10"/>
      <c r="P63" s="2"/>
      <c r="Q63" s="10"/>
      <c r="S63" s="10"/>
      <c r="U63" s="10"/>
      <c r="W63" s="10"/>
      <c r="Y63" s="10"/>
      <c r="AA63" s="10"/>
      <c r="AC63" s="10"/>
    </row>
  </sheetData>
  <mergeCells count="20">
    <mergeCell ref="P2:AC4"/>
    <mergeCell ref="B8:C8"/>
    <mergeCell ref="D8:E8"/>
    <mergeCell ref="F8:G8"/>
    <mergeCell ref="H8:I8"/>
    <mergeCell ref="J8:K8"/>
    <mergeCell ref="B6:K7"/>
    <mergeCell ref="A2:O4"/>
    <mergeCell ref="Q8:R8"/>
    <mergeCell ref="S8:T8"/>
    <mergeCell ref="U8:V8"/>
    <mergeCell ref="W8:X8"/>
    <mergeCell ref="Y8:Z8"/>
    <mergeCell ref="A44:O44"/>
    <mergeCell ref="P44:AC44"/>
    <mergeCell ref="A46:O49"/>
    <mergeCell ref="P46:AC49"/>
    <mergeCell ref="Q6:Z7"/>
    <mergeCell ref="A45:O45"/>
    <mergeCell ref="P45:AC4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1:BA102"/>
  <sheetViews>
    <sheetView zoomScaleNormal="100" workbookViewId="0">
      <selection activeCell="P45" sqref="P45:AD45"/>
    </sheetView>
  </sheetViews>
  <sheetFormatPr defaultColWidth="9" defaultRowHeight="12.75" x14ac:dyDescent="0.2"/>
  <cols>
    <col min="1" max="1" width="16.7109375" style="3" customWidth="1"/>
    <col min="2" max="2" width="5" style="3" customWidth="1"/>
    <col min="3" max="15" width="5.28515625" style="3" customWidth="1"/>
    <col min="16" max="16" width="16.7109375" style="3" customWidth="1"/>
    <col min="17" max="30" width="5.28515625" style="3" customWidth="1"/>
    <col min="31" max="31" width="16.7109375" style="3" customWidth="1"/>
    <col min="32" max="45" width="5.28515625" style="3" customWidth="1"/>
    <col min="46" max="47" width="4.7109375" style="3" customWidth="1"/>
    <col min="48" max="16384" width="9" style="3"/>
  </cols>
  <sheetData>
    <row r="1" spans="1:53" x14ac:dyDescent="0.2">
      <c r="A1" s="2" t="s">
        <v>209</v>
      </c>
      <c r="B1" s="2"/>
      <c r="C1" s="2"/>
      <c r="D1" s="2"/>
      <c r="E1" s="2"/>
      <c r="F1" s="2"/>
      <c r="G1" s="2"/>
      <c r="H1" s="2"/>
      <c r="I1" s="2"/>
      <c r="J1" s="2"/>
      <c r="K1" s="2"/>
      <c r="L1" s="2"/>
      <c r="M1" s="2"/>
      <c r="N1" s="2"/>
      <c r="O1" s="2"/>
      <c r="P1" s="2" t="str">
        <f>A1</f>
        <v>Table A4.12a</v>
      </c>
      <c r="Q1" s="2"/>
      <c r="R1" s="2"/>
      <c r="S1" s="2"/>
      <c r="T1" s="2"/>
      <c r="U1" s="2"/>
      <c r="V1" s="2"/>
      <c r="W1" s="2"/>
      <c r="X1" s="2"/>
      <c r="Y1" s="2"/>
      <c r="Z1" s="2"/>
      <c r="AA1" s="2"/>
      <c r="AB1" s="2"/>
      <c r="AC1" s="2"/>
      <c r="AD1" s="2"/>
      <c r="AE1" s="2" t="str">
        <f>P1</f>
        <v>Table A4.12a</v>
      </c>
      <c r="AF1" s="2"/>
      <c r="AG1" s="2"/>
      <c r="AH1" s="2"/>
      <c r="AI1" s="2"/>
      <c r="AJ1" s="2"/>
      <c r="AK1" s="2"/>
      <c r="AL1" s="2"/>
      <c r="AM1" s="2"/>
      <c r="AN1" s="2"/>
      <c r="AO1" s="2"/>
      <c r="AP1" s="2"/>
      <c r="AQ1" s="2"/>
      <c r="AR1" s="2"/>
      <c r="AS1" s="2"/>
    </row>
    <row r="2" spans="1:53" ht="12.75" customHeight="1" x14ac:dyDescent="0.2">
      <c r="A2" s="329" t="s">
        <v>133</v>
      </c>
      <c r="B2" s="329"/>
      <c r="C2" s="329"/>
      <c r="D2" s="329"/>
      <c r="E2" s="329"/>
      <c r="F2" s="329"/>
      <c r="G2" s="329"/>
      <c r="H2" s="329"/>
      <c r="I2" s="329"/>
      <c r="J2" s="329"/>
      <c r="K2" s="329"/>
      <c r="L2" s="329"/>
      <c r="M2" s="329"/>
      <c r="N2" s="329"/>
      <c r="O2" s="329"/>
      <c r="P2" s="329" t="str">
        <f>$A$2</f>
        <v>Mean use of generic skills at work, by educational attainment</v>
      </c>
      <c r="Q2" s="329"/>
      <c r="R2" s="329"/>
      <c r="S2" s="329"/>
      <c r="T2" s="329"/>
      <c r="U2" s="329"/>
      <c r="V2" s="329"/>
      <c r="W2" s="329"/>
      <c r="X2" s="329"/>
      <c r="Y2" s="329"/>
      <c r="Z2" s="329"/>
      <c r="AA2" s="329"/>
      <c r="AB2" s="329"/>
      <c r="AC2" s="329"/>
      <c r="AD2" s="329"/>
      <c r="AE2" s="329" t="str">
        <f>$A$2</f>
        <v>Mean use of generic skills at work, by educational attainment</v>
      </c>
      <c r="AF2" s="329"/>
      <c r="AG2" s="329"/>
      <c r="AH2" s="329"/>
      <c r="AI2" s="329"/>
      <c r="AJ2" s="329"/>
      <c r="AK2" s="329"/>
      <c r="AL2" s="329"/>
      <c r="AM2" s="329"/>
      <c r="AN2" s="329"/>
      <c r="AO2" s="329"/>
      <c r="AP2" s="329"/>
      <c r="AQ2" s="329"/>
      <c r="AR2" s="329"/>
      <c r="AS2" s="329"/>
    </row>
    <row r="3" spans="1:53"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53"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53" x14ac:dyDescent="0.2">
      <c r="A5" s="4" t="s">
        <v>27</v>
      </c>
      <c r="B5" s="4"/>
      <c r="C5" s="4"/>
      <c r="D5" s="4"/>
      <c r="E5" s="4"/>
      <c r="F5" s="4"/>
      <c r="G5" s="4"/>
      <c r="H5" s="4"/>
      <c r="I5" s="4"/>
      <c r="J5" s="4"/>
      <c r="K5" s="4"/>
      <c r="L5" s="4"/>
      <c r="M5" s="4"/>
      <c r="N5" s="4"/>
      <c r="O5" s="4"/>
      <c r="P5" s="4" t="s">
        <v>28</v>
      </c>
      <c r="Q5" s="4"/>
      <c r="R5" s="4"/>
      <c r="S5" s="4"/>
      <c r="T5" s="4"/>
      <c r="U5" s="4"/>
      <c r="V5" s="4"/>
      <c r="W5" s="4"/>
      <c r="X5" s="4"/>
      <c r="Y5" s="4"/>
      <c r="Z5" s="4"/>
      <c r="AA5" s="4"/>
      <c r="AB5" s="4"/>
      <c r="AC5" s="4"/>
      <c r="AD5" s="4"/>
      <c r="AE5" s="4" t="s">
        <v>42</v>
      </c>
      <c r="AF5" s="4"/>
      <c r="AG5" s="4"/>
      <c r="AH5" s="4"/>
      <c r="AI5" s="4"/>
      <c r="AJ5" s="4"/>
      <c r="AK5" s="4"/>
      <c r="AL5" s="4"/>
      <c r="AM5" s="4"/>
      <c r="AN5" s="4"/>
      <c r="AO5" s="4"/>
      <c r="AP5" s="4"/>
      <c r="AQ5" s="4"/>
      <c r="AR5" s="4"/>
      <c r="AS5" s="4"/>
    </row>
    <row r="6" spans="1:53" ht="15" x14ac:dyDescent="0.25">
      <c r="A6" s="5"/>
      <c r="B6" s="376" t="s">
        <v>223</v>
      </c>
      <c r="C6" s="377"/>
      <c r="D6" s="377"/>
      <c r="E6" s="377"/>
      <c r="F6" s="377"/>
      <c r="G6" s="377"/>
      <c r="H6" s="377"/>
      <c r="I6" s="377"/>
      <c r="J6" s="377"/>
      <c r="K6" s="377"/>
      <c r="L6" s="377"/>
      <c r="M6" s="377"/>
      <c r="N6" s="377"/>
      <c r="O6" s="378"/>
      <c r="P6" s="5"/>
      <c r="Q6" s="376" t="s">
        <v>224</v>
      </c>
      <c r="R6" s="377"/>
      <c r="S6" s="377"/>
      <c r="T6" s="377"/>
      <c r="U6" s="377"/>
      <c r="V6" s="377"/>
      <c r="W6" s="377"/>
      <c r="X6" s="377"/>
      <c r="Y6" s="377"/>
      <c r="Z6" s="377"/>
      <c r="AA6" s="377"/>
      <c r="AB6" s="377"/>
      <c r="AC6" s="377"/>
      <c r="AD6" s="378"/>
      <c r="AE6" s="5"/>
      <c r="AF6" s="376" t="s">
        <v>225</v>
      </c>
      <c r="AG6" s="377"/>
      <c r="AH6" s="377"/>
      <c r="AI6" s="377"/>
      <c r="AJ6" s="377"/>
      <c r="AK6" s="377"/>
      <c r="AL6" s="377"/>
      <c r="AM6" s="377"/>
      <c r="AN6" s="377"/>
      <c r="AO6" s="377"/>
      <c r="AP6" s="377"/>
      <c r="AQ6" s="377"/>
      <c r="AR6" s="377"/>
      <c r="AS6" s="378"/>
    </row>
    <row r="7" spans="1:53" ht="12.75" customHeight="1" x14ac:dyDescent="0.2">
      <c r="A7" s="6"/>
      <c r="B7" s="379"/>
      <c r="C7" s="380"/>
      <c r="D7" s="380"/>
      <c r="E7" s="380"/>
      <c r="F7" s="380"/>
      <c r="G7" s="380"/>
      <c r="H7" s="380"/>
      <c r="I7" s="380"/>
      <c r="J7" s="380"/>
      <c r="K7" s="380"/>
      <c r="L7" s="380"/>
      <c r="M7" s="380"/>
      <c r="N7" s="380"/>
      <c r="O7" s="381"/>
      <c r="P7" s="6"/>
      <c r="Q7" s="379"/>
      <c r="R7" s="380"/>
      <c r="S7" s="380"/>
      <c r="T7" s="380"/>
      <c r="U7" s="380"/>
      <c r="V7" s="380"/>
      <c r="W7" s="380"/>
      <c r="X7" s="380"/>
      <c r="Y7" s="380"/>
      <c r="Z7" s="380"/>
      <c r="AA7" s="380"/>
      <c r="AB7" s="380"/>
      <c r="AC7" s="380"/>
      <c r="AD7" s="381"/>
      <c r="AE7" s="6"/>
      <c r="AF7" s="379"/>
      <c r="AG7" s="380"/>
      <c r="AH7" s="380"/>
      <c r="AI7" s="380"/>
      <c r="AJ7" s="380"/>
      <c r="AK7" s="380"/>
      <c r="AL7" s="380"/>
      <c r="AM7" s="380"/>
      <c r="AN7" s="380"/>
      <c r="AO7" s="380"/>
      <c r="AP7" s="380"/>
      <c r="AQ7" s="380"/>
      <c r="AR7" s="380"/>
      <c r="AS7" s="381"/>
    </row>
    <row r="8" spans="1:53" ht="35.25" customHeight="1" x14ac:dyDescent="0.2">
      <c r="B8" s="330" t="s">
        <v>59</v>
      </c>
      <c r="C8" s="332"/>
      <c r="D8" s="330" t="s">
        <v>88</v>
      </c>
      <c r="E8" s="332"/>
      <c r="F8" s="330" t="s">
        <v>89</v>
      </c>
      <c r="G8" s="332"/>
      <c r="H8" s="330" t="s">
        <v>144</v>
      </c>
      <c r="I8" s="332"/>
      <c r="J8" s="330" t="s">
        <v>90</v>
      </c>
      <c r="K8" s="332"/>
      <c r="L8" s="330" t="s">
        <v>65</v>
      </c>
      <c r="M8" s="332"/>
      <c r="N8" s="330" t="s">
        <v>87</v>
      </c>
      <c r="O8" s="332"/>
      <c r="Q8" s="330" t="s">
        <v>59</v>
      </c>
      <c r="R8" s="332"/>
      <c r="S8" s="330" t="s">
        <v>88</v>
      </c>
      <c r="T8" s="332"/>
      <c r="U8" s="330" t="s">
        <v>89</v>
      </c>
      <c r="V8" s="332"/>
      <c r="W8" s="330" t="s">
        <v>144</v>
      </c>
      <c r="X8" s="332"/>
      <c r="Y8" s="330" t="s">
        <v>90</v>
      </c>
      <c r="Z8" s="332"/>
      <c r="AA8" s="330" t="s">
        <v>65</v>
      </c>
      <c r="AB8" s="332"/>
      <c r="AC8" s="330" t="s">
        <v>87</v>
      </c>
      <c r="AD8" s="332"/>
      <c r="AF8" s="330" t="s">
        <v>59</v>
      </c>
      <c r="AG8" s="332"/>
      <c r="AH8" s="330" t="s">
        <v>88</v>
      </c>
      <c r="AI8" s="332"/>
      <c r="AJ8" s="330" t="s">
        <v>89</v>
      </c>
      <c r="AK8" s="332"/>
      <c r="AL8" s="330" t="s">
        <v>144</v>
      </c>
      <c r="AM8" s="332"/>
      <c r="AN8" s="330" t="s">
        <v>90</v>
      </c>
      <c r="AO8" s="332"/>
      <c r="AP8" s="330" t="s">
        <v>65</v>
      </c>
      <c r="AQ8" s="332"/>
      <c r="AR8" s="330" t="s">
        <v>87</v>
      </c>
      <c r="AS8" s="332"/>
    </row>
    <row r="9" spans="1:53"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P9" s="41"/>
      <c r="Q9" s="42" t="s">
        <v>36</v>
      </c>
      <c r="R9" s="43" t="s">
        <v>29</v>
      </c>
      <c r="S9" s="42" t="s">
        <v>36</v>
      </c>
      <c r="T9" s="43" t="s">
        <v>29</v>
      </c>
      <c r="U9" s="42" t="s">
        <v>36</v>
      </c>
      <c r="V9" s="43" t="s">
        <v>29</v>
      </c>
      <c r="W9" s="42" t="s">
        <v>36</v>
      </c>
      <c r="X9" s="43" t="s">
        <v>29</v>
      </c>
      <c r="Y9" s="42" t="s">
        <v>36</v>
      </c>
      <c r="Z9" s="44" t="s">
        <v>29</v>
      </c>
      <c r="AA9" s="42" t="s">
        <v>36</v>
      </c>
      <c r="AB9" s="43" t="s">
        <v>29</v>
      </c>
      <c r="AC9" s="42" t="s">
        <v>36</v>
      </c>
      <c r="AD9" s="43" t="s">
        <v>29</v>
      </c>
      <c r="AE9" s="41"/>
      <c r="AF9" s="42" t="s">
        <v>36</v>
      </c>
      <c r="AG9" s="43" t="s">
        <v>29</v>
      </c>
      <c r="AH9" s="42" t="s">
        <v>36</v>
      </c>
      <c r="AI9" s="43" t="s">
        <v>29</v>
      </c>
      <c r="AJ9" s="42" t="s">
        <v>36</v>
      </c>
      <c r="AK9" s="43" t="s">
        <v>29</v>
      </c>
      <c r="AL9" s="42" t="s">
        <v>36</v>
      </c>
      <c r="AM9" s="43" t="s">
        <v>29</v>
      </c>
      <c r="AN9" s="42" t="s">
        <v>36</v>
      </c>
      <c r="AO9" s="44" t="s">
        <v>29</v>
      </c>
      <c r="AP9" s="42" t="s">
        <v>36</v>
      </c>
      <c r="AQ9" s="43" t="s">
        <v>29</v>
      </c>
      <c r="AR9" s="42" t="s">
        <v>36</v>
      </c>
      <c r="AS9" s="43" t="s">
        <v>29</v>
      </c>
      <c r="AT9" s="3"/>
      <c r="AU9" s="3"/>
      <c r="AV9" s="3"/>
      <c r="AW9" s="3"/>
      <c r="AX9" s="3"/>
      <c r="AY9" s="3"/>
      <c r="AZ9" s="3"/>
      <c r="BA9" s="3"/>
    </row>
    <row r="10" spans="1:53" x14ac:dyDescent="0.2">
      <c r="A10" s="95" t="s">
        <v>0</v>
      </c>
      <c r="B10" s="46"/>
      <c r="C10" s="46"/>
      <c r="D10" s="46"/>
      <c r="E10" s="46"/>
      <c r="F10" s="46"/>
      <c r="G10" s="46"/>
      <c r="H10" s="46"/>
      <c r="I10" s="46"/>
      <c r="J10" s="46"/>
      <c r="K10" s="46"/>
      <c r="L10" s="46"/>
      <c r="M10" s="46"/>
      <c r="N10" s="46"/>
      <c r="O10" s="261"/>
      <c r="P10" s="95" t="s">
        <v>0</v>
      </c>
      <c r="Q10" s="46"/>
      <c r="R10" s="46"/>
      <c r="S10" s="46"/>
      <c r="T10" s="46"/>
      <c r="U10" s="46"/>
      <c r="V10" s="46"/>
      <c r="W10" s="46"/>
      <c r="X10" s="46"/>
      <c r="Y10" s="46"/>
      <c r="Z10" s="46"/>
      <c r="AA10" s="46"/>
      <c r="AB10" s="46"/>
      <c r="AC10" s="46"/>
      <c r="AD10" s="261"/>
      <c r="AE10" s="95" t="s">
        <v>0</v>
      </c>
      <c r="AF10" s="46"/>
      <c r="AG10" s="46"/>
      <c r="AH10" s="46"/>
      <c r="AI10" s="46"/>
      <c r="AJ10" s="46"/>
      <c r="AK10" s="46"/>
      <c r="AL10" s="46"/>
      <c r="AM10" s="46"/>
      <c r="AN10" s="46"/>
      <c r="AO10" s="46"/>
      <c r="AP10" s="46"/>
      <c r="AQ10" s="46"/>
      <c r="AR10" s="46"/>
      <c r="AS10" s="261"/>
    </row>
    <row r="11" spans="1:53" x14ac:dyDescent="0.2">
      <c r="A11" s="97" t="s">
        <v>1</v>
      </c>
      <c r="O11" s="262"/>
      <c r="P11" s="97" t="s">
        <v>1</v>
      </c>
      <c r="AD11" s="262"/>
      <c r="AE11" s="97" t="s">
        <v>1</v>
      </c>
      <c r="AS11" s="262"/>
    </row>
    <row r="12" spans="1:53" x14ac:dyDescent="0.2">
      <c r="A12" s="98" t="s">
        <v>2</v>
      </c>
      <c r="B12" s="15">
        <v>1.6876863844613601</v>
      </c>
      <c r="C12" s="16">
        <v>2.77600375814329E-2</v>
      </c>
      <c r="D12" s="15">
        <v>1.9923349426441399</v>
      </c>
      <c r="E12" s="16">
        <v>4.10327470611846E-2</v>
      </c>
      <c r="F12" s="15">
        <v>1.97520231267164</v>
      </c>
      <c r="G12" s="16">
        <v>4.25602056601979E-2</v>
      </c>
      <c r="H12" s="15">
        <v>2.6946832251752899</v>
      </c>
      <c r="I12" s="16">
        <v>5.0646477704806597E-2</v>
      </c>
      <c r="J12" s="15">
        <v>2.89316070815152</v>
      </c>
      <c r="K12" s="16">
        <v>6.2346827325711202E-2</v>
      </c>
      <c r="L12" s="15">
        <v>3.4820138134260801</v>
      </c>
      <c r="M12" s="16">
        <v>4.5480815454564699E-2</v>
      </c>
      <c r="N12" s="15">
        <v>2.7292947946466199</v>
      </c>
      <c r="O12" s="247">
        <v>6.0660499688647999E-2</v>
      </c>
      <c r="P12" s="98" t="s">
        <v>2</v>
      </c>
      <c r="Q12" s="15">
        <v>1.8135296102393601</v>
      </c>
      <c r="R12" s="16">
        <v>3.2356614810941701E-2</v>
      </c>
      <c r="S12" s="15">
        <v>2.1919943393537999</v>
      </c>
      <c r="T12" s="16">
        <v>3.46620232962358E-2</v>
      </c>
      <c r="U12" s="15">
        <v>2.26274342533228</v>
      </c>
      <c r="V12" s="16">
        <v>3.0815928204299101E-2</v>
      </c>
      <c r="W12" s="15">
        <v>2.73050803136681</v>
      </c>
      <c r="X12" s="16">
        <v>3.9006593272409198E-2</v>
      </c>
      <c r="Y12" s="15">
        <v>3.18201583286069</v>
      </c>
      <c r="Z12" s="16">
        <v>4.5225643274481697E-2</v>
      </c>
      <c r="AA12" s="15">
        <v>3.5132124473503499</v>
      </c>
      <c r="AB12" s="16">
        <v>3.9072647206769902E-2</v>
      </c>
      <c r="AC12" s="15">
        <v>2.6440561028984799</v>
      </c>
      <c r="AD12" s="247">
        <v>4.4774440142442903E-2</v>
      </c>
      <c r="AE12" s="98" t="s">
        <v>2</v>
      </c>
      <c r="AF12" s="15">
        <v>1.91716516246934</v>
      </c>
      <c r="AG12" s="16">
        <v>2.4605628960478802E-2</v>
      </c>
      <c r="AH12" s="15">
        <v>2.3061676025178999</v>
      </c>
      <c r="AI12" s="16">
        <v>2.6192517388813001E-2</v>
      </c>
      <c r="AJ12" s="15">
        <v>2.6673942104744301</v>
      </c>
      <c r="AK12" s="16">
        <v>3.10929386632798E-2</v>
      </c>
      <c r="AL12" s="15">
        <v>2.6421372426806502</v>
      </c>
      <c r="AM12" s="16">
        <v>3.1959419916143698E-2</v>
      </c>
      <c r="AN12" s="15">
        <v>3.5940283488861802</v>
      </c>
      <c r="AO12" s="16">
        <v>2.86858772954235E-2</v>
      </c>
      <c r="AP12" s="15">
        <v>3.30671832692191</v>
      </c>
      <c r="AQ12" s="16">
        <v>3.3116574251485197E-2</v>
      </c>
      <c r="AR12" s="15">
        <v>1.6224582507671299</v>
      </c>
      <c r="AS12" s="247">
        <v>4.31839375771194E-2</v>
      </c>
    </row>
    <row r="13" spans="1:53" ht="12.75" customHeight="1" x14ac:dyDescent="0.2">
      <c r="A13" s="98" t="s">
        <v>3</v>
      </c>
      <c r="B13" s="15">
        <v>2.02187966431346</v>
      </c>
      <c r="C13" s="16">
        <v>4.78824113498642E-2</v>
      </c>
      <c r="D13" s="15">
        <v>1.8764717242696001</v>
      </c>
      <c r="E13" s="16">
        <v>4.0469898362254203E-2</v>
      </c>
      <c r="F13" s="15">
        <v>1.37018210177333</v>
      </c>
      <c r="G13" s="16">
        <v>4.6988351632638703E-2</v>
      </c>
      <c r="H13" s="15">
        <v>2.6168646890656899</v>
      </c>
      <c r="I13" s="16">
        <v>6.8978931136286004E-2</v>
      </c>
      <c r="J13" s="15">
        <v>1.90942436091993</v>
      </c>
      <c r="K13" s="16">
        <v>7.95660977004055E-2</v>
      </c>
      <c r="L13" s="15">
        <v>3.2704277273817</v>
      </c>
      <c r="M13" s="16">
        <v>6.3614831072137099E-2</v>
      </c>
      <c r="N13" s="15">
        <v>3.2653407646219499</v>
      </c>
      <c r="O13" s="247">
        <v>6.17620462373175E-2</v>
      </c>
      <c r="P13" s="98" t="s">
        <v>3</v>
      </c>
      <c r="Q13" s="15">
        <v>2.3113115129581998</v>
      </c>
      <c r="R13" s="16">
        <v>2.2605175034534099E-2</v>
      </c>
      <c r="S13" s="15">
        <v>1.9270732239117501</v>
      </c>
      <c r="T13" s="16">
        <v>2.0609579128032501E-2</v>
      </c>
      <c r="U13" s="15">
        <v>1.85386134780875</v>
      </c>
      <c r="V13" s="16">
        <v>1.9986633620311198E-2</v>
      </c>
      <c r="W13" s="15">
        <v>2.435479658072</v>
      </c>
      <c r="X13" s="16">
        <v>2.9096202861952299E-2</v>
      </c>
      <c r="Y13" s="15">
        <v>2.7322684173913601</v>
      </c>
      <c r="Z13" s="16">
        <v>3.7779243029365001E-2</v>
      </c>
      <c r="AA13" s="15">
        <v>3.0055983273005</v>
      </c>
      <c r="AB13" s="16">
        <v>3.2325841984449703E-2</v>
      </c>
      <c r="AC13" s="15">
        <v>2.26334333902967</v>
      </c>
      <c r="AD13" s="247">
        <v>3.6714626907214797E-2</v>
      </c>
      <c r="AE13" s="98" t="s">
        <v>3</v>
      </c>
      <c r="AF13" s="15">
        <v>2.5770949348255998</v>
      </c>
      <c r="AG13" s="16">
        <v>3.5216958126982403E-2</v>
      </c>
      <c r="AH13" s="15">
        <v>2.0637667292486199</v>
      </c>
      <c r="AI13" s="16">
        <v>3.0819446940441701E-2</v>
      </c>
      <c r="AJ13" s="15">
        <v>2.3676339337446199</v>
      </c>
      <c r="AK13" s="16">
        <v>2.9398843220203499E-2</v>
      </c>
      <c r="AL13" s="15">
        <v>2.0724962748418401</v>
      </c>
      <c r="AM13" s="16">
        <v>4.18399166505165E-2</v>
      </c>
      <c r="AN13" s="15">
        <v>3.3203393246241801</v>
      </c>
      <c r="AO13" s="16">
        <v>4.18908900724601E-2</v>
      </c>
      <c r="AP13" s="15">
        <v>2.14003227057374</v>
      </c>
      <c r="AQ13" s="16">
        <v>6.5708624106682503E-2</v>
      </c>
      <c r="AR13" s="15">
        <v>1.2322247370080599</v>
      </c>
      <c r="AS13" s="247">
        <v>5.4916823883699499E-2</v>
      </c>
    </row>
    <row r="14" spans="1:53" x14ac:dyDescent="0.2">
      <c r="A14" s="98" t="s">
        <v>4</v>
      </c>
      <c r="B14" s="15">
        <v>1.62187570702121</v>
      </c>
      <c r="C14" s="16">
        <v>2.6783419089790601E-2</v>
      </c>
      <c r="D14" s="15">
        <v>2.0332765279336198</v>
      </c>
      <c r="E14" s="16">
        <v>4.2796295133842102E-2</v>
      </c>
      <c r="F14" s="15">
        <v>1.7306312173001599</v>
      </c>
      <c r="G14" s="16">
        <v>4.4157151467039697E-2</v>
      </c>
      <c r="H14" s="15">
        <v>2.5877823708471301</v>
      </c>
      <c r="I14" s="16">
        <v>5.2584858920709097E-2</v>
      </c>
      <c r="J14" s="15">
        <v>2.7382802247923301</v>
      </c>
      <c r="K14" s="16">
        <v>6.24532503112563E-2</v>
      </c>
      <c r="L14" s="15">
        <v>3.34027407585116</v>
      </c>
      <c r="M14" s="16">
        <v>5.2587964157803903E-2</v>
      </c>
      <c r="N14" s="15">
        <v>2.8730583362548798</v>
      </c>
      <c r="O14" s="247">
        <v>5.6574871511049001E-2</v>
      </c>
      <c r="P14" s="98" t="s">
        <v>4</v>
      </c>
      <c r="Q14" s="15">
        <v>1.80300972815657</v>
      </c>
      <c r="R14" s="16">
        <v>1.8373982876753601E-2</v>
      </c>
      <c r="S14" s="15">
        <v>2.14545032259905</v>
      </c>
      <c r="T14" s="16">
        <v>2.0958509345444999E-2</v>
      </c>
      <c r="U14" s="15">
        <v>1.96130839204725</v>
      </c>
      <c r="V14" s="16">
        <v>2.20685934545817E-2</v>
      </c>
      <c r="W14" s="15">
        <v>2.6727600433946899</v>
      </c>
      <c r="X14" s="16">
        <v>2.7321409108875299E-2</v>
      </c>
      <c r="Y14" s="15">
        <v>3.1263014555803701</v>
      </c>
      <c r="Z14" s="16">
        <v>2.9193945495471399E-2</v>
      </c>
      <c r="AA14" s="15">
        <v>3.33936135784508</v>
      </c>
      <c r="AB14" s="16">
        <v>2.65489456491633E-2</v>
      </c>
      <c r="AC14" s="15">
        <v>2.4263097120088499</v>
      </c>
      <c r="AD14" s="247">
        <v>3.0282252447171299E-2</v>
      </c>
      <c r="AE14" s="98" t="s">
        <v>4</v>
      </c>
      <c r="AF14" s="15">
        <v>2.0168777889503802</v>
      </c>
      <c r="AG14" s="16">
        <v>1.6587253550585698E-2</v>
      </c>
      <c r="AH14" s="15">
        <v>2.2090173583271899</v>
      </c>
      <c r="AI14" s="16">
        <v>1.7062572881830201E-2</v>
      </c>
      <c r="AJ14" s="15">
        <v>2.3339543150240201</v>
      </c>
      <c r="AK14" s="16">
        <v>1.74203506535591E-2</v>
      </c>
      <c r="AL14" s="15">
        <v>2.4572326224260799</v>
      </c>
      <c r="AM14" s="16">
        <v>2.1631135501808601E-2</v>
      </c>
      <c r="AN14" s="15">
        <v>3.4661725926662901</v>
      </c>
      <c r="AO14" s="16">
        <v>1.86806301339765E-2</v>
      </c>
      <c r="AP14" s="15">
        <v>2.8949442708284501</v>
      </c>
      <c r="AQ14" s="16">
        <v>2.6677436617962701E-2</v>
      </c>
      <c r="AR14" s="15">
        <v>1.4720717924934399</v>
      </c>
      <c r="AS14" s="247">
        <v>2.5716342643005201E-2</v>
      </c>
    </row>
    <row r="15" spans="1:53" x14ac:dyDescent="0.2">
      <c r="A15" s="98" t="s">
        <v>5</v>
      </c>
      <c r="B15" s="15">
        <v>1.6652286923047099</v>
      </c>
      <c r="C15" s="16">
        <v>9.9145405748549395E-2</v>
      </c>
      <c r="D15" s="15">
        <v>1.6681393414858099</v>
      </c>
      <c r="E15" s="16">
        <v>0.12569775416513401</v>
      </c>
      <c r="F15" s="15">
        <v>1.4760155215552599</v>
      </c>
      <c r="G15" s="16">
        <v>9.6342487492682594E-2</v>
      </c>
      <c r="H15" s="15">
        <v>2.5726245353347998</v>
      </c>
      <c r="I15" s="16">
        <v>0.17432641832739401</v>
      </c>
      <c r="J15" s="15">
        <v>2.28980634157144</v>
      </c>
      <c r="K15" s="16">
        <v>0.17610760759422001</v>
      </c>
      <c r="L15" s="15">
        <v>3.0885672461198599</v>
      </c>
      <c r="M15" s="16">
        <v>0.14751279782489199</v>
      </c>
      <c r="N15" s="15">
        <v>3.2395016086800901</v>
      </c>
      <c r="O15" s="247">
        <v>9.8311508798998803E-2</v>
      </c>
      <c r="P15" s="98" t="s">
        <v>5</v>
      </c>
      <c r="Q15" s="15">
        <v>2.1400256636576298</v>
      </c>
      <c r="R15" s="16">
        <v>3.2978864625559802E-2</v>
      </c>
      <c r="S15" s="15">
        <v>1.7643118731020699</v>
      </c>
      <c r="T15" s="16">
        <v>3.3648967068327602E-2</v>
      </c>
      <c r="U15" s="15">
        <v>1.75738369420225</v>
      </c>
      <c r="V15" s="16">
        <v>3.1811527363964802E-2</v>
      </c>
      <c r="W15" s="15">
        <v>2.4269889822920598</v>
      </c>
      <c r="X15" s="16">
        <v>4.83319891173511E-2</v>
      </c>
      <c r="Y15" s="15">
        <v>3.1419764635470999</v>
      </c>
      <c r="Z15" s="16">
        <v>4.9256451152099E-2</v>
      </c>
      <c r="AA15" s="15">
        <v>2.8910579014434599</v>
      </c>
      <c r="AB15" s="16">
        <v>4.8228622589172598E-2</v>
      </c>
      <c r="AC15" s="15">
        <v>2.4320816714309501</v>
      </c>
      <c r="AD15" s="247">
        <v>4.5144528894651301E-2</v>
      </c>
      <c r="AE15" s="98" t="s">
        <v>5</v>
      </c>
      <c r="AF15" s="15">
        <v>2.40489970477444</v>
      </c>
      <c r="AG15" s="16">
        <v>5.6169088311486301E-2</v>
      </c>
      <c r="AH15" s="15">
        <v>1.9864343566957201</v>
      </c>
      <c r="AI15" s="16">
        <v>3.98925281158167E-2</v>
      </c>
      <c r="AJ15" s="15">
        <v>2.3630457066005599</v>
      </c>
      <c r="AK15" s="16">
        <v>5.04132542839432E-2</v>
      </c>
      <c r="AL15" s="15">
        <v>2.0960772549177999</v>
      </c>
      <c r="AM15" s="16">
        <v>6.3561886804671799E-2</v>
      </c>
      <c r="AN15" s="15">
        <v>3.7105840332272799</v>
      </c>
      <c r="AO15" s="16">
        <v>4.4676323644051399E-2</v>
      </c>
      <c r="AP15" s="15">
        <v>2.3913920219315701</v>
      </c>
      <c r="AQ15" s="16">
        <v>0.112622833995599</v>
      </c>
      <c r="AR15" s="15">
        <v>0.81641072577182505</v>
      </c>
      <c r="AS15" s="247">
        <v>6.9801380606201696E-2</v>
      </c>
    </row>
    <row r="16" spans="1:53" x14ac:dyDescent="0.2">
      <c r="A16" s="98" t="s">
        <v>6</v>
      </c>
      <c r="B16" s="15">
        <v>2.0595902371324302</v>
      </c>
      <c r="C16" s="16">
        <v>3.9204253214888803E-2</v>
      </c>
      <c r="D16" s="15">
        <v>1.7668895631500601</v>
      </c>
      <c r="E16" s="16">
        <v>3.5694974747126497E-2</v>
      </c>
      <c r="F16" s="15">
        <v>1.5708376777461801</v>
      </c>
      <c r="G16" s="16">
        <v>3.7069743891899397E-2</v>
      </c>
      <c r="H16" s="15">
        <v>2.4385275078777902</v>
      </c>
      <c r="I16" s="16">
        <v>6.2683573748088195E-2</v>
      </c>
      <c r="J16" s="15">
        <v>2.8284183508590299</v>
      </c>
      <c r="K16" s="16">
        <v>5.83732009760667E-2</v>
      </c>
      <c r="L16" s="15">
        <v>3.1997289073717901</v>
      </c>
      <c r="M16" s="16">
        <v>5.1587220788745898E-2</v>
      </c>
      <c r="N16" s="15">
        <v>3.0094026019553</v>
      </c>
      <c r="O16" s="247">
        <v>4.9324490584597397E-2</v>
      </c>
      <c r="P16" s="98" t="s">
        <v>6</v>
      </c>
      <c r="Q16" s="15">
        <v>2.2972696355517099</v>
      </c>
      <c r="R16" s="16">
        <v>2.7719403826734702E-2</v>
      </c>
      <c r="S16" s="15">
        <v>1.92177350389318</v>
      </c>
      <c r="T16" s="16">
        <v>2.3784659074377199E-2</v>
      </c>
      <c r="U16" s="15">
        <v>1.9804500710966</v>
      </c>
      <c r="V16" s="16">
        <v>2.5050777730187001E-2</v>
      </c>
      <c r="W16" s="15">
        <v>2.5114425165074201</v>
      </c>
      <c r="X16" s="16">
        <v>3.58174645979124E-2</v>
      </c>
      <c r="Y16" s="15">
        <v>3.3718874013572901</v>
      </c>
      <c r="Z16" s="16">
        <v>2.22662445030864E-2</v>
      </c>
      <c r="AA16" s="15">
        <v>3.1722359078182301</v>
      </c>
      <c r="AB16" s="16">
        <v>3.6200897247361301E-2</v>
      </c>
      <c r="AC16" s="15">
        <v>2.5334998952893</v>
      </c>
      <c r="AD16" s="247">
        <v>4.21721188416979E-2</v>
      </c>
      <c r="AE16" s="98" t="s">
        <v>6</v>
      </c>
      <c r="AF16" s="15">
        <v>2.3578071327157799</v>
      </c>
      <c r="AG16" s="16">
        <v>2.32977344011354E-2</v>
      </c>
      <c r="AH16" s="15">
        <v>2.18279495902142</v>
      </c>
      <c r="AI16" s="16">
        <v>1.7414405891484699E-2</v>
      </c>
      <c r="AJ16" s="15">
        <v>2.44786275987114</v>
      </c>
      <c r="AK16" s="16">
        <v>2.0171862318980899E-2</v>
      </c>
      <c r="AL16" s="15">
        <v>2.5346057590320599</v>
      </c>
      <c r="AM16" s="16">
        <v>2.6535638396687801E-2</v>
      </c>
      <c r="AN16" s="15">
        <v>3.5660487565186401</v>
      </c>
      <c r="AO16" s="16">
        <v>1.9677361291413599E-2</v>
      </c>
      <c r="AP16" s="15">
        <v>2.5770706254893101</v>
      </c>
      <c r="AQ16" s="16">
        <v>4.5062230607661201E-2</v>
      </c>
      <c r="AR16" s="15">
        <v>1.4703628393627</v>
      </c>
      <c r="AS16" s="247">
        <v>3.6787023159542603E-2</v>
      </c>
    </row>
    <row r="17" spans="1:53" x14ac:dyDescent="0.2">
      <c r="A17" s="98" t="s">
        <v>7</v>
      </c>
      <c r="B17" s="15">
        <v>1.70551708866134</v>
      </c>
      <c r="C17" s="16">
        <v>3.8224076767572397E-2</v>
      </c>
      <c r="D17" s="15">
        <v>1.75380703177099</v>
      </c>
      <c r="E17" s="16">
        <v>3.9785581191721403E-2</v>
      </c>
      <c r="F17" s="15">
        <v>1.43596938315527</v>
      </c>
      <c r="G17" s="16">
        <v>4.1977821979581498E-2</v>
      </c>
      <c r="H17" s="15">
        <v>2.35475839044364</v>
      </c>
      <c r="I17" s="16">
        <v>6.5707121780684205E-2</v>
      </c>
      <c r="J17" s="15">
        <v>2.8343071025783599</v>
      </c>
      <c r="K17" s="16">
        <v>6.9919913860074498E-2</v>
      </c>
      <c r="L17" s="15">
        <v>3.4138231345685299</v>
      </c>
      <c r="M17" s="16">
        <v>5.0467366193680897E-2</v>
      </c>
      <c r="N17" s="15">
        <v>3.2021097019725802</v>
      </c>
      <c r="O17" s="247">
        <v>5.7810920858309703E-2</v>
      </c>
      <c r="P17" s="98" t="s">
        <v>7</v>
      </c>
      <c r="Q17" s="15">
        <v>1.8401723856523799</v>
      </c>
      <c r="R17" s="16">
        <v>1.6513910025175601E-2</v>
      </c>
      <c r="S17" s="15">
        <v>1.9475964244200801</v>
      </c>
      <c r="T17" s="16">
        <v>2.2459613787214901E-2</v>
      </c>
      <c r="U17" s="15">
        <v>1.8049697978989001</v>
      </c>
      <c r="V17" s="16">
        <v>2.0660977084092799E-2</v>
      </c>
      <c r="W17" s="15">
        <v>2.2940523974175999</v>
      </c>
      <c r="X17" s="16">
        <v>2.939690889188E-2</v>
      </c>
      <c r="Y17" s="15">
        <v>3.3206233999689099</v>
      </c>
      <c r="Z17" s="16">
        <v>3.0588304010191001E-2</v>
      </c>
      <c r="AA17" s="15">
        <v>3.3188707565925299</v>
      </c>
      <c r="AB17" s="16">
        <v>2.7311708825952401E-2</v>
      </c>
      <c r="AC17" s="15">
        <v>2.4767587313697099</v>
      </c>
      <c r="AD17" s="247">
        <v>3.4149606678145802E-2</v>
      </c>
      <c r="AE17" s="98" t="s">
        <v>7</v>
      </c>
      <c r="AF17" s="15">
        <v>2.08957852567818</v>
      </c>
      <c r="AG17" s="16">
        <v>2.00957767351242E-2</v>
      </c>
      <c r="AH17" s="15">
        <v>2.0809504631312001</v>
      </c>
      <c r="AI17" s="16">
        <v>2.26407323254799E-2</v>
      </c>
      <c r="AJ17" s="15">
        <v>2.3146850975896398</v>
      </c>
      <c r="AK17" s="16">
        <v>1.9653364491344499E-2</v>
      </c>
      <c r="AL17" s="15">
        <v>2.0617691924956798</v>
      </c>
      <c r="AM17" s="16">
        <v>2.9020499488968999E-2</v>
      </c>
      <c r="AN17" s="15">
        <v>3.65697213956319</v>
      </c>
      <c r="AO17" s="16">
        <v>2.0389690697507599E-2</v>
      </c>
      <c r="AP17" s="15">
        <v>2.9106806448035298</v>
      </c>
      <c r="AQ17" s="16">
        <v>3.2908545251152603E-2</v>
      </c>
      <c r="AR17" s="15">
        <v>1.2596038165235901</v>
      </c>
      <c r="AS17" s="247">
        <v>3.2680195655211297E-2</v>
      </c>
    </row>
    <row r="18" spans="1:53" x14ac:dyDescent="0.2">
      <c r="A18" s="98" t="s">
        <v>8</v>
      </c>
      <c r="B18" s="15">
        <v>2.1501867277389901</v>
      </c>
      <c r="C18" s="16">
        <v>4.9928834251624803E-2</v>
      </c>
      <c r="D18" s="15">
        <v>2.0091357847623099</v>
      </c>
      <c r="E18" s="16">
        <v>4.2202591843655497E-2</v>
      </c>
      <c r="F18" s="15">
        <v>1.6375868608798101</v>
      </c>
      <c r="G18" s="16">
        <v>5.2152196467079297E-2</v>
      </c>
      <c r="H18" s="15">
        <v>2.0296789521875902</v>
      </c>
      <c r="I18" s="16">
        <v>8.0502840946230295E-2</v>
      </c>
      <c r="J18" s="15">
        <v>2.4981430248212502</v>
      </c>
      <c r="K18" s="16">
        <v>8.1375111672909395E-2</v>
      </c>
      <c r="L18" s="15">
        <v>2.71685813103604</v>
      </c>
      <c r="M18" s="16">
        <v>8.9023677004288398E-2</v>
      </c>
      <c r="N18" s="15">
        <v>2.3005446440712198</v>
      </c>
      <c r="O18" s="247">
        <v>9.0578093592489597E-2</v>
      </c>
      <c r="P18" s="98" t="s">
        <v>8</v>
      </c>
      <c r="Q18" s="15">
        <v>2.18355718787496</v>
      </c>
      <c r="R18" s="16">
        <v>2.4426272486748501E-2</v>
      </c>
      <c r="S18" s="15">
        <v>2.07322886005276</v>
      </c>
      <c r="T18" s="16">
        <v>2.2372558352114401E-2</v>
      </c>
      <c r="U18" s="15">
        <v>2.06250630015685</v>
      </c>
      <c r="V18" s="16">
        <v>2.2372163742191101E-2</v>
      </c>
      <c r="W18" s="15">
        <v>2.18636523354176</v>
      </c>
      <c r="X18" s="16">
        <v>3.3511407006911097E-2</v>
      </c>
      <c r="Y18" s="15">
        <v>3.0698478658629398</v>
      </c>
      <c r="Z18" s="16">
        <v>3.2411252771013602E-2</v>
      </c>
      <c r="AA18" s="15">
        <v>2.9629964391526902</v>
      </c>
      <c r="AB18" s="16">
        <v>3.9479407887057998E-2</v>
      </c>
      <c r="AC18" s="15">
        <v>2.3255149873643699</v>
      </c>
      <c r="AD18" s="247">
        <v>3.7226565766193098E-2</v>
      </c>
      <c r="AE18" s="98" t="s">
        <v>8</v>
      </c>
      <c r="AF18" s="15">
        <v>2.3395133793245102</v>
      </c>
      <c r="AG18" s="16">
        <v>2.0904974200321901E-2</v>
      </c>
      <c r="AH18" s="15">
        <v>2.11863762880047</v>
      </c>
      <c r="AI18" s="16">
        <v>1.9330716370818599E-2</v>
      </c>
      <c r="AJ18" s="15">
        <v>2.6091904010779401</v>
      </c>
      <c r="AK18" s="16">
        <v>2.41914650139473E-2</v>
      </c>
      <c r="AL18" s="15">
        <v>2.0283531460200601</v>
      </c>
      <c r="AM18" s="16">
        <v>2.6156332957779999E-2</v>
      </c>
      <c r="AN18" s="15">
        <v>3.5089061088573898</v>
      </c>
      <c r="AO18" s="16">
        <v>2.2090100633264199E-2</v>
      </c>
      <c r="AP18" s="15">
        <v>2.2362800132896798</v>
      </c>
      <c r="AQ18" s="16">
        <v>3.8050778195419299E-2</v>
      </c>
      <c r="AR18" s="15">
        <v>1.0386820712236899</v>
      </c>
      <c r="AS18" s="247">
        <v>3.1173872966540599E-2</v>
      </c>
    </row>
    <row r="19" spans="1:53" s="85" customFormat="1" x14ac:dyDescent="0.2">
      <c r="A19" s="98" t="s">
        <v>326</v>
      </c>
      <c r="B19" s="99">
        <v>1.6620903654863599</v>
      </c>
      <c r="C19" s="100">
        <v>3.0677672035182998E-2</v>
      </c>
      <c r="D19" s="99">
        <v>1.83616638297904</v>
      </c>
      <c r="E19" s="100">
        <v>3.8026730816409303E-2</v>
      </c>
      <c r="F19" s="99">
        <v>1.46685935996999</v>
      </c>
      <c r="G19" s="100">
        <v>2.9785756265321098E-2</v>
      </c>
      <c r="H19" s="99">
        <v>2.1277268932014901</v>
      </c>
      <c r="I19" s="100">
        <v>4.6308649425473497E-2</v>
      </c>
      <c r="J19" s="99">
        <v>2.23890328484902</v>
      </c>
      <c r="K19" s="100">
        <v>5.7370973739233097E-2</v>
      </c>
      <c r="L19" s="99">
        <v>2.6791097328938598</v>
      </c>
      <c r="M19" s="100">
        <v>5.2945202770120998E-2</v>
      </c>
      <c r="N19" s="99">
        <v>2.5710883648342699</v>
      </c>
      <c r="O19" s="258">
        <v>5.0592373803370901E-2</v>
      </c>
      <c r="P19" s="98" t="s">
        <v>326</v>
      </c>
      <c r="Q19" s="99">
        <v>1.6709228148029001</v>
      </c>
      <c r="R19" s="100">
        <v>1.9881538107571799E-2</v>
      </c>
      <c r="S19" s="99">
        <v>2.0561833640300602</v>
      </c>
      <c r="T19" s="100">
        <v>2.5465255395173001E-2</v>
      </c>
      <c r="U19" s="99">
        <v>1.73146248488249</v>
      </c>
      <c r="V19" s="100">
        <v>1.94674947028022E-2</v>
      </c>
      <c r="W19" s="99">
        <v>2.4550476603409899</v>
      </c>
      <c r="X19" s="100">
        <v>3.0059780259095899E-2</v>
      </c>
      <c r="Y19" s="99">
        <v>2.8579770685599999</v>
      </c>
      <c r="Z19" s="100">
        <v>3.7688469978687099E-2</v>
      </c>
      <c r="AA19" s="99">
        <v>2.7230225494668501</v>
      </c>
      <c r="AB19" s="100">
        <v>3.2320926875002001E-2</v>
      </c>
      <c r="AC19" s="99">
        <v>2.3034388796539398</v>
      </c>
      <c r="AD19" s="258">
        <v>3.3541968755140997E-2</v>
      </c>
      <c r="AE19" s="98" t="s">
        <v>326</v>
      </c>
      <c r="AF19" s="99">
        <v>1.94282710645117</v>
      </c>
      <c r="AG19" s="100">
        <v>1.9663925687938601E-2</v>
      </c>
      <c r="AH19" s="99">
        <v>2.2986420162232299</v>
      </c>
      <c r="AI19" s="100">
        <v>2.39531265174865E-2</v>
      </c>
      <c r="AJ19" s="99">
        <v>2.2751330002080401</v>
      </c>
      <c r="AK19" s="100">
        <v>2.2623951850395601E-2</v>
      </c>
      <c r="AL19" s="99">
        <v>2.4384453599063298</v>
      </c>
      <c r="AM19" s="100">
        <v>2.72481830898334E-2</v>
      </c>
      <c r="AN19" s="99">
        <v>3.4687953597991799</v>
      </c>
      <c r="AO19" s="100">
        <v>2.4985231975013799E-2</v>
      </c>
      <c r="AP19" s="99">
        <v>1.57664824339725</v>
      </c>
      <c r="AQ19" s="100">
        <v>3.9338659105862699E-2</v>
      </c>
      <c r="AR19" s="99">
        <v>1.15800910514321</v>
      </c>
      <c r="AS19" s="258">
        <v>3.25502288044619E-2</v>
      </c>
      <c r="AT19" s="1"/>
      <c r="AU19" s="1"/>
      <c r="AV19" s="1"/>
      <c r="AW19" s="1"/>
      <c r="AX19" s="1"/>
      <c r="AY19" s="1"/>
      <c r="AZ19" s="1"/>
      <c r="BA19" s="1"/>
    </row>
    <row r="20" spans="1:53" x14ac:dyDescent="0.2">
      <c r="A20" s="98" t="s">
        <v>9</v>
      </c>
      <c r="B20" s="15">
        <v>1.76315140919562</v>
      </c>
      <c r="C20" s="16">
        <v>5.0856879747321303E-2</v>
      </c>
      <c r="D20" s="15">
        <v>1.94370157158651</v>
      </c>
      <c r="E20" s="16">
        <v>5.4584986244928801E-2</v>
      </c>
      <c r="F20" s="15">
        <v>1.35085227445525</v>
      </c>
      <c r="G20" s="16">
        <v>4.5733030846158797E-2</v>
      </c>
      <c r="H20" s="15">
        <v>2.35971090384189</v>
      </c>
      <c r="I20" s="16">
        <v>0.101237402496063</v>
      </c>
      <c r="J20" s="15">
        <v>2.0353367210939299</v>
      </c>
      <c r="K20" s="16">
        <v>9.5953070061038606E-2</v>
      </c>
      <c r="L20" s="15">
        <v>3.3995655205569801</v>
      </c>
      <c r="M20" s="16">
        <v>6.3984563554068896E-2</v>
      </c>
      <c r="N20" s="15">
        <v>3.0597404781280702</v>
      </c>
      <c r="O20" s="247">
        <v>8.83066585423046E-2</v>
      </c>
      <c r="P20" s="98" t="s">
        <v>9</v>
      </c>
      <c r="Q20" s="15">
        <v>2.1641546742071101</v>
      </c>
      <c r="R20" s="16">
        <v>2.8720932235603E-2</v>
      </c>
      <c r="S20" s="15">
        <v>1.8628299942206601</v>
      </c>
      <c r="T20" s="16">
        <v>2.1263706889532E-2</v>
      </c>
      <c r="U20" s="15">
        <v>1.68725866235703</v>
      </c>
      <c r="V20" s="16">
        <v>2.18825387510834E-2</v>
      </c>
      <c r="W20" s="15">
        <v>2.33210908676058</v>
      </c>
      <c r="X20" s="16">
        <v>3.2261364078249803E-2</v>
      </c>
      <c r="Y20" s="15">
        <v>2.9139696628922001</v>
      </c>
      <c r="Z20" s="16">
        <v>4.0475327993166499E-2</v>
      </c>
      <c r="AA20" s="15">
        <v>3.19574131561009</v>
      </c>
      <c r="AB20" s="16">
        <v>4.3247653209053903E-2</v>
      </c>
      <c r="AC20" s="15">
        <v>2.4740323076286401</v>
      </c>
      <c r="AD20" s="247">
        <v>4.3571264998330098E-2</v>
      </c>
      <c r="AE20" s="98" t="s">
        <v>9</v>
      </c>
      <c r="AF20" s="15">
        <v>2.4243764433169099</v>
      </c>
      <c r="AG20" s="16">
        <v>2.95752343280637E-2</v>
      </c>
      <c r="AH20" s="15">
        <v>2.0225670152584501</v>
      </c>
      <c r="AI20" s="16">
        <v>2.6271802844237899E-2</v>
      </c>
      <c r="AJ20" s="15">
        <v>2.1616654400678001</v>
      </c>
      <c r="AK20" s="16">
        <v>2.07398767198935E-2</v>
      </c>
      <c r="AL20" s="15">
        <v>2.0602218371654302</v>
      </c>
      <c r="AM20" s="16">
        <v>3.6588652666302901E-2</v>
      </c>
      <c r="AN20" s="15">
        <v>3.4719224478043098</v>
      </c>
      <c r="AO20" s="16">
        <v>3.2068730784438601E-2</v>
      </c>
      <c r="AP20" s="15">
        <v>2.4242535334111501</v>
      </c>
      <c r="AQ20" s="16">
        <v>6.1660865459868902E-2</v>
      </c>
      <c r="AR20" s="15">
        <v>1.31324742946752</v>
      </c>
      <c r="AS20" s="247">
        <v>5.2755020726664201E-2</v>
      </c>
    </row>
    <row r="21" spans="1:53" x14ac:dyDescent="0.2">
      <c r="A21" s="98" t="s">
        <v>10</v>
      </c>
      <c r="B21" s="15">
        <v>1.5837128063922801</v>
      </c>
      <c r="C21" s="16">
        <v>5.5237612221199099E-2</v>
      </c>
      <c r="D21" s="15">
        <v>1.8756668527184399</v>
      </c>
      <c r="E21" s="16">
        <v>6.3594036177368196E-2</v>
      </c>
      <c r="F21" s="15">
        <v>1.8002797084948301</v>
      </c>
      <c r="G21" s="16">
        <v>6.1126826696207101E-2</v>
      </c>
      <c r="H21" s="15">
        <v>2.5658285118722999</v>
      </c>
      <c r="I21" s="16">
        <v>9.0075373658881103E-2</v>
      </c>
      <c r="J21" s="15">
        <v>2.5485769571541499</v>
      </c>
      <c r="K21" s="16">
        <v>8.7918067854863904E-2</v>
      </c>
      <c r="L21" s="15">
        <v>3.23355635177295</v>
      </c>
      <c r="M21" s="16">
        <v>6.7551142126415803E-2</v>
      </c>
      <c r="N21" s="15">
        <v>3.10058327288775</v>
      </c>
      <c r="O21" s="247">
        <v>6.5126249734168307E-2</v>
      </c>
      <c r="P21" s="98" t="s">
        <v>10</v>
      </c>
      <c r="Q21" s="15">
        <v>1.6056277148457501</v>
      </c>
      <c r="R21" s="16">
        <v>2.4650974169512702E-2</v>
      </c>
      <c r="S21" s="15">
        <v>1.9416717113867199</v>
      </c>
      <c r="T21" s="16">
        <v>3.4850643153810298E-2</v>
      </c>
      <c r="U21" s="15">
        <v>1.99194371755295</v>
      </c>
      <c r="V21" s="16">
        <v>3.1551910798115798E-2</v>
      </c>
      <c r="W21" s="15">
        <v>2.8667445187749898</v>
      </c>
      <c r="X21" s="16">
        <v>4.6172296516776401E-2</v>
      </c>
      <c r="Y21" s="15">
        <v>2.65372762008082</v>
      </c>
      <c r="Z21" s="16">
        <v>5.6746661938694397E-2</v>
      </c>
      <c r="AA21" s="15">
        <v>3.4562943355343601</v>
      </c>
      <c r="AB21" s="16">
        <v>4.3335615818715603E-2</v>
      </c>
      <c r="AC21" s="15">
        <v>2.5506420209118499</v>
      </c>
      <c r="AD21" s="247">
        <v>5.75792623990143E-2</v>
      </c>
      <c r="AE21" s="98" t="s">
        <v>10</v>
      </c>
      <c r="AF21" s="15">
        <v>1.81248866405332</v>
      </c>
      <c r="AG21" s="16">
        <v>2.6177648877212498E-2</v>
      </c>
      <c r="AH21" s="15">
        <v>2.19270814346361</v>
      </c>
      <c r="AI21" s="16">
        <v>2.9800773082128199E-2</v>
      </c>
      <c r="AJ21" s="15">
        <v>2.5331284064067399</v>
      </c>
      <c r="AK21" s="16">
        <v>3.4542923599244303E-2</v>
      </c>
      <c r="AL21" s="15">
        <v>2.7884455685088501</v>
      </c>
      <c r="AM21" s="16">
        <v>3.69811744543087E-2</v>
      </c>
      <c r="AN21" s="15">
        <v>3.3819590271961699</v>
      </c>
      <c r="AO21" s="16">
        <v>3.7301462362982998E-2</v>
      </c>
      <c r="AP21" s="15">
        <v>3.1260032524227399</v>
      </c>
      <c r="AQ21" s="16">
        <v>4.8303174253919903E-2</v>
      </c>
      <c r="AR21" s="15">
        <v>1.6329810788821799</v>
      </c>
      <c r="AS21" s="247">
        <v>5.4751953080512297E-2</v>
      </c>
    </row>
    <row r="22" spans="1:53" x14ac:dyDescent="0.2">
      <c r="A22" s="98" t="s">
        <v>11</v>
      </c>
      <c r="B22" s="15">
        <v>1.6325811209985399</v>
      </c>
      <c r="C22" s="16">
        <v>4.5089939069772003E-2</v>
      </c>
      <c r="D22" s="15">
        <v>1.7554763125466599</v>
      </c>
      <c r="E22" s="16">
        <v>4.9957844542262701E-2</v>
      </c>
      <c r="F22" s="15">
        <v>1.42912448957268</v>
      </c>
      <c r="G22" s="16">
        <v>3.9107136752229398E-2</v>
      </c>
      <c r="H22" s="15">
        <v>2.5191841305330001</v>
      </c>
      <c r="I22" s="16">
        <v>6.1952062940947503E-2</v>
      </c>
      <c r="J22" s="15">
        <v>2.9190991917484501</v>
      </c>
      <c r="K22" s="16">
        <v>7.4898720566413002E-2</v>
      </c>
      <c r="L22" s="15">
        <v>3.1382287675442599</v>
      </c>
      <c r="M22" s="16">
        <v>8.2116326733700298E-2</v>
      </c>
      <c r="N22" s="15">
        <v>2.9874504341817398</v>
      </c>
      <c r="O22" s="247">
        <v>7.1876101187801203E-2</v>
      </c>
      <c r="P22" s="98" t="s">
        <v>11</v>
      </c>
      <c r="Q22" s="15">
        <v>1.72805219307122</v>
      </c>
      <c r="R22" s="16">
        <v>2.7656609838492E-2</v>
      </c>
      <c r="S22" s="15">
        <v>1.9795701652740501</v>
      </c>
      <c r="T22" s="16">
        <v>3.5838714891188797E-2</v>
      </c>
      <c r="U22" s="15">
        <v>1.8092581299046899</v>
      </c>
      <c r="V22" s="16">
        <v>3.0566227349952801E-2</v>
      </c>
      <c r="W22" s="15">
        <v>2.4799271870546602</v>
      </c>
      <c r="X22" s="16">
        <v>4.1532564669066498E-2</v>
      </c>
      <c r="Y22" s="15">
        <v>3.3294554554529898</v>
      </c>
      <c r="Z22" s="16">
        <v>3.9299862847084803E-2</v>
      </c>
      <c r="AA22" s="15">
        <v>2.7479998935644598</v>
      </c>
      <c r="AB22" s="16">
        <v>6.8625859893912303E-2</v>
      </c>
      <c r="AC22" s="15">
        <v>1.84405565980995</v>
      </c>
      <c r="AD22" s="247">
        <v>6.5220841448720798E-2</v>
      </c>
      <c r="AE22" s="98" t="s">
        <v>11</v>
      </c>
      <c r="AF22" s="15">
        <v>1.8941448214935099</v>
      </c>
      <c r="AG22" s="16">
        <v>4.3592289767779201E-2</v>
      </c>
      <c r="AH22" s="15">
        <v>2.16831806933215</v>
      </c>
      <c r="AI22" s="16">
        <v>5.5198787896924499E-2</v>
      </c>
      <c r="AJ22" s="15">
        <v>2.2434978148494502</v>
      </c>
      <c r="AK22" s="16">
        <v>4.4696943272807203E-2</v>
      </c>
      <c r="AL22" s="15">
        <v>2.2375317500676601</v>
      </c>
      <c r="AM22" s="16">
        <v>6.2975600926671094E-2</v>
      </c>
      <c r="AN22" s="15">
        <v>3.56174339480622</v>
      </c>
      <c r="AO22" s="16">
        <v>5.1783143200785399E-2</v>
      </c>
      <c r="AP22" s="15">
        <v>2.1526379532212601</v>
      </c>
      <c r="AQ22" s="16">
        <v>0.116439233913032</v>
      </c>
      <c r="AR22" s="15">
        <v>0.66618516721821297</v>
      </c>
      <c r="AS22" s="247">
        <v>5.65028944411625E-2</v>
      </c>
    </row>
    <row r="23" spans="1:53" x14ac:dyDescent="0.2">
      <c r="A23" s="98" t="s">
        <v>12</v>
      </c>
      <c r="B23" s="15">
        <v>2.2323082331960098</v>
      </c>
      <c r="C23" s="16">
        <v>5.5492874187839498E-2</v>
      </c>
      <c r="D23" s="15">
        <v>1.66199881134801</v>
      </c>
      <c r="E23" s="16">
        <v>4.3379073318413099E-2</v>
      </c>
      <c r="F23" s="15">
        <v>1.4368816790546299</v>
      </c>
      <c r="G23" s="16">
        <v>4.84039993331149E-2</v>
      </c>
      <c r="H23" s="15">
        <v>2.66309282767154</v>
      </c>
      <c r="I23" s="16">
        <v>8.9707050313671294E-2</v>
      </c>
      <c r="J23" s="15">
        <v>2.31698997815867</v>
      </c>
      <c r="K23" s="16">
        <v>0.102375775139084</v>
      </c>
      <c r="L23" s="15">
        <v>2.0114037479860398</v>
      </c>
      <c r="M23" s="16">
        <v>9.1955166922086606E-2</v>
      </c>
      <c r="N23" s="15">
        <v>2.2948580898715298</v>
      </c>
      <c r="O23" s="247">
        <v>0.103081421482347</v>
      </c>
      <c r="P23" s="98" t="s">
        <v>12</v>
      </c>
      <c r="Q23" s="15">
        <v>2.2201545706762098</v>
      </c>
      <c r="R23" s="16">
        <v>2.7490789804178701E-2</v>
      </c>
      <c r="S23" s="15">
        <v>1.71504010959705</v>
      </c>
      <c r="T23" s="16">
        <v>2.6263512546564699E-2</v>
      </c>
      <c r="U23" s="15">
        <v>1.6555599190614101</v>
      </c>
      <c r="V23" s="16">
        <v>2.5767152062421101E-2</v>
      </c>
      <c r="W23" s="15">
        <v>2.6079355396469301</v>
      </c>
      <c r="X23" s="16">
        <v>4.19705868897454E-2</v>
      </c>
      <c r="Y23" s="15">
        <v>2.67575054688057</v>
      </c>
      <c r="Z23" s="16">
        <v>4.9091870616676497E-2</v>
      </c>
      <c r="AA23" s="15">
        <v>1.8427008206892399</v>
      </c>
      <c r="AB23" s="16">
        <v>6.3483629231376099E-2</v>
      </c>
      <c r="AC23" s="15">
        <v>1.81502476060042</v>
      </c>
      <c r="AD23" s="247">
        <v>6.0792416717713703E-2</v>
      </c>
      <c r="AE23" s="98" t="s">
        <v>12</v>
      </c>
      <c r="AF23" s="15">
        <v>2.4075877517986699</v>
      </c>
      <c r="AG23" s="16">
        <v>2.2334392401234499E-2</v>
      </c>
      <c r="AH23" s="15">
        <v>1.89004759648794</v>
      </c>
      <c r="AI23" s="16">
        <v>2.2427599239517201E-2</v>
      </c>
      <c r="AJ23" s="15">
        <v>1.96108110796156</v>
      </c>
      <c r="AK23" s="16">
        <v>2.1976708788030399E-2</v>
      </c>
      <c r="AL23" s="15">
        <v>2.5148247034717501</v>
      </c>
      <c r="AM23" s="16">
        <v>3.2993923262152697E-2</v>
      </c>
      <c r="AN23" s="15">
        <v>3.1300693931202401</v>
      </c>
      <c r="AO23" s="16">
        <v>3.00488793962395E-2</v>
      </c>
      <c r="AP23" s="15">
        <v>1.6010100627955599</v>
      </c>
      <c r="AQ23" s="16">
        <v>4.8633545884863703E-2</v>
      </c>
      <c r="AR23" s="15">
        <v>1.21405173697772</v>
      </c>
      <c r="AS23" s="247">
        <v>4.25996084842971E-2</v>
      </c>
    </row>
    <row r="24" spans="1:53" x14ac:dyDescent="0.2">
      <c r="A24" s="98" t="s">
        <v>13</v>
      </c>
      <c r="B24" s="15">
        <v>1.9344285368924601</v>
      </c>
      <c r="C24" s="16">
        <v>6.6829734170697E-2</v>
      </c>
      <c r="D24" s="15">
        <v>1.20502814470053</v>
      </c>
      <c r="E24" s="16">
        <v>5.7067859168989099E-2</v>
      </c>
      <c r="F24" s="15">
        <v>1.29914637369445</v>
      </c>
      <c r="G24" s="16">
        <v>4.1844184962650001E-2</v>
      </c>
      <c r="H24" s="15">
        <v>1.99722528365</v>
      </c>
      <c r="I24" s="16">
        <v>7.4310555914881907E-2</v>
      </c>
      <c r="J24" s="15">
        <v>2.0662069385234898</v>
      </c>
      <c r="K24" s="16">
        <v>7.4670530461024398E-2</v>
      </c>
      <c r="L24" s="15">
        <v>1.00139080568596</v>
      </c>
      <c r="M24" s="16">
        <v>6.5518078899081206E-2</v>
      </c>
      <c r="N24" s="15">
        <v>3.2105509322771302</v>
      </c>
      <c r="O24" s="247">
        <v>4.8494429507574502E-2</v>
      </c>
      <c r="P24" s="98" t="s">
        <v>13</v>
      </c>
      <c r="Q24" s="15">
        <v>1.86405165728452</v>
      </c>
      <c r="R24" s="16">
        <v>3.48237187041604E-2</v>
      </c>
      <c r="S24" s="15">
        <v>1.46295410806324</v>
      </c>
      <c r="T24" s="16">
        <v>2.6060311866918501E-2</v>
      </c>
      <c r="U24" s="15">
        <v>1.70583908730586</v>
      </c>
      <c r="V24" s="16">
        <v>2.4344082089891202E-2</v>
      </c>
      <c r="W24" s="15">
        <v>2.0460354797039799</v>
      </c>
      <c r="X24" s="16">
        <v>4.0229017821427897E-2</v>
      </c>
      <c r="Y24" s="15">
        <v>2.6591957285280401</v>
      </c>
      <c r="Z24" s="16">
        <v>4.3194444310132502E-2</v>
      </c>
      <c r="AA24" s="15">
        <v>1.6348460415216099</v>
      </c>
      <c r="AB24" s="16">
        <v>4.8755757130832598E-2</v>
      </c>
      <c r="AC24" s="15">
        <v>2.44427677480454</v>
      </c>
      <c r="AD24" s="247">
        <v>4.7717298715671902E-2</v>
      </c>
      <c r="AE24" s="98" t="s">
        <v>13</v>
      </c>
      <c r="AF24" s="15">
        <v>2.0292840125087301</v>
      </c>
      <c r="AG24" s="16">
        <v>2.67981375034992E-2</v>
      </c>
      <c r="AH24" s="15">
        <v>1.5886194448320901</v>
      </c>
      <c r="AI24" s="16">
        <v>2.2692171372794601E-2</v>
      </c>
      <c r="AJ24" s="15">
        <v>2.2011541303786299</v>
      </c>
      <c r="AK24" s="16">
        <v>2.2522708683626901E-2</v>
      </c>
      <c r="AL24" s="15">
        <v>1.80325651903539</v>
      </c>
      <c r="AM24" s="16">
        <v>2.64598045688372E-2</v>
      </c>
      <c r="AN24" s="15">
        <v>3.2234727082699099</v>
      </c>
      <c r="AO24" s="16">
        <v>2.9172853340660301E-2</v>
      </c>
      <c r="AP24" s="15">
        <v>2.4247921079385701</v>
      </c>
      <c r="AQ24" s="16">
        <v>5.3149632174340697E-2</v>
      </c>
      <c r="AR24" s="15">
        <v>1.36964140445474</v>
      </c>
      <c r="AS24" s="247">
        <v>3.34779026478896E-2</v>
      </c>
    </row>
    <row r="25" spans="1:53" x14ac:dyDescent="0.2">
      <c r="A25" s="98" t="s">
        <v>14</v>
      </c>
      <c r="B25" s="15">
        <v>1.67953091800252</v>
      </c>
      <c r="C25" s="16">
        <v>2.8415293981207301E-2</v>
      </c>
      <c r="D25" s="15">
        <v>1.80394296659887</v>
      </c>
      <c r="E25" s="16">
        <v>2.9848189554772E-2</v>
      </c>
      <c r="F25" s="15">
        <v>1.5581701716117899</v>
      </c>
      <c r="G25" s="16">
        <v>3.1187898885487501E-2</v>
      </c>
      <c r="H25" s="15">
        <v>2.3210853648027698</v>
      </c>
      <c r="I25" s="16">
        <v>4.4538471654567702E-2</v>
      </c>
      <c r="J25" s="15">
        <v>2.2892284031279901</v>
      </c>
      <c r="K25" s="16">
        <v>5.0792167880281597E-2</v>
      </c>
      <c r="L25" s="15">
        <v>2.7727591389649699</v>
      </c>
      <c r="M25" s="16">
        <v>5.3622761679690698E-2</v>
      </c>
      <c r="N25" s="15">
        <v>2.8365875887216099</v>
      </c>
      <c r="O25" s="247">
        <v>5.1302239834200299E-2</v>
      </c>
      <c r="P25" s="98" t="s">
        <v>14</v>
      </c>
      <c r="Q25" s="15">
        <v>1.8500180089313201</v>
      </c>
      <c r="R25" s="16">
        <v>2.5958139880169699E-2</v>
      </c>
      <c r="S25" s="15">
        <v>1.91830102163789</v>
      </c>
      <c r="T25" s="16">
        <v>2.5748315468126899E-2</v>
      </c>
      <c r="U25" s="15">
        <v>1.87894159944565</v>
      </c>
      <c r="V25" s="16">
        <v>2.3380969645961799E-2</v>
      </c>
      <c r="W25" s="15">
        <v>2.28788504524768</v>
      </c>
      <c r="X25" s="16">
        <v>4.2311840168703603E-2</v>
      </c>
      <c r="Y25" s="15">
        <v>2.9869446056045699</v>
      </c>
      <c r="Z25" s="16">
        <v>3.97842112189302E-2</v>
      </c>
      <c r="AA25" s="15">
        <v>2.6230956392997702</v>
      </c>
      <c r="AB25" s="16">
        <v>4.5240409057061802E-2</v>
      </c>
      <c r="AC25" s="15">
        <v>2.3556987747599298</v>
      </c>
      <c r="AD25" s="247">
        <v>4.8282733130739101E-2</v>
      </c>
      <c r="AE25" s="98" t="s">
        <v>14</v>
      </c>
      <c r="AF25" s="15">
        <v>2.1646625601623799</v>
      </c>
      <c r="AG25" s="16">
        <v>2.67968461499376E-2</v>
      </c>
      <c r="AH25" s="15">
        <v>2.03248801084266</v>
      </c>
      <c r="AI25" s="16">
        <v>2.7629502606589099E-2</v>
      </c>
      <c r="AJ25" s="15">
        <v>2.29453755589627</v>
      </c>
      <c r="AK25" s="16">
        <v>2.3454758152896701E-2</v>
      </c>
      <c r="AL25" s="15">
        <v>1.89799325813312</v>
      </c>
      <c r="AM25" s="16">
        <v>3.6169021669365697E-2</v>
      </c>
      <c r="AN25" s="15">
        <v>3.5755040315003201</v>
      </c>
      <c r="AO25" s="16">
        <v>2.5526087909752401E-2</v>
      </c>
      <c r="AP25" s="15">
        <v>1.9710717720756701</v>
      </c>
      <c r="AQ25" s="16">
        <v>5.0600898781656897E-2</v>
      </c>
      <c r="AR25" s="15">
        <v>1.0547769875316899</v>
      </c>
      <c r="AS25" s="247">
        <v>4.3868592579153397E-2</v>
      </c>
    </row>
    <row r="26" spans="1:53" x14ac:dyDescent="0.2">
      <c r="A26" s="98" t="s">
        <v>15</v>
      </c>
      <c r="B26" s="15">
        <v>1.9731406154390601</v>
      </c>
      <c r="C26" s="16">
        <v>2.8757737287600098E-2</v>
      </c>
      <c r="D26" s="15">
        <v>2.0337206307125202</v>
      </c>
      <c r="E26" s="16">
        <v>3.5076819680650302E-2</v>
      </c>
      <c r="F26" s="15">
        <v>1.7056260189404899</v>
      </c>
      <c r="G26" s="16">
        <v>2.9059646052673901E-2</v>
      </c>
      <c r="H26" s="15">
        <v>2.3763447860129099</v>
      </c>
      <c r="I26" s="16">
        <v>4.76238385718478E-2</v>
      </c>
      <c r="J26" s="15">
        <v>2.2255140441498198</v>
      </c>
      <c r="K26" s="16">
        <v>6.7596962343072303E-2</v>
      </c>
      <c r="L26" s="15">
        <v>2.4775446404563501</v>
      </c>
      <c r="M26" s="16">
        <v>6.5084248230471195E-2</v>
      </c>
      <c r="N26" s="15">
        <v>2.8272083280142701</v>
      </c>
      <c r="O26" s="247">
        <v>5.5606295450361998E-2</v>
      </c>
      <c r="P26" s="98" t="s">
        <v>15</v>
      </c>
      <c r="Q26" s="15">
        <v>2.0802762632072098</v>
      </c>
      <c r="R26" s="16">
        <v>2.39549091695648E-2</v>
      </c>
      <c r="S26" s="15">
        <v>2.1005029749814299</v>
      </c>
      <c r="T26" s="16">
        <v>2.0718975804208801E-2</v>
      </c>
      <c r="U26" s="15">
        <v>1.96589717172808</v>
      </c>
      <c r="V26" s="16">
        <v>2.1888640817368601E-2</v>
      </c>
      <c r="W26" s="15">
        <v>2.3305802221541798</v>
      </c>
      <c r="X26" s="16">
        <v>3.3859294653305498E-2</v>
      </c>
      <c r="Y26" s="15">
        <v>2.65224598768883</v>
      </c>
      <c r="Z26" s="16">
        <v>4.5605345609556501E-2</v>
      </c>
      <c r="AA26" s="15">
        <v>2.4224619854139702</v>
      </c>
      <c r="AB26" s="16">
        <v>4.9684324999432497E-2</v>
      </c>
      <c r="AC26" s="15">
        <v>2.5525541270155698</v>
      </c>
      <c r="AD26" s="247">
        <v>4.1591457141294599E-2</v>
      </c>
      <c r="AE26" s="98" t="s">
        <v>15</v>
      </c>
      <c r="AF26" s="15">
        <v>2.2071516628492001</v>
      </c>
      <c r="AG26" s="16">
        <v>1.9295033538005501E-2</v>
      </c>
      <c r="AH26" s="15">
        <v>2.2366319783445001</v>
      </c>
      <c r="AI26" s="16">
        <v>1.7596729685566002E-2</v>
      </c>
      <c r="AJ26" s="15">
        <v>2.37007304686276</v>
      </c>
      <c r="AK26" s="16">
        <v>2.29517620996601E-2</v>
      </c>
      <c r="AL26" s="15">
        <v>2.1208467298581501</v>
      </c>
      <c r="AM26" s="16">
        <v>2.1199928979222401E-2</v>
      </c>
      <c r="AN26" s="15">
        <v>3.32610221245494</v>
      </c>
      <c r="AO26" s="16">
        <v>3.5257975611942501E-2</v>
      </c>
      <c r="AP26" s="15">
        <v>1.5795381897915599</v>
      </c>
      <c r="AQ26" s="16">
        <v>3.2771902521032799E-2</v>
      </c>
      <c r="AR26" s="15">
        <v>1.2962772829904301</v>
      </c>
      <c r="AS26" s="247">
        <v>3.2720123428502203E-2</v>
      </c>
    </row>
    <row r="27" spans="1:53" x14ac:dyDescent="0.2">
      <c r="A27" s="98" t="s">
        <v>16</v>
      </c>
      <c r="B27" s="15">
        <v>1.81833398322762</v>
      </c>
      <c r="C27" s="16">
        <v>8.1035776640877202E-2</v>
      </c>
      <c r="D27" s="15">
        <v>1.7533758223400799</v>
      </c>
      <c r="E27" s="16">
        <v>9.0272551998953204E-2</v>
      </c>
      <c r="F27" s="15">
        <v>1.27919846434512</v>
      </c>
      <c r="G27" s="16">
        <v>7.3291296852280793E-2</v>
      </c>
      <c r="H27" s="15">
        <v>2.7728847465030602</v>
      </c>
      <c r="I27" s="16">
        <v>0.11856379879293601</v>
      </c>
      <c r="J27" s="15">
        <v>2.7539569411487799</v>
      </c>
      <c r="K27" s="16">
        <v>0.126504461106449</v>
      </c>
      <c r="L27" s="15">
        <v>3.5946396057072501</v>
      </c>
      <c r="M27" s="16">
        <v>6.7855533980098998E-2</v>
      </c>
      <c r="N27" s="15">
        <v>3.50207313940024</v>
      </c>
      <c r="O27" s="247">
        <v>6.8090401829038902E-2</v>
      </c>
      <c r="P27" s="98" t="s">
        <v>16</v>
      </c>
      <c r="Q27" s="15">
        <v>1.9131700109764</v>
      </c>
      <c r="R27" s="16">
        <v>3.0385711795114199E-2</v>
      </c>
      <c r="S27" s="15">
        <v>1.6827882546725299</v>
      </c>
      <c r="T27" s="16">
        <v>3.2895221265294899E-2</v>
      </c>
      <c r="U27" s="15">
        <v>1.64295154223868</v>
      </c>
      <c r="V27" s="16">
        <v>2.3935593116037501E-2</v>
      </c>
      <c r="W27" s="15">
        <v>2.6972994638137</v>
      </c>
      <c r="X27" s="16">
        <v>4.6265373885520197E-2</v>
      </c>
      <c r="Y27" s="15">
        <v>3.0598397496767098</v>
      </c>
      <c r="Z27" s="16">
        <v>3.7167801982143499E-2</v>
      </c>
      <c r="AA27" s="15">
        <v>3.55574157744705</v>
      </c>
      <c r="AB27" s="16">
        <v>2.6429530478895999E-2</v>
      </c>
      <c r="AC27" s="15">
        <v>2.9845768314042802</v>
      </c>
      <c r="AD27" s="247">
        <v>3.5781075739323202E-2</v>
      </c>
      <c r="AE27" s="98" t="s">
        <v>16</v>
      </c>
      <c r="AF27" s="15">
        <v>2.1670481509920201</v>
      </c>
      <c r="AG27" s="16">
        <v>3.6771262704740799E-2</v>
      </c>
      <c r="AH27" s="15">
        <v>1.98308135717348</v>
      </c>
      <c r="AI27" s="16">
        <v>2.8937741217115301E-2</v>
      </c>
      <c r="AJ27" s="15">
        <v>2.3085508062484599</v>
      </c>
      <c r="AK27" s="16">
        <v>3.0125951607143198E-2</v>
      </c>
      <c r="AL27" s="15">
        <v>2.3897776392503101</v>
      </c>
      <c r="AM27" s="16">
        <v>4.1230145299708199E-2</v>
      </c>
      <c r="AN27" s="15">
        <v>3.6696821204547101</v>
      </c>
      <c r="AO27" s="16">
        <v>2.4218235643645399E-2</v>
      </c>
      <c r="AP27" s="15">
        <v>2.6185843452986899</v>
      </c>
      <c r="AQ27" s="16">
        <v>5.8444359705404597E-2</v>
      </c>
      <c r="AR27" s="15">
        <v>0.86717638620386595</v>
      </c>
      <c r="AS27" s="247">
        <v>4.4086234116009197E-2</v>
      </c>
    </row>
    <row r="28" spans="1:53" x14ac:dyDescent="0.2">
      <c r="A28" s="98" t="s">
        <v>17</v>
      </c>
      <c r="B28" s="15">
        <v>1.31489714900369</v>
      </c>
      <c r="C28" s="16">
        <v>7.6283315290575707E-2</v>
      </c>
      <c r="D28" s="15">
        <v>1.5640397761976701</v>
      </c>
      <c r="E28" s="16">
        <v>6.2467639789806399E-2</v>
      </c>
      <c r="F28" s="15">
        <v>1.12100949968409</v>
      </c>
      <c r="G28" s="16">
        <v>7.0090873656901295E-2</v>
      </c>
      <c r="H28" s="15">
        <v>2.4239776558670201</v>
      </c>
      <c r="I28" s="16">
        <v>0.116184810544396</v>
      </c>
      <c r="J28" s="15">
        <v>1.6091702253364899</v>
      </c>
      <c r="K28" s="16">
        <v>0.114018258075981</v>
      </c>
      <c r="L28" s="15">
        <v>2.9487282654823002</v>
      </c>
      <c r="M28" s="16">
        <v>9.5694859714853003E-2</v>
      </c>
      <c r="N28" s="15">
        <v>3.40534523832254</v>
      </c>
      <c r="O28" s="247">
        <v>7.9317471422476193E-2</v>
      </c>
      <c r="P28" s="98" t="s">
        <v>17</v>
      </c>
      <c r="Q28" s="15">
        <v>1.6964129180294201</v>
      </c>
      <c r="R28" s="16">
        <v>3.1194710506745101E-2</v>
      </c>
      <c r="S28" s="15">
        <v>2.0163341041015599</v>
      </c>
      <c r="T28" s="16">
        <v>2.7951368237082299E-2</v>
      </c>
      <c r="U28" s="15">
        <v>1.69893430583546</v>
      </c>
      <c r="V28" s="16">
        <v>3.12682025617423E-2</v>
      </c>
      <c r="W28" s="15">
        <v>2.5677122284536198</v>
      </c>
      <c r="X28" s="16">
        <v>3.3602232904049803E-2</v>
      </c>
      <c r="Y28" s="15">
        <v>2.6161760322861101</v>
      </c>
      <c r="Z28" s="16">
        <v>4.2491771616120402E-2</v>
      </c>
      <c r="AA28" s="15">
        <v>3.26796683876309</v>
      </c>
      <c r="AB28" s="16">
        <v>3.5996133903537703E-2</v>
      </c>
      <c r="AC28" s="15">
        <v>2.52676400616983</v>
      </c>
      <c r="AD28" s="247">
        <v>4.7554354196809999E-2</v>
      </c>
      <c r="AE28" s="98" t="s">
        <v>17</v>
      </c>
      <c r="AF28" s="15">
        <v>2.1102920523570798</v>
      </c>
      <c r="AG28" s="16">
        <v>4.31183788351788E-2</v>
      </c>
      <c r="AH28" s="15">
        <v>2.4076611393399601</v>
      </c>
      <c r="AI28" s="16">
        <v>4.1518812966701103E-2</v>
      </c>
      <c r="AJ28" s="15">
        <v>2.2627320831511399</v>
      </c>
      <c r="AK28" s="16">
        <v>4.2582972201060797E-2</v>
      </c>
      <c r="AL28" s="15">
        <v>2.3489309171586399</v>
      </c>
      <c r="AM28" s="16">
        <v>4.3596351521547297E-2</v>
      </c>
      <c r="AN28" s="15">
        <v>3.4808262500226701</v>
      </c>
      <c r="AO28" s="16">
        <v>4.5736408997385597E-2</v>
      </c>
      <c r="AP28" s="15">
        <v>2.7131858417962298</v>
      </c>
      <c r="AQ28" s="16">
        <v>6.3924927958919506E-2</v>
      </c>
      <c r="AR28" s="15">
        <v>0.58333152184062997</v>
      </c>
      <c r="AS28" s="247">
        <v>5.2326903191061903E-2</v>
      </c>
    </row>
    <row r="29" spans="1:53" x14ac:dyDescent="0.2">
      <c r="A29" s="98" t="s">
        <v>18</v>
      </c>
      <c r="B29" s="15">
        <v>1.8628289270621501</v>
      </c>
      <c r="C29" s="16">
        <v>2.71424247936187E-2</v>
      </c>
      <c r="D29" s="15">
        <v>2.19512894469639</v>
      </c>
      <c r="E29" s="16">
        <v>4.1885382421757197E-2</v>
      </c>
      <c r="F29" s="15">
        <v>1.4433680942776199</v>
      </c>
      <c r="G29" s="16">
        <v>3.1075739386449801E-2</v>
      </c>
      <c r="H29" s="15">
        <v>2.4457478280895701</v>
      </c>
      <c r="I29" s="16">
        <v>4.9480878009861597E-2</v>
      </c>
      <c r="J29" s="15">
        <v>2.8594347198224899</v>
      </c>
      <c r="K29" s="16">
        <v>5.3961873214565401E-2</v>
      </c>
      <c r="L29" s="15">
        <v>2.8879388663909702</v>
      </c>
      <c r="M29" s="16">
        <v>5.3398011601127199E-2</v>
      </c>
      <c r="N29" s="15">
        <v>2.8537378897507599</v>
      </c>
      <c r="O29" s="247">
        <v>5.01532015571831E-2</v>
      </c>
      <c r="P29" s="98" t="s">
        <v>18</v>
      </c>
      <c r="Q29" s="15">
        <v>1.8951896520857201</v>
      </c>
      <c r="R29" s="16">
        <v>4.35784600118376E-2</v>
      </c>
      <c r="S29" s="15">
        <v>2.47653878867989</v>
      </c>
      <c r="T29" s="16">
        <v>5.7089252451794199E-2</v>
      </c>
      <c r="U29" s="15">
        <v>1.7903854139156401</v>
      </c>
      <c r="V29" s="16">
        <v>4.40356838394491E-2</v>
      </c>
      <c r="W29" s="15">
        <v>2.5420583232614602</v>
      </c>
      <c r="X29" s="16">
        <v>5.6474922241665497E-2</v>
      </c>
      <c r="Y29" s="15">
        <v>3.22687180818764</v>
      </c>
      <c r="Z29" s="16">
        <v>5.2760997242687097E-2</v>
      </c>
      <c r="AA29" s="15">
        <v>2.3854865684068098</v>
      </c>
      <c r="AB29" s="16">
        <v>6.3335278980070006E-2</v>
      </c>
      <c r="AC29" s="15">
        <v>2.1383743230577399</v>
      </c>
      <c r="AD29" s="247">
        <v>7.4824312283182495E-2</v>
      </c>
      <c r="AE29" s="98" t="s">
        <v>18</v>
      </c>
      <c r="AF29" s="15">
        <v>1.9442316452999999</v>
      </c>
      <c r="AG29" s="16">
        <v>2.6785514520274299E-2</v>
      </c>
      <c r="AH29" s="15">
        <v>2.5515391369026501</v>
      </c>
      <c r="AI29" s="16">
        <v>3.7630079634645902E-2</v>
      </c>
      <c r="AJ29" s="15">
        <v>2.1554062652183199</v>
      </c>
      <c r="AK29" s="16">
        <v>4.0469989378423998E-2</v>
      </c>
      <c r="AL29" s="15">
        <v>2.43523306582152</v>
      </c>
      <c r="AM29" s="16">
        <v>4.5189888251409502E-2</v>
      </c>
      <c r="AN29" s="15">
        <v>3.60457288416249</v>
      </c>
      <c r="AO29" s="16">
        <v>2.9613467600168E-2</v>
      </c>
      <c r="AP29" s="15">
        <v>1.9125297827266801</v>
      </c>
      <c r="AQ29" s="16">
        <v>6.1432922720102798E-2</v>
      </c>
      <c r="AR29" s="15">
        <v>1.3889017533125101</v>
      </c>
      <c r="AS29" s="247">
        <v>5.9605492350921697E-2</v>
      </c>
    </row>
    <row r="30" spans="1:53" x14ac:dyDescent="0.2">
      <c r="A30" s="98" t="s">
        <v>19</v>
      </c>
      <c r="B30" s="15">
        <v>2.1717855332209099</v>
      </c>
      <c r="C30" s="16">
        <v>4.7937313507981999E-2</v>
      </c>
      <c r="D30" s="15">
        <v>1.9330997432783701</v>
      </c>
      <c r="E30" s="16">
        <v>4.8074134048177702E-2</v>
      </c>
      <c r="F30" s="15">
        <v>1.7744504484069901</v>
      </c>
      <c r="G30" s="16">
        <v>4.5135759434766401E-2</v>
      </c>
      <c r="H30" s="15">
        <v>2.45832942838401</v>
      </c>
      <c r="I30" s="16">
        <v>6.2668998391452693E-2</v>
      </c>
      <c r="J30" s="15">
        <v>2.8551947029404201</v>
      </c>
      <c r="K30" s="16">
        <v>6.6374940979785302E-2</v>
      </c>
      <c r="L30" s="15">
        <v>3.0669002015552098</v>
      </c>
      <c r="M30" s="16">
        <v>7.3159458409148004E-2</v>
      </c>
      <c r="N30" s="15">
        <v>2.8355285618867399</v>
      </c>
      <c r="O30" s="247">
        <v>7.1600639470180596E-2</v>
      </c>
      <c r="P30" s="98" t="s">
        <v>19</v>
      </c>
      <c r="Q30" s="15">
        <v>2.1968105679830501</v>
      </c>
      <c r="R30" s="16">
        <v>2.0331007054737199E-2</v>
      </c>
      <c r="S30" s="15">
        <v>2.03656223485036</v>
      </c>
      <c r="T30" s="16">
        <v>2.4431294808287801E-2</v>
      </c>
      <c r="U30" s="15">
        <v>1.9781221663853501</v>
      </c>
      <c r="V30" s="16">
        <v>2.1720746287105401E-2</v>
      </c>
      <c r="W30" s="15">
        <v>2.3892554476251302</v>
      </c>
      <c r="X30" s="16">
        <v>3.4762760818207603E-2</v>
      </c>
      <c r="Y30" s="15">
        <v>3.1340245334794399</v>
      </c>
      <c r="Z30" s="16">
        <v>4.3837223808149903E-2</v>
      </c>
      <c r="AA30" s="15">
        <v>2.7875101396258399</v>
      </c>
      <c r="AB30" s="16">
        <v>4.6522293064497899E-2</v>
      </c>
      <c r="AC30" s="15">
        <v>2.4008088965546599</v>
      </c>
      <c r="AD30" s="247">
        <v>3.9315837645388103E-2</v>
      </c>
      <c r="AE30" s="98" t="s">
        <v>19</v>
      </c>
      <c r="AF30" s="15">
        <v>2.31108529461335</v>
      </c>
      <c r="AG30" s="16">
        <v>2.37458801516361E-2</v>
      </c>
      <c r="AH30" s="15">
        <v>2.1974233625333501</v>
      </c>
      <c r="AI30" s="16">
        <v>2.3487282298810998E-2</v>
      </c>
      <c r="AJ30" s="15">
        <v>2.3769085049673899</v>
      </c>
      <c r="AK30" s="16">
        <v>2.02710166303951E-2</v>
      </c>
      <c r="AL30" s="15">
        <v>2.2174902978691602</v>
      </c>
      <c r="AM30" s="16">
        <v>3.3925663659053598E-2</v>
      </c>
      <c r="AN30" s="15">
        <v>3.5213688627348998</v>
      </c>
      <c r="AO30" s="16">
        <v>2.5659827585476799E-2</v>
      </c>
      <c r="AP30" s="15">
        <v>1.95896264135431</v>
      </c>
      <c r="AQ30" s="16">
        <v>4.3117783117338403E-2</v>
      </c>
      <c r="AR30" s="15">
        <v>1.2777532410644401</v>
      </c>
      <c r="AS30" s="247">
        <v>4.1779334957861902E-2</v>
      </c>
    </row>
    <row r="31" spans="1:53" x14ac:dyDescent="0.2">
      <c r="A31" s="98" t="s">
        <v>20</v>
      </c>
      <c r="B31" s="15">
        <v>1.6230465030185099</v>
      </c>
      <c r="C31" s="16">
        <v>6.3563500499295197E-2</v>
      </c>
      <c r="D31" s="15">
        <v>2.0328670338842199</v>
      </c>
      <c r="E31" s="16">
        <v>5.6687078516687403E-2</v>
      </c>
      <c r="F31" s="15">
        <v>1.6607579835138999</v>
      </c>
      <c r="G31" s="16">
        <v>8.3883123925863196E-2</v>
      </c>
      <c r="H31" s="15">
        <v>2.9172741246317999</v>
      </c>
      <c r="I31" s="16">
        <v>0.117261413030069</v>
      </c>
      <c r="J31" s="15">
        <v>2.1900980969704298</v>
      </c>
      <c r="K31" s="16">
        <v>0.112676378186273</v>
      </c>
      <c r="L31" s="15">
        <v>3.4466789579536998</v>
      </c>
      <c r="M31" s="16">
        <v>8.8854965534074501E-2</v>
      </c>
      <c r="N31" s="15">
        <v>3.25648178715779</v>
      </c>
      <c r="O31" s="247">
        <v>8.8187188126078203E-2</v>
      </c>
      <c r="P31" s="98" t="s">
        <v>20</v>
      </c>
      <c r="Q31" s="15">
        <v>1.7980886039284101</v>
      </c>
      <c r="R31" s="16">
        <v>2.6058021822713901E-2</v>
      </c>
      <c r="S31" s="15">
        <v>2.2620105086437601</v>
      </c>
      <c r="T31" s="16">
        <v>3.1731963610035802E-2</v>
      </c>
      <c r="U31" s="15">
        <v>2.1321334178178901</v>
      </c>
      <c r="V31" s="16">
        <v>2.8388189071167101E-2</v>
      </c>
      <c r="W31" s="15">
        <v>2.85995584689491</v>
      </c>
      <c r="X31" s="16">
        <v>3.90950562242314E-2</v>
      </c>
      <c r="Y31" s="15">
        <v>2.9003157683862901</v>
      </c>
      <c r="Z31" s="16">
        <v>4.5271043952014298E-2</v>
      </c>
      <c r="AA31" s="15">
        <v>3.61408569904349</v>
      </c>
      <c r="AB31" s="16">
        <v>2.6392759650748499E-2</v>
      </c>
      <c r="AC31" s="15">
        <v>2.8259549059865599</v>
      </c>
      <c r="AD31" s="247">
        <v>4.7408653973418001E-2</v>
      </c>
      <c r="AE31" s="98" t="s">
        <v>20</v>
      </c>
      <c r="AF31" s="15">
        <v>2.09531177973194</v>
      </c>
      <c r="AG31" s="16">
        <v>2.6249755052832599E-2</v>
      </c>
      <c r="AH31" s="15">
        <v>2.3271615404271899</v>
      </c>
      <c r="AI31" s="16">
        <v>3.11532290571233E-2</v>
      </c>
      <c r="AJ31" s="15">
        <v>2.5685372761025702</v>
      </c>
      <c r="AK31" s="16">
        <v>3.2659387075630597E-2</v>
      </c>
      <c r="AL31" s="15">
        <v>2.5161928178102699</v>
      </c>
      <c r="AM31" s="16">
        <v>3.85945278471201E-2</v>
      </c>
      <c r="AN31" s="15">
        <v>3.5778125289283</v>
      </c>
      <c r="AO31" s="16">
        <v>3.60636877368464E-2</v>
      </c>
      <c r="AP31" s="15">
        <v>3.16474162736609</v>
      </c>
      <c r="AQ31" s="16">
        <v>5.85601048808723E-2</v>
      </c>
      <c r="AR31" s="15">
        <v>1.7604633333503801</v>
      </c>
      <c r="AS31" s="247">
        <v>5.7749804903869703E-2</v>
      </c>
    </row>
    <row r="32" spans="1:53" x14ac:dyDescent="0.2">
      <c r="A32" s="98"/>
      <c r="O32" s="262"/>
      <c r="P32" s="98"/>
      <c r="AD32" s="262"/>
      <c r="AE32" s="98"/>
      <c r="AS32" s="262"/>
    </row>
    <row r="33" spans="1:53" x14ac:dyDescent="0.2">
      <c r="A33" s="97" t="s">
        <v>21</v>
      </c>
      <c r="O33" s="262"/>
      <c r="P33" s="97" t="s">
        <v>21</v>
      </c>
      <c r="AC33" s="6"/>
      <c r="AD33" s="262"/>
      <c r="AE33" s="97" t="s">
        <v>21</v>
      </c>
      <c r="AS33" s="262"/>
    </row>
    <row r="34" spans="1:53" x14ac:dyDescent="0.2">
      <c r="A34" s="98" t="s">
        <v>22</v>
      </c>
      <c r="B34" s="15">
        <v>1.93628086484596</v>
      </c>
      <c r="C34" s="16">
        <v>5.5080687472730497E-2</v>
      </c>
      <c r="D34" s="15">
        <v>1.65002648911615</v>
      </c>
      <c r="E34" s="16">
        <v>4.7984469666768899E-2</v>
      </c>
      <c r="F34" s="15">
        <v>1.52537776253306</v>
      </c>
      <c r="G34" s="16">
        <v>5.7468840771224397E-2</v>
      </c>
      <c r="H34" s="15">
        <v>2.30707212165238</v>
      </c>
      <c r="I34" s="16">
        <v>8.1621696162973295E-2</v>
      </c>
      <c r="J34" s="15">
        <v>2.3999936881292099</v>
      </c>
      <c r="K34" s="16">
        <v>8.2711722124414605E-2</v>
      </c>
      <c r="L34" s="15">
        <v>3.3032305106969102</v>
      </c>
      <c r="M34" s="16">
        <v>6.5651992374638396E-2</v>
      </c>
      <c r="N34" s="15">
        <v>2.9995390276388698</v>
      </c>
      <c r="O34" s="247">
        <v>8.2364592279214804E-2</v>
      </c>
      <c r="P34" s="98" t="s">
        <v>22</v>
      </c>
      <c r="Q34" s="15">
        <v>2.05168628354087</v>
      </c>
      <c r="R34" s="16">
        <v>2.4653828794291E-2</v>
      </c>
      <c r="S34" s="15">
        <v>1.8225060517410101</v>
      </c>
      <c r="T34" s="16">
        <v>2.9710065257031099E-2</v>
      </c>
      <c r="U34" s="15">
        <v>1.7316034329749499</v>
      </c>
      <c r="V34" s="16">
        <v>2.7666781129019401E-2</v>
      </c>
      <c r="W34" s="15">
        <v>2.50761199810924</v>
      </c>
      <c r="X34" s="16">
        <v>4.0452786532585501E-2</v>
      </c>
      <c r="Y34" s="15">
        <v>2.9568837684706599</v>
      </c>
      <c r="Z34" s="16">
        <v>4.2388528790067298E-2</v>
      </c>
      <c r="AA34" s="15">
        <v>2.9547435406125802</v>
      </c>
      <c r="AB34" s="16">
        <v>4.4143278802067899E-2</v>
      </c>
      <c r="AC34" s="15">
        <v>2.4476273524516001</v>
      </c>
      <c r="AD34" s="247">
        <v>4.4843867133833502E-2</v>
      </c>
      <c r="AE34" s="98" t="s">
        <v>22</v>
      </c>
      <c r="AF34" s="15">
        <v>2.3622655621180799</v>
      </c>
      <c r="AG34" s="16">
        <v>2.4810344681933001E-2</v>
      </c>
      <c r="AH34" s="15">
        <v>2.0546675722807901</v>
      </c>
      <c r="AI34" s="16">
        <v>2.0490512180983401E-2</v>
      </c>
      <c r="AJ34" s="15">
        <v>2.2674338714859301</v>
      </c>
      <c r="AK34" s="16">
        <v>2.1526970240780999E-2</v>
      </c>
      <c r="AL34" s="15">
        <v>2.21998286932463</v>
      </c>
      <c r="AM34" s="16">
        <v>3.6603373145842402E-2</v>
      </c>
      <c r="AN34" s="15">
        <v>3.6591953325087601</v>
      </c>
      <c r="AO34" s="16">
        <v>2.5201221838727202E-2</v>
      </c>
      <c r="AP34" s="15">
        <v>1.93846349497885</v>
      </c>
      <c r="AQ34" s="16">
        <v>4.9976336130015897E-2</v>
      </c>
      <c r="AR34" s="15">
        <v>1.00411436727488</v>
      </c>
      <c r="AS34" s="247">
        <v>4.0635568302540899E-2</v>
      </c>
    </row>
    <row r="35" spans="1:53" x14ac:dyDescent="0.2">
      <c r="A35" s="98" t="s">
        <v>23</v>
      </c>
      <c r="B35" s="15">
        <v>1.69331001568786</v>
      </c>
      <c r="C35" s="16">
        <v>5.5351689135309801E-2</v>
      </c>
      <c r="D35" s="15">
        <v>1.7551035095107901</v>
      </c>
      <c r="E35" s="16">
        <v>5.5459973108259501E-2</v>
      </c>
      <c r="F35" s="15">
        <v>1.80914523744205</v>
      </c>
      <c r="G35" s="16">
        <v>5.1571047204276799E-2</v>
      </c>
      <c r="H35" s="15">
        <v>2.51359711080379</v>
      </c>
      <c r="I35" s="16">
        <v>8.0306100841829306E-2</v>
      </c>
      <c r="J35" s="15">
        <v>2.6211916730170199</v>
      </c>
      <c r="K35" s="16">
        <v>7.6233625725581303E-2</v>
      </c>
      <c r="L35" s="15">
        <v>3.1492710248234301</v>
      </c>
      <c r="M35" s="16">
        <v>7.6656700152704302E-2</v>
      </c>
      <c r="N35" s="15">
        <v>2.6503657348097698</v>
      </c>
      <c r="O35" s="247">
        <v>8.8259015530451596E-2</v>
      </c>
      <c r="P35" s="98" t="s">
        <v>23</v>
      </c>
      <c r="Q35" s="15">
        <v>1.84405369405011</v>
      </c>
      <c r="R35" s="16">
        <v>3.0563986576618501E-2</v>
      </c>
      <c r="S35" s="15">
        <v>2.0063782494347602</v>
      </c>
      <c r="T35" s="16">
        <v>4.0501746733338499E-2</v>
      </c>
      <c r="U35" s="15">
        <v>2.04403601816822</v>
      </c>
      <c r="V35" s="16">
        <v>3.03466251017043E-2</v>
      </c>
      <c r="W35" s="15">
        <v>2.5914043265026598</v>
      </c>
      <c r="X35" s="16">
        <v>4.2497867102729098E-2</v>
      </c>
      <c r="Y35" s="15">
        <v>3.12899604978913</v>
      </c>
      <c r="Z35" s="16">
        <v>3.9593839600766803E-2</v>
      </c>
      <c r="AA35" s="15">
        <v>3.3156885548843298</v>
      </c>
      <c r="AB35" s="16">
        <v>4.1209484651039102E-2</v>
      </c>
      <c r="AC35" s="15">
        <v>2.3899008100855301</v>
      </c>
      <c r="AD35" s="247">
        <v>5.5265398472298603E-2</v>
      </c>
      <c r="AE35" s="98" t="s">
        <v>23</v>
      </c>
      <c r="AF35" s="15">
        <v>2.0074264072418799</v>
      </c>
      <c r="AG35" s="16">
        <v>2.6072960202933801E-2</v>
      </c>
      <c r="AH35" s="15">
        <v>2.2347318836575498</v>
      </c>
      <c r="AI35" s="16">
        <v>3.3754609782763297E-2</v>
      </c>
      <c r="AJ35" s="15">
        <v>2.5433369361020999</v>
      </c>
      <c r="AK35" s="16">
        <v>3.2608250643078499E-2</v>
      </c>
      <c r="AL35" s="15">
        <v>2.6706197922090502</v>
      </c>
      <c r="AM35" s="16">
        <v>3.9855448007989201E-2</v>
      </c>
      <c r="AN35" s="15">
        <v>3.5853471555175398</v>
      </c>
      <c r="AO35" s="16">
        <v>3.2830612213635299E-2</v>
      </c>
      <c r="AP35" s="15">
        <v>3.1321318185453801</v>
      </c>
      <c r="AQ35" s="16">
        <v>4.8919315858366001E-2</v>
      </c>
      <c r="AR35" s="15">
        <v>1.5818149748578001</v>
      </c>
      <c r="AS35" s="247">
        <v>5.3229104961898602E-2</v>
      </c>
    </row>
    <row r="36" spans="1:53" x14ac:dyDescent="0.2">
      <c r="A36" s="98" t="s">
        <v>24</v>
      </c>
      <c r="B36" s="15">
        <v>1.5338935636512201</v>
      </c>
      <c r="C36" s="16">
        <v>5.3824379391604497E-2</v>
      </c>
      <c r="D36" s="15">
        <v>1.72044432717593</v>
      </c>
      <c r="E36" s="16">
        <v>6.0354479709803399E-2</v>
      </c>
      <c r="F36" s="15">
        <v>1.7091810395004401</v>
      </c>
      <c r="G36" s="16">
        <v>5.4909654705513802E-2</v>
      </c>
      <c r="H36" s="15">
        <v>2.65673988654695</v>
      </c>
      <c r="I36" s="16">
        <v>8.0998529829402796E-2</v>
      </c>
      <c r="J36" s="15">
        <v>2.6759515021543399</v>
      </c>
      <c r="K36" s="16">
        <v>9.2609516335473097E-2</v>
      </c>
      <c r="L36" s="15">
        <v>3.1071827128082501</v>
      </c>
      <c r="M36" s="16">
        <v>7.4348427811284798E-2</v>
      </c>
      <c r="N36" s="15">
        <v>2.8157772834027601</v>
      </c>
      <c r="O36" s="247">
        <v>8.8520668501427494E-2</v>
      </c>
      <c r="P36" s="98" t="s">
        <v>24</v>
      </c>
      <c r="Q36" s="15">
        <v>1.6586921426691701</v>
      </c>
      <c r="R36" s="16">
        <v>3.6765514869480397E-2</v>
      </c>
      <c r="S36" s="15">
        <v>1.96911562049416</v>
      </c>
      <c r="T36" s="16">
        <v>4.5765125468135603E-2</v>
      </c>
      <c r="U36" s="15">
        <v>2.0988996014961199</v>
      </c>
      <c r="V36" s="16">
        <v>4.47243753272984E-2</v>
      </c>
      <c r="W36" s="15">
        <v>2.6708081231709402</v>
      </c>
      <c r="X36" s="16">
        <v>6.1447263936647102E-2</v>
      </c>
      <c r="Y36" s="15">
        <v>2.9673991585061601</v>
      </c>
      <c r="Z36" s="16">
        <v>6.5175905152202701E-2</v>
      </c>
      <c r="AA36" s="15">
        <v>3.1165318029848201</v>
      </c>
      <c r="AB36" s="16">
        <v>5.6158213574548803E-2</v>
      </c>
      <c r="AC36" s="15">
        <v>2.4690255734049402</v>
      </c>
      <c r="AD36" s="247">
        <v>6.7487911452781504E-2</v>
      </c>
      <c r="AE36" s="98" t="s">
        <v>24</v>
      </c>
      <c r="AF36" s="15">
        <v>1.8412492387452499</v>
      </c>
      <c r="AG36" s="16">
        <v>3.4388189243114098E-2</v>
      </c>
      <c r="AH36" s="15">
        <v>2.1177626303459198</v>
      </c>
      <c r="AI36" s="16">
        <v>4.0052269223073401E-2</v>
      </c>
      <c r="AJ36" s="15">
        <v>2.6330662466302099</v>
      </c>
      <c r="AK36" s="16">
        <v>3.83380332700737E-2</v>
      </c>
      <c r="AL36" s="15">
        <v>2.68851319117221</v>
      </c>
      <c r="AM36" s="16">
        <v>5.6010493557263903E-2</v>
      </c>
      <c r="AN36" s="15">
        <v>3.5677403640050498</v>
      </c>
      <c r="AO36" s="16">
        <v>3.8013882145139101E-2</v>
      </c>
      <c r="AP36" s="15">
        <v>2.8167337730999602</v>
      </c>
      <c r="AQ36" s="16">
        <v>6.2255517588420101E-2</v>
      </c>
      <c r="AR36" s="15">
        <v>1.5758892206130299</v>
      </c>
      <c r="AS36" s="247">
        <v>6.7411178470832001E-2</v>
      </c>
    </row>
    <row r="37" spans="1:53" x14ac:dyDescent="0.2">
      <c r="A37" s="104" t="s">
        <v>25</v>
      </c>
      <c r="B37" s="15">
        <v>1.68681408826894</v>
      </c>
      <c r="C37" s="16">
        <v>5.29176702693318E-2</v>
      </c>
      <c r="D37" s="15">
        <v>1.7537797109745601</v>
      </c>
      <c r="E37" s="16">
        <v>5.3556677475668502E-2</v>
      </c>
      <c r="F37" s="15">
        <v>1.8050775963619401</v>
      </c>
      <c r="G37" s="16">
        <v>4.9806502051034797E-2</v>
      </c>
      <c r="H37" s="15">
        <v>2.5193919005654402</v>
      </c>
      <c r="I37" s="16">
        <v>7.7175260012894195E-2</v>
      </c>
      <c r="J37" s="15">
        <v>2.6234234230063702</v>
      </c>
      <c r="K37" s="16">
        <v>7.2686243737961995E-2</v>
      </c>
      <c r="L37" s="15">
        <v>3.1475549482394798</v>
      </c>
      <c r="M37" s="16">
        <v>7.34024392869604E-2</v>
      </c>
      <c r="N37" s="15">
        <v>2.6570754587410699</v>
      </c>
      <c r="O37" s="247">
        <v>8.4859609398668601E-2</v>
      </c>
      <c r="P37" s="104" t="s">
        <v>25</v>
      </c>
      <c r="Q37" s="15">
        <v>1.8386571698041101</v>
      </c>
      <c r="R37" s="16">
        <v>2.97569866439427E-2</v>
      </c>
      <c r="S37" s="15">
        <v>2.00521850154218</v>
      </c>
      <c r="T37" s="16">
        <v>3.9170558669388698E-2</v>
      </c>
      <c r="U37" s="15">
        <v>2.0456567432160702</v>
      </c>
      <c r="V37" s="16">
        <v>2.9489791363924999E-2</v>
      </c>
      <c r="W37" s="15">
        <v>2.5938655653077398</v>
      </c>
      <c r="X37" s="16">
        <v>4.1169455898588801E-2</v>
      </c>
      <c r="Y37" s="15">
        <v>3.1241780504402898</v>
      </c>
      <c r="Z37" s="16">
        <v>3.8532248582974403E-2</v>
      </c>
      <c r="AA37" s="15">
        <v>3.3097559998856299</v>
      </c>
      <c r="AB37" s="16">
        <v>3.9851240161894098E-2</v>
      </c>
      <c r="AC37" s="15">
        <v>2.3922599090454302</v>
      </c>
      <c r="AD37" s="247">
        <v>5.3806334354499497E-2</v>
      </c>
      <c r="AE37" s="104" t="s">
        <v>25</v>
      </c>
      <c r="AF37" s="15">
        <v>2.00288716437829</v>
      </c>
      <c r="AG37" s="16">
        <v>2.5551829992672598E-2</v>
      </c>
      <c r="AH37" s="15">
        <v>2.23142096225599</v>
      </c>
      <c r="AI37" s="16">
        <v>3.2854481807928798E-2</v>
      </c>
      <c r="AJ37" s="15">
        <v>2.54578902467401</v>
      </c>
      <c r="AK37" s="16">
        <v>3.1752183181407802E-2</v>
      </c>
      <c r="AL37" s="15">
        <v>2.67112897180575</v>
      </c>
      <c r="AM37" s="16">
        <v>3.86962074160686E-2</v>
      </c>
      <c r="AN37" s="15">
        <v>3.5848674673671699</v>
      </c>
      <c r="AO37" s="16">
        <v>3.1960969318692301E-2</v>
      </c>
      <c r="AP37" s="15">
        <v>3.12353625328045</v>
      </c>
      <c r="AQ37" s="16">
        <v>4.7578426179194097E-2</v>
      </c>
      <c r="AR37" s="15">
        <v>1.5816534809798699</v>
      </c>
      <c r="AS37" s="247">
        <v>5.1910606519512098E-2</v>
      </c>
    </row>
    <row r="38" spans="1:53" x14ac:dyDescent="0.2">
      <c r="A38" s="95"/>
      <c r="M38" s="6"/>
      <c r="N38" s="6"/>
      <c r="O38" s="262"/>
      <c r="P38" s="95"/>
      <c r="AC38" s="6"/>
      <c r="AD38" s="262"/>
      <c r="AE38" s="95"/>
      <c r="AR38" s="6"/>
      <c r="AS38" s="262"/>
    </row>
    <row r="39" spans="1:53" s="85" customFormat="1" x14ac:dyDescent="0.2">
      <c r="A39" s="101" t="s">
        <v>156</v>
      </c>
      <c r="B39" s="199">
        <f>IF(ISNUMBER(B$12),AVERAGE(B12:B31,B34,B37),"")</f>
        <v>1.8084952525401881</v>
      </c>
      <c r="C39" s="102">
        <f>IF(ISNUMBER(C$12),SQRT((SUMSQ(C12:C31,C34,C37))/(22^2)),"")</f>
        <v>1.133528428089558E-2</v>
      </c>
      <c r="D39" s="199">
        <f t="shared" ref="D39" si="0">IF(ISNUMBER(D$12),AVERAGE(D12:D31,D34,D37),"")</f>
        <v>1.8226397322588432</v>
      </c>
      <c r="E39" s="102">
        <f t="shared" ref="E39" si="1">IF(ISNUMBER(E$12),SQRT((SUMSQ(E12:E31,E34,E37))/(22^2)),"")</f>
        <v>1.1880730616164112E-2</v>
      </c>
      <c r="F39" s="199">
        <f t="shared" ref="F39" si="2">IF(ISNUMBER(F$12),AVERAGE(F12:F31,F34,F37),"")</f>
        <v>1.5387547727272035</v>
      </c>
      <c r="G39" s="102">
        <f t="shared" ref="G39" si="3">IF(ISNUMBER(G$12),SQRT((SUMSQ(G12:G31,G34,G37))/(22^2)),"")</f>
        <v>1.1260419112542322E-2</v>
      </c>
      <c r="H39" s="199">
        <f t="shared" ref="H39" si="4">IF(ISNUMBER(H$12),AVERAGE(H12:H31,H34,H37),"")</f>
        <v>2.4577180081005054</v>
      </c>
      <c r="I39" s="102">
        <f t="shared" ref="I39" si="5">IF(ISNUMBER(I$12),SQRT((SUMSQ(I12:I31,I34,I37))/(22^2)),"")</f>
        <v>1.8049063576826813E-2</v>
      </c>
      <c r="J39" s="199">
        <f t="shared" ref="J39" si="6">IF(ISNUMBER(J$12),AVERAGE(J12:J31,J34,J37),"")</f>
        <v>2.4510303377206171</v>
      </c>
      <c r="K39" s="102">
        <f t="shared" ref="K39" si="7">IF(ISNUMBER(K$12),SQRT((SUMSQ(K12:K31,K34,K37))/(22^2)),"")</f>
        <v>1.8754358856237056E-2</v>
      </c>
      <c r="L39" s="199">
        <f t="shared" ref="L39" si="8">IF(ISNUMBER(L$12),AVERAGE(L12:L31,L34,L37),"")</f>
        <v>2.9827692317110159</v>
      </c>
      <c r="M39" s="102">
        <f t="shared" ref="M39" si="9">IF(ISNUMBER(M$12),SQRT((SUMSQ(M12:M31,M34,M37))/(22^2)),"")</f>
        <v>1.5837261295379171E-2</v>
      </c>
      <c r="N39" s="199">
        <f t="shared" ref="N39" si="10">IF(ISNUMBER(N$12),AVERAGE(N12:N31,N34,N37),"")</f>
        <v>2.9553227747280464</v>
      </c>
      <c r="O39" s="251">
        <f t="shared" ref="O39" si="11">IF(ISNUMBER(O$12),SQRT((SUMSQ(O12:O31,O34,O37))/(22^2)),"")</f>
        <v>1.5289078019008846E-2</v>
      </c>
      <c r="P39" s="101" t="s">
        <v>156</v>
      </c>
      <c r="Q39" s="199">
        <f>IF(ISNUMBER(Q$12),AVERAGE(Q12:Q31,Q34,Q37),"")</f>
        <v>1.9528249467029559</v>
      </c>
      <c r="R39" s="102">
        <f>IF(ISNUMBER(R$12),SQRT((SUMSQ(R12:R31,R34,R37))/(22^2)),"")</f>
        <v>5.8934824955776954E-3</v>
      </c>
      <c r="S39" s="199">
        <f t="shared" ref="S39" si="12">IF(ISNUMBER(S$12),AVERAGE(S12:S31,S34,S37),"")</f>
        <v>1.9686563836706858</v>
      </c>
      <c r="T39" s="102">
        <f t="shared" ref="T39" si="13">IF(ISNUMBER(T$12),SQRT((SUMSQ(T12:T31,T34,T37))/(22^2)),"")</f>
        <v>6.4238307139521241E-3</v>
      </c>
      <c r="U39" s="199">
        <f t="shared" ref="U39" si="14">IF(ISNUMBER(U$12),AVERAGE(U12:U31,U34,U37),"")</f>
        <v>1.8695077646893219</v>
      </c>
      <c r="V39" s="102">
        <f t="shared" ref="V39" si="15">IF(ISNUMBER(V$12),SQRT((SUMSQ(V12:V31,V34,V37))/(22^2)),"")</f>
        <v>5.727192712963367E-3</v>
      </c>
      <c r="W39" s="199">
        <f t="shared" ref="W39" si="16">IF(ISNUMBER(W$12),AVERAGE(W12:W31,W34,W37),"")</f>
        <v>2.4918918398064607</v>
      </c>
      <c r="X39" s="102">
        <f t="shared" ref="X39" si="17">IF(ISNUMBER(X$12),SQRT((SUMSQ(X12:X31,X34,X37))/(22^2)),"")</f>
        <v>8.3028587919380357E-3</v>
      </c>
      <c r="Y39" s="199">
        <f t="shared" ref="Y39" si="18">IF(ISNUMBER(Y$12),AVERAGE(Y12:Y31,Y34,Y37),"")</f>
        <v>2.9860216919629012</v>
      </c>
      <c r="Z39" s="102">
        <f t="shared" ref="Z39" si="19">IF(ISNUMBER(Z$12),SQRT((SUMSQ(Z12:Z31,Z34,Z37))/(22^2)),"")</f>
        <v>8.8861232810497157E-3</v>
      </c>
      <c r="AA39" s="199">
        <f t="shared" ref="AA39" si="20">IF(ISNUMBER(AA$12),AVERAGE(AA12:AA31,AA34,AA37),"")</f>
        <v>2.9420357310176217</v>
      </c>
      <c r="AB39" s="102">
        <f t="shared" ref="AB39" si="21">IF(ISNUMBER(AB$12),SQRT((SUMSQ(AB12:AB31,AB34,AB37))/(22^2)),"")</f>
        <v>9.3204870211490778E-3</v>
      </c>
      <c r="AC39" s="199">
        <f t="shared" ref="AC39" si="22">IF(ISNUMBER(AC$12),AVERAGE(AC12:AC31,AC34,AC37),"")</f>
        <v>2.416256998602103</v>
      </c>
      <c r="AD39" s="251">
        <f t="shared" ref="AD39" si="23">IF(ISNUMBER(AD$12),SQRT((SUMSQ(AD12:AD31,AD34,AD37))/(22^2)),"")</f>
        <v>1.0072508399979866E-2</v>
      </c>
      <c r="AE39" s="101" t="s">
        <v>156</v>
      </c>
      <c r="AF39" s="199">
        <f>IF(ISNUMBER(AF$12),AVERAGE(AF12:AF31,AF34,AF37),"")</f>
        <v>2.162662786402858</v>
      </c>
      <c r="AG39" s="102">
        <f>IF(ISNUMBER(AG$12),SQRT((SUMSQ(AG12:AG31,AG34,AG37))/(22^2)),"")</f>
        <v>6.3088261420990973E-3</v>
      </c>
      <c r="AH39" s="199">
        <f t="shared" ref="AH39" si="24">IF(ISNUMBER(AH$12),AVERAGE(AH12:AH31,AH34,AH37),"")</f>
        <v>2.1423066565200255</v>
      </c>
      <c r="AI39" s="102">
        <f t="shared" ref="AI39" si="25">IF(ISNUMBER(AI$12),SQRT((SUMSQ(AI12:AI31,AI34,AI37))/(22^2)),"")</f>
        <v>6.2649115403215945E-3</v>
      </c>
      <c r="AJ39" s="199">
        <f t="shared" ref="AJ39" si="26">IF(ISNUMBER(AJ$12),AVERAGE(AJ12:AJ31,AJ34,AJ37),"")</f>
        <v>2.3467906708573372</v>
      </c>
      <c r="AK39" s="102">
        <f t="shared" ref="AK39" si="27">IF(ISNUMBER(AK$12),SQRT((SUMSQ(AK12:AK31,AK34,AK37))/(22^2)),"")</f>
        <v>6.3575377211607638E-3</v>
      </c>
      <c r="AL39" s="199">
        <f t="shared" ref="AL39" si="28">IF(ISNUMBER(AL$12),AVERAGE(AL12:AL31,AL34,AL37),"")</f>
        <v>2.2978624453455061</v>
      </c>
      <c r="AM39" s="102">
        <f t="shared" ref="AM39" si="29">IF(ISNUMBER(AM$12),SQRT((SUMSQ(AM12:AM31,AM34,AM37))/(22^2)),"")</f>
        <v>8.0791477537441019E-3</v>
      </c>
      <c r="AN39" s="199">
        <f t="shared" ref="AN39" si="30">IF(ISNUMBER(AN$12),AVERAGE(AN12:AN31,AN34,AN37),"")</f>
        <v>3.5027702420669753</v>
      </c>
      <c r="AO39" s="102">
        <f t="shared" ref="AO39" si="31">IF(ISNUMBER(AO$12),SQRT((SUMSQ(AO12:AO31,AO34,AO37))/(22^2)),"")</f>
        <v>6.8572746673828096E-3</v>
      </c>
      <c r="AP39" s="199">
        <f t="shared" ref="AP39" si="32">IF(ISNUMBER(AP$12),AVERAGE(AP12:AP31,AP34,AP37),"")</f>
        <v>2.3974126034406025</v>
      </c>
      <c r="AQ39" s="102">
        <f t="shared" ref="AQ39" si="33">IF(ISNUMBER(AQ$12),SQRT((SUMSQ(AQ12:AQ31,AQ34,AQ37))/(22^2)),"")</f>
        <v>1.2428532002341952E-2</v>
      </c>
      <c r="AR39" s="199">
        <f t="shared" ref="AR39" si="34">IF(ISNUMBER(AR$12),AVERAGE(AR12:AR31,AR34,AR37),"")</f>
        <v>1.2309262959019416</v>
      </c>
      <c r="AS39" s="251">
        <f t="shared" ref="AS39" si="35">IF(ISNUMBER(AS$12),SQRT((SUMSQ(AS12:AS31,AS34,AS37))/(22^2)),"")</f>
        <v>9.8994857560641952E-3</v>
      </c>
      <c r="AT39" s="1"/>
      <c r="AU39" s="1"/>
      <c r="AV39" s="1"/>
      <c r="AW39" s="1"/>
      <c r="AX39" s="1"/>
      <c r="AY39" s="1"/>
      <c r="AZ39" s="1"/>
      <c r="BA39" s="1"/>
    </row>
    <row r="40" spans="1:53" x14ac:dyDescent="0.2">
      <c r="A40" s="48"/>
      <c r="B40" s="6"/>
      <c r="C40" s="6"/>
      <c r="D40" s="6"/>
      <c r="E40" s="6"/>
      <c r="F40" s="6"/>
      <c r="G40" s="6"/>
      <c r="H40" s="6"/>
      <c r="I40" s="6"/>
      <c r="J40" s="6"/>
      <c r="K40" s="6"/>
      <c r="L40" s="6"/>
      <c r="M40" s="6"/>
      <c r="N40" s="6"/>
      <c r="O40" s="262"/>
      <c r="P40" s="48"/>
      <c r="Q40" s="6"/>
      <c r="R40" s="6"/>
      <c r="S40" s="6"/>
      <c r="T40" s="6"/>
      <c r="U40" s="6"/>
      <c r="V40" s="6"/>
      <c r="W40" s="6"/>
      <c r="X40" s="6"/>
      <c r="Y40" s="6"/>
      <c r="Z40" s="6"/>
      <c r="AA40" s="6"/>
      <c r="AB40" s="6"/>
      <c r="AC40" s="6"/>
      <c r="AD40" s="262"/>
      <c r="AE40" s="48"/>
      <c r="AF40" s="6"/>
      <c r="AG40" s="6"/>
      <c r="AH40" s="6"/>
      <c r="AI40" s="6"/>
      <c r="AJ40" s="6"/>
      <c r="AK40" s="6"/>
      <c r="AL40" s="6"/>
      <c r="AM40" s="6"/>
      <c r="AN40" s="6"/>
      <c r="AO40" s="6"/>
      <c r="AP40" s="6"/>
      <c r="AQ40" s="6"/>
      <c r="AR40" s="6"/>
      <c r="AS40" s="262"/>
    </row>
    <row r="41" spans="1:53" x14ac:dyDescent="0.2">
      <c r="A41" s="49" t="s">
        <v>26</v>
      </c>
      <c r="B41" s="6"/>
      <c r="C41" s="6"/>
      <c r="D41" s="6"/>
      <c r="E41" s="6"/>
      <c r="F41" s="6"/>
      <c r="G41" s="6"/>
      <c r="H41" s="6"/>
      <c r="I41" s="6"/>
      <c r="J41" s="6"/>
      <c r="K41" s="6"/>
      <c r="L41" s="6"/>
      <c r="M41" s="6"/>
      <c r="N41" s="6"/>
      <c r="O41" s="262"/>
      <c r="P41" s="49" t="s">
        <v>26</v>
      </c>
      <c r="Q41" s="6"/>
      <c r="R41" s="6"/>
      <c r="S41" s="6"/>
      <c r="T41" s="6"/>
      <c r="U41" s="6"/>
      <c r="V41" s="6"/>
      <c r="W41" s="6"/>
      <c r="X41" s="6"/>
      <c r="Y41" s="6"/>
      <c r="Z41" s="6"/>
      <c r="AA41" s="6"/>
      <c r="AB41" s="6"/>
      <c r="AC41" s="6"/>
      <c r="AD41" s="262"/>
      <c r="AE41" s="49" t="s">
        <v>26</v>
      </c>
      <c r="AF41" s="6"/>
      <c r="AG41" s="6"/>
      <c r="AH41" s="6"/>
      <c r="AI41" s="6"/>
      <c r="AJ41" s="6"/>
      <c r="AK41" s="6"/>
      <c r="AL41" s="6"/>
      <c r="AM41" s="6"/>
      <c r="AN41" s="6"/>
      <c r="AO41" s="6"/>
      <c r="AP41" s="6"/>
      <c r="AQ41" s="6"/>
      <c r="AR41" s="6"/>
      <c r="AS41" s="262"/>
    </row>
    <row r="42" spans="1:53" s="6" customFormat="1" ht="12.75" customHeight="1" x14ac:dyDescent="0.2">
      <c r="A42" s="104" t="s">
        <v>262</v>
      </c>
      <c r="B42" s="8">
        <v>1.6743845224594101</v>
      </c>
      <c r="C42" s="9">
        <v>5.0365266788665701E-2</v>
      </c>
      <c r="D42" s="8">
        <v>1.7458904165889899</v>
      </c>
      <c r="E42" s="9">
        <v>6.1442360853513303E-2</v>
      </c>
      <c r="F42" s="8">
        <v>1.54365939864163</v>
      </c>
      <c r="G42" s="9">
        <v>4.9135042263104299E-2</v>
      </c>
      <c r="H42" s="8">
        <v>2.59987532698629</v>
      </c>
      <c r="I42" s="9">
        <v>9.5985236721262607E-2</v>
      </c>
      <c r="J42" s="8">
        <v>2.7832302249065801</v>
      </c>
      <c r="K42" s="9">
        <v>9.5165277370125506E-2</v>
      </c>
      <c r="L42" s="8">
        <v>3.35925679701969</v>
      </c>
      <c r="M42" s="9">
        <v>7.6087678669950504E-2</v>
      </c>
      <c r="N42" s="8">
        <v>3.3821222604689498</v>
      </c>
      <c r="O42" s="247">
        <v>6.39639702810645E-2</v>
      </c>
      <c r="P42" s="104" t="s">
        <v>262</v>
      </c>
      <c r="Q42" s="8">
        <v>1.7028363713583199</v>
      </c>
      <c r="R42" s="9">
        <v>3.4400798381582297E-2</v>
      </c>
      <c r="S42" s="8">
        <v>1.9759613227250099</v>
      </c>
      <c r="T42" s="9">
        <v>3.9697461216935397E-2</v>
      </c>
      <c r="U42" s="8">
        <v>1.84378646251971</v>
      </c>
      <c r="V42" s="9">
        <v>3.44228301268968E-2</v>
      </c>
      <c r="W42" s="8">
        <v>2.6411689494267998</v>
      </c>
      <c r="X42" s="9">
        <v>5.5441309444793203E-2</v>
      </c>
      <c r="Y42" s="8">
        <v>2.9555197145299399</v>
      </c>
      <c r="Z42" s="9">
        <v>6.1650644964760103E-2</v>
      </c>
      <c r="AA42" s="8">
        <v>2.9977168348014098</v>
      </c>
      <c r="AB42" s="9">
        <v>6.08463514432016E-2</v>
      </c>
      <c r="AC42" s="8">
        <v>2.4766848138663802</v>
      </c>
      <c r="AD42" s="247">
        <v>6.4431204685014898E-2</v>
      </c>
      <c r="AE42" s="104" t="s">
        <v>262</v>
      </c>
      <c r="AF42" s="8">
        <v>1.8310902361002099</v>
      </c>
      <c r="AG42" s="9">
        <v>2.6852932598942E-2</v>
      </c>
      <c r="AH42" s="8">
        <v>2.1352054713954902</v>
      </c>
      <c r="AI42" s="9">
        <v>3.1514593485654302E-2</v>
      </c>
      <c r="AJ42" s="8">
        <v>2.2500184985037999</v>
      </c>
      <c r="AK42" s="9">
        <v>3.0096891661573599E-2</v>
      </c>
      <c r="AL42" s="8">
        <v>2.4986587863024199</v>
      </c>
      <c r="AM42" s="9">
        <v>3.6872131890047802E-2</v>
      </c>
      <c r="AN42" s="8">
        <v>3.2741581798980501</v>
      </c>
      <c r="AO42" s="9">
        <v>3.9890938726135403E-2</v>
      </c>
      <c r="AP42" s="8">
        <v>2.9363499504416199</v>
      </c>
      <c r="AQ42" s="9">
        <v>5.2467577016305902E-2</v>
      </c>
      <c r="AR42" s="8">
        <v>1.3853099269218101</v>
      </c>
      <c r="AS42" s="247">
        <v>5.2751160913255997E-2</v>
      </c>
    </row>
    <row r="43" spans="1:53" s="6" customFormat="1" ht="12.75" customHeight="1" x14ac:dyDescent="0.2">
      <c r="A43" s="67" t="s">
        <v>338</v>
      </c>
      <c r="B43" s="210">
        <v>1.6420191334118599</v>
      </c>
      <c r="C43" s="20">
        <v>0.13599127417717599</v>
      </c>
      <c r="D43" s="210">
        <v>1.4942077585971401</v>
      </c>
      <c r="E43" s="20">
        <v>0.24506962179345701</v>
      </c>
      <c r="F43" s="210">
        <v>1.4887517432183801</v>
      </c>
      <c r="G43" s="20">
        <v>5.2433272412491502E-2</v>
      </c>
      <c r="H43" s="210">
        <v>1.9492287449827199</v>
      </c>
      <c r="I43" s="20">
        <v>0.34345912517237398</v>
      </c>
      <c r="J43" s="210">
        <v>2.7236564322780001</v>
      </c>
      <c r="K43" s="20">
        <v>0.18741128130236501</v>
      </c>
      <c r="L43" s="210">
        <v>2.4329588846563701</v>
      </c>
      <c r="M43" s="20">
        <v>0.33492599332006701</v>
      </c>
      <c r="N43" s="210">
        <v>2.8618871457343702</v>
      </c>
      <c r="O43" s="253">
        <v>0.30781241432073297</v>
      </c>
      <c r="P43" s="67" t="s">
        <v>338</v>
      </c>
      <c r="Q43" s="210">
        <v>1.4676846437264499</v>
      </c>
      <c r="R43" s="20">
        <v>3.76936886184535E-2</v>
      </c>
      <c r="S43" s="210">
        <v>1.5148503250574199</v>
      </c>
      <c r="T43" s="20">
        <v>4.8938296668816599E-2</v>
      </c>
      <c r="U43" s="210">
        <v>1.6547909801087499</v>
      </c>
      <c r="V43" s="20">
        <v>8.6376133239416203E-2</v>
      </c>
      <c r="W43" s="210">
        <v>1.5058411340839</v>
      </c>
      <c r="X43" s="20">
        <v>0.11387305682568701</v>
      </c>
      <c r="Y43" s="210">
        <v>2.4115008230186801</v>
      </c>
      <c r="Z43" s="20">
        <v>6.7253654144605199E-2</v>
      </c>
      <c r="AA43" s="210">
        <v>2.2994408734406302</v>
      </c>
      <c r="AB43" s="20">
        <v>7.2641957533868998E-2</v>
      </c>
      <c r="AC43" s="210">
        <v>2.7662857830530001</v>
      </c>
      <c r="AD43" s="253">
        <v>9.8741082468354696E-2</v>
      </c>
      <c r="AE43" s="67" t="s">
        <v>338</v>
      </c>
      <c r="AF43" s="210">
        <v>1.6892608898366299</v>
      </c>
      <c r="AG43" s="20">
        <v>4.6395493905468897E-2</v>
      </c>
      <c r="AH43" s="210">
        <v>1.7969017229643101</v>
      </c>
      <c r="AI43" s="20">
        <v>5.2091534139836401E-2</v>
      </c>
      <c r="AJ43" s="210">
        <v>2.1147568305738802</v>
      </c>
      <c r="AK43" s="20">
        <v>5.3509894891523503E-2</v>
      </c>
      <c r="AL43" s="210">
        <v>1.7303516993041299</v>
      </c>
      <c r="AM43" s="20">
        <v>8.6660413623363103E-2</v>
      </c>
      <c r="AN43" s="210">
        <v>3.0655211624134302</v>
      </c>
      <c r="AO43" s="20">
        <v>4.9638933965212802E-2</v>
      </c>
      <c r="AP43" s="210">
        <v>2.1210686277227602</v>
      </c>
      <c r="AQ43" s="20">
        <v>7.5415414675047296E-2</v>
      </c>
      <c r="AR43" s="210">
        <v>1.7569383259907601</v>
      </c>
      <c r="AS43" s="253">
        <v>6.4199054557979598E-2</v>
      </c>
    </row>
    <row r="44" spans="1:53" s="73" customFormat="1" ht="99.2" customHeight="1" x14ac:dyDescent="0.2">
      <c r="A44" s="324" t="s">
        <v>240</v>
      </c>
      <c r="B44" s="325"/>
      <c r="C44" s="325"/>
      <c r="D44" s="325"/>
      <c r="E44" s="325"/>
      <c r="F44" s="325"/>
      <c r="G44" s="325"/>
      <c r="H44" s="325"/>
      <c r="I44" s="325"/>
      <c r="J44" s="325"/>
      <c r="K44" s="325"/>
      <c r="L44" s="325"/>
      <c r="M44" s="325"/>
      <c r="N44" s="325"/>
      <c r="O44" s="325"/>
      <c r="P44" s="324" t="s">
        <v>240</v>
      </c>
      <c r="Q44" s="325"/>
      <c r="R44" s="325"/>
      <c r="S44" s="325"/>
      <c r="T44" s="325"/>
      <c r="U44" s="325"/>
      <c r="V44" s="325"/>
      <c r="W44" s="325"/>
      <c r="X44" s="325"/>
      <c r="Y44" s="325"/>
      <c r="Z44" s="325"/>
      <c r="AA44" s="325"/>
      <c r="AB44" s="325"/>
      <c r="AC44" s="325"/>
      <c r="AD44" s="325"/>
      <c r="AE44" s="324" t="s">
        <v>240</v>
      </c>
      <c r="AF44" s="325"/>
      <c r="AG44" s="325"/>
      <c r="AH44" s="325"/>
      <c r="AI44" s="325"/>
      <c r="AJ44" s="325"/>
      <c r="AK44" s="325"/>
      <c r="AL44" s="325"/>
      <c r="AM44" s="325"/>
      <c r="AN44" s="325"/>
      <c r="AO44" s="325"/>
      <c r="AP44" s="325"/>
      <c r="AQ44" s="325"/>
      <c r="AR44" s="325"/>
      <c r="AS44" s="325"/>
    </row>
    <row r="45" spans="1:53" s="235" customFormat="1" ht="64.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323"/>
      <c r="AE45" s="323" t="s">
        <v>339</v>
      </c>
      <c r="AF45" s="323"/>
      <c r="AG45" s="323"/>
      <c r="AH45" s="323"/>
      <c r="AI45" s="323"/>
      <c r="AJ45" s="323"/>
      <c r="AK45" s="323"/>
      <c r="AL45" s="323"/>
      <c r="AM45" s="323"/>
      <c r="AN45" s="323"/>
      <c r="AO45" s="323"/>
      <c r="AP45" s="323"/>
      <c r="AQ45" s="323"/>
      <c r="AR45" s="323"/>
      <c r="AS45" s="323"/>
    </row>
    <row r="46" spans="1:53" s="68" customFormat="1" ht="12.75" customHeight="1" x14ac:dyDescent="0.2">
      <c r="A46" s="372" t="s">
        <v>227</v>
      </c>
      <c r="B46" s="372"/>
      <c r="C46" s="372"/>
      <c r="D46" s="372"/>
      <c r="E46" s="372"/>
      <c r="F46" s="372"/>
      <c r="G46" s="372"/>
      <c r="H46" s="372"/>
      <c r="I46" s="372"/>
      <c r="J46" s="372"/>
      <c r="K46" s="372"/>
      <c r="L46" s="372"/>
      <c r="M46" s="372"/>
      <c r="N46" s="372"/>
      <c r="O46" s="372"/>
      <c r="P46" s="372" t="s">
        <v>227</v>
      </c>
      <c r="Q46" s="372"/>
      <c r="R46" s="372"/>
      <c r="S46" s="372"/>
      <c r="T46" s="372"/>
      <c r="U46" s="372"/>
      <c r="V46" s="372"/>
      <c r="W46" s="372"/>
      <c r="X46" s="372"/>
      <c r="Y46" s="372"/>
      <c r="Z46" s="372"/>
      <c r="AA46" s="372"/>
      <c r="AB46" s="372"/>
      <c r="AC46" s="372"/>
      <c r="AD46" s="372"/>
      <c r="AE46" s="372" t="s">
        <v>227</v>
      </c>
      <c r="AF46" s="372"/>
      <c r="AG46" s="372"/>
      <c r="AH46" s="372"/>
      <c r="AI46" s="372"/>
      <c r="AJ46" s="372"/>
      <c r="AK46" s="372"/>
      <c r="AL46" s="372"/>
      <c r="AM46" s="372"/>
      <c r="AN46" s="372"/>
      <c r="AO46" s="372"/>
      <c r="AP46" s="372"/>
      <c r="AQ46" s="372"/>
      <c r="AR46" s="372"/>
      <c r="AS46" s="372"/>
    </row>
    <row r="47" spans="1:53" s="68" customFormat="1" ht="17.25" customHeight="1" x14ac:dyDescent="0.2">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row>
    <row r="48" spans="1:53" s="68" customFormat="1" x14ac:dyDescent="0.2">
      <c r="A48" s="69" t="s">
        <v>147</v>
      </c>
      <c r="B48" s="62"/>
      <c r="C48" s="62"/>
      <c r="D48" s="62"/>
      <c r="E48" s="62"/>
      <c r="F48" s="62"/>
      <c r="G48" s="62"/>
      <c r="H48" s="62"/>
      <c r="I48" s="62"/>
      <c r="J48" s="62"/>
      <c r="K48" s="62"/>
      <c r="L48" s="62"/>
      <c r="M48" s="62"/>
      <c r="N48" s="62"/>
      <c r="O48" s="62"/>
      <c r="P48" s="69" t="s">
        <v>147</v>
      </c>
      <c r="Q48" s="62"/>
      <c r="R48" s="62"/>
      <c r="S48" s="62"/>
      <c r="T48" s="62"/>
      <c r="U48" s="62"/>
      <c r="V48" s="62"/>
      <c r="W48" s="62"/>
      <c r="X48" s="62"/>
      <c r="Y48" s="62"/>
      <c r="Z48" s="62"/>
      <c r="AA48" s="62"/>
      <c r="AB48" s="62"/>
      <c r="AC48" s="62"/>
      <c r="AD48" s="62"/>
      <c r="AE48" s="69" t="s">
        <v>147</v>
      </c>
      <c r="AF48" s="62"/>
      <c r="AG48" s="62"/>
      <c r="AH48" s="62"/>
      <c r="AI48" s="62"/>
      <c r="AJ48" s="62"/>
      <c r="AK48" s="62"/>
      <c r="AL48" s="62"/>
      <c r="AM48" s="62"/>
      <c r="AN48" s="62"/>
      <c r="AO48" s="62"/>
      <c r="AP48" s="62"/>
      <c r="AQ48" s="62"/>
      <c r="AR48" s="62"/>
      <c r="AS48" s="62"/>
    </row>
    <row r="49" spans="1:45" s="68" customFormat="1" x14ac:dyDescent="0.2">
      <c r="A49" s="69"/>
      <c r="P49" s="69"/>
      <c r="AE49" s="69"/>
    </row>
    <row r="50" spans="1:45" s="68" customFormat="1" x14ac:dyDescent="0.2">
      <c r="A50" s="69"/>
      <c r="P50" s="69"/>
      <c r="AE50" s="69"/>
    </row>
    <row r="51" spans="1:45" s="68" customFormat="1" x14ac:dyDescent="0.2"/>
    <row r="52" spans="1:45" s="68" customFormat="1" x14ac:dyDescent="0.2"/>
    <row r="53" spans="1:45" s="68" customFormat="1" x14ac:dyDescent="0.2"/>
    <row r="54" spans="1:45" s="68" customFormat="1" x14ac:dyDescent="0.2"/>
    <row r="55" spans="1:45" s="68" customFormat="1" x14ac:dyDescent="0.2"/>
    <row r="56" spans="1:45" s="68" customFormat="1" x14ac:dyDescent="0.2">
      <c r="A56" s="71"/>
      <c r="B56" s="69"/>
      <c r="C56" s="69"/>
      <c r="D56" s="69"/>
      <c r="E56" s="69"/>
      <c r="F56" s="69"/>
      <c r="G56" s="69"/>
      <c r="H56" s="69"/>
      <c r="I56" s="69"/>
      <c r="J56" s="69"/>
      <c r="K56" s="69"/>
      <c r="L56" s="69"/>
      <c r="M56" s="69"/>
      <c r="N56" s="69"/>
      <c r="O56" s="69"/>
      <c r="P56" s="71"/>
      <c r="Q56" s="69"/>
      <c r="R56" s="69"/>
      <c r="S56" s="69"/>
      <c r="T56" s="69"/>
      <c r="U56" s="69"/>
      <c r="V56" s="69"/>
      <c r="W56" s="69"/>
      <c r="X56" s="69"/>
      <c r="Y56" s="69"/>
      <c r="Z56" s="69"/>
      <c r="AA56" s="69"/>
      <c r="AB56" s="69"/>
      <c r="AC56" s="69"/>
      <c r="AD56" s="69"/>
      <c r="AE56" s="71"/>
      <c r="AF56" s="69"/>
      <c r="AG56" s="69"/>
      <c r="AH56" s="69"/>
      <c r="AI56" s="69"/>
      <c r="AJ56" s="69"/>
      <c r="AK56" s="69"/>
      <c r="AL56" s="69"/>
      <c r="AM56" s="69"/>
      <c r="AN56" s="69"/>
      <c r="AO56" s="69"/>
      <c r="AP56" s="69"/>
      <c r="AQ56" s="69"/>
      <c r="AR56" s="69"/>
      <c r="AS56" s="69"/>
    </row>
    <row r="57" spans="1:45" s="68" customFormat="1" x14ac:dyDescent="0.2">
      <c r="A57" s="71"/>
      <c r="B57" s="69"/>
      <c r="C57" s="69"/>
      <c r="D57" s="69"/>
      <c r="E57" s="69"/>
      <c r="F57" s="69"/>
      <c r="G57" s="69"/>
      <c r="H57" s="69"/>
      <c r="I57" s="69"/>
      <c r="J57" s="69"/>
      <c r="K57" s="69"/>
      <c r="L57" s="69"/>
      <c r="M57" s="69"/>
      <c r="N57" s="69"/>
      <c r="O57" s="69"/>
      <c r="P57" s="71"/>
      <c r="Q57" s="69"/>
      <c r="R57" s="69"/>
      <c r="S57" s="69"/>
      <c r="T57" s="69"/>
      <c r="U57" s="69"/>
      <c r="V57" s="69"/>
      <c r="W57" s="69"/>
      <c r="X57" s="69"/>
      <c r="Y57" s="69"/>
      <c r="Z57" s="69"/>
      <c r="AA57" s="69"/>
      <c r="AB57" s="69"/>
      <c r="AC57" s="69"/>
      <c r="AD57" s="69"/>
      <c r="AE57" s="71"/>
      <c r="AF57" s="69"/>
      <c r="AG57" s="69"/>
      <c r="AH57" s="69"/>
      <c r="AI57" s="69"/>
      <c r="AJ57" s="69"/>
      <c r="AK57" s="69"/>
      <c r="AL57" s="69"/>
      <c r="AM57" s="69"/>
      <c r="AN57" s="69"/>
      <c r="AO57" s="69"/>
      <c r="AP57" s="69"/>
      <c r="AQ57" s="69"/>
      <c r="AR57" s="69"/>
      <c r="AS57" s="69"/>
    </row>
    <row r="58" spans="1:45" s="68" customFormat="1" x14ac:dyDescent="0.2">
      <c r="A58" s="72"/>
      <c r="B58" s="69"/>
      <c r="D58" s="69"/>
      <c r="F58" s="69"/>
      <c r="H58" s="69"/>
      <c r="J58" s="69"/>
      <c r="L58" s="69"/>
      <c r="N58" s="69"/>
      <c r="P58" s="72"/>
      <c r="Q58" s="69"/>
      <c r="S58" s="69"/>
      <c r="U58" s="69"/>
      <c r="W58" s="69"/>
      <c r="Y58" s="69"/>
      <c r="AA58" s="69"/>
      <c r="AC58" s="69"/>
      <c r="AE58" s="72"/>
      <c r="AF58" s="69"/>
      <c r="AH58" s="69"/>
      <c r="AJ58" s="69"/>
      <c r="AL58" s="69"/>
      <c r="AN58" s="69"/>
      <c r="AP58" s="69"/>
      <c r="AR58" s="69"/>
    </row>
    <row r="59" spans="1:45" s="68" customFormat="1" x14ac:dyDescent="0.2">
      <c r="A59" s="72"/>
      <c r="B59" s="69"/>
      <c r="D59" s="69"/>
      <c r="F59" s="69"/>
      <c r="H59" s="69"/>
      <c r="J59" s="69"/>
      <c r="L59" s="69"/>
      <c r="N59" s="69"/>
      <c r="P59" s="72"/>
      <c r="Q59" s="69"/>
      <c r="S59" s="69"/>
      <c r="U59" s="69"/>
      <c r="W59" s="69"/>
      <c r="Y59" s="69"/>
      <c r="AA59" s="69"/>
      <c r="AC59" s="69"/>
      <c r="AE59" s="72"/>
      <c r="AF59" s="69"/>
      <c r="AH59" s="69"/>
      <c r="AJ59" s="69"/>
      <c r="AL59" s="69"/>
      <c r="AN59" s="69"/>
      <c r="AP59" s="69"/>
      <c r="AR59" s="69"/>
    </row>
    <row r="60" spans="1:45" s="68" customFormat="1" x14ac:dyDescent="0.2">
      <c r="A60" s="72"/>
      <c r="B60" s="69"/>
      <c r="D60" s="69"/>
      <c r="F60" s="69"/>
      <c r="H60" s="69"/>
      <c r="J60" s="69"/>
      <c r="L60" s="69"/>
      <c r="N60" s="69"/>
      <c r="P60" s="72"/>
      <c r="Q60" s="69"/>
      <c r="S60" s="69"/>
      <c r="U60" s="69"/>
      <c r="W60" s="69"/>
      <c r="Y60" s="69"/>
      <c r="AA60" s="69"/>
      <c r="AC60" s="69"/>
      <c r="AE60" s="72"/>
      <c r="AF60" s="69"/>
      <c r="AH60" s="69"/>
      <c r="AJ60" s="69"/>
      <c r="AL60" s="69"/>
      <c r="AN60" s="69"/>
      <c r="AP60" s="69"/>
      <c r="AR60" s="69"/>
    </row>
    <row r="61" spans="1:45" s="68" customFormat="1" x14ac:dyDescent="0.2">
      <c r="A61" s="72"/>
      <c r="B61" s="69"/>
      <c r="D61" s="69"/>
      <c r="F61" s="69"/>
      <c r="H61" s="69"/>
      <c r="J61" s="69"/>
      <c r="L61" s="69"/>
      <c r="N61" s="69"/>
      <c r="P61" s="72"/>
      <c r="Q61" s="69"/>
      <c r="S61" s="69"/>
      <c r="U61" s="69"/>
      <c r="W61" s="69"/>
      <c r="Y61" s="69"/>
      <c r="AA61" s="69"/>
      <c r="AC61" s="69"/>
      <c r="AE61" s="72"/>
      <c r="AF61" s="69"/>
      <c r="AH61" s="69"/>
      <c r="AJ61" s="69"/>
      <c r="AL61" s="69"/>
      <c r="AN61" s="69"/>
      <c r="AP61" s="69"/>
      <c r="AR61" s="69"/>
    </row>
    <row r="62" spans="1:45" x14ac:dyDescent="0.2">
      <c r="A62" s="2"/>
      <c r="B62" s="10"/>
      <c r="D62" s="10"/>
      <c r="F62" s="10"/>
      <c r="H62" s="10"/>
      <c r="J62" s="10"/>
      <c r="L62" s="10"/>
      <c r="N62" s="10"/>
      <c r="P62" s="2"/>
      <c r="Q62" s="10"/>
      <c r="S62" s="10"/>
      <c r="U62" s="10"/>
      <c r="W62" s="10"/>
      <c r="Y62" s="10"/>
      <c r="AA62" s="10"/>
      <c r="AC62" s="10"/>
      <c r="AE62" s="2"/>
      <c r="AF62" s="10"/>
      <c r="AH62" s="10"/>
      <c r="AJ62" s="10"/>
      <c r="AL62" s="10"/>
      <c r="AN62" s="10"/>
      <c r="AP62" s="10"/>
      <c r="AR62" s="10"/>
    </row>
    <row r="63" spans="1:45" x14ac:dyDescent="0.2">
      <c r="A63" s="11"/>
      <c r="P63" s="11"/>
      <c r="AE63" s="11"/>
    </row>
    <row r="68" ht="12.75" customHeight="1" x14ac:dyDescent="0.2"/>
    <row r="69" ht="35.25" customHeight="1" x14ac:dyDescent="0.2"/>
    <row r="70" ht="20.25" customHeight="1" x14ac:dyDescent="0.2"/>
    <row r="74" ht="12.75" customHeight="1" x14ac:dyDescent="0.2"/>
    <row r="102" ht="12.75" customHeight="1" x14ac:dyDescent="0.2"/>
  </sheetData>
  <mergeCells count="36">
    <mergeCell ref="A2:O4"/>
    <mergeCell ref="P2:AD4"/>
    <mergeCell ref="AE2:AS4"/>
    <mergeCell ref="Y8:Z8"/>
    <mergeCell ref="B8:C8"/>
    <mergeCell ref="D8:E8"/>
    <mergeCell ref="F8:G8"/>
    <mergeCell ref="H8:I8"/>
    <mergeCell ref="J8:K8"/>
    <mergeCell ref="L8:M8"/>
    <mergeCell ref="Q8:R8"/>
    <mergeCell ref="S8:T8"/>
    <mergeCell ref="AN8:AO8"/>
    <mergeCell ref="AF8:AG8"/>
    <mergeCell ref="AF6:AS7"/>
    <mergeCell ref="B6:O7"/>
    <mergeCell ref="A46:O47"/>
    <mergeCell ref="P46:AD47"/>
    <mergeCell ref="AE46:AS47"/>
    <mergeCell ref="AJ8:AK8"/>
    <mergeCell ref="AR8:AS8"/>
    <mergeCell ref="A44:O44"/>
    <mergeCell ref="P44:AD44"/>
    <mergeCell ref="AE44:AS44"/>
    <mergeCell ref="AP8:AQ8"/>
    <mergeCell ref="AH8:AI8"/>
    <mergeCell ref="AL8:AM8"/>
    <mergeCell ref="A45:O45"/>
    <mergeCell ref="P45:AD45"/>
    <mergeCell ref="AE45:AS45"/>
    <mergeCell ref="Q6:AD7"/>
    <mergeCell ref="AA8:AB8"/>
    <mergeCell ref="N8:O8"/>
    <mergeCell ref="AC8:AD8"/>
    <mergeCell ref="U8:V8"/>
    <mergeCell ref="W8:X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zoomScaleNormal="100" workbookViewId="0">
      <selection activeCell="Q70" sqref="Q70"/>
    </sheetView>
  </sheetViews>
  <sheetFormatPr defaultRowHeight="12.75" x14ac:dyDescent="0.2"/>
  <cols>
    <col min="1" max="16384" width="9.140625" style="182"/>
  </cols>
  <sheetData>
    <row r="1" spans="1:9" ht="12.75" customHeight="1" x14ac:dyDescent="0.2">
      <c r="A1" s="516" t="s">
        <v>348</v>
      </c>
      <c r="B1" s="516"/>
      <c r="C1" s="516"/>
      <c r="D1" s="516"/>
      <c r="E1" s="516"/>
      <c r="F1" s="516"/>
      <c r="G1" s="516"/>
      <c r="H1" s="516"/>
      <c r="I1" s="516"/>
    </row>
    <row r="2" spans="1:9" ht="35.25" customHeight="1" x14ac:dyDescent="0.2">
      <c r="A2" s="516"/>
      <c r="B2" s="516"/>
      <c r="C2" s="516"/>
      <c r="D2" s="516"/>
      <c r="E2" s="516"/>
      <c r="F2" s="516"/>
      <c r="G2" s="516"/>
      <c r="H2" s="516"/>
      <c r="I2" s="516"/>
    </row>
    <row r="3" spans="1:9" x14ac:dyDescent="0.2">
      <c r="A3" s="516"/>
      <c r="B3" s="516"/>
      <c r="C3" s="516"/>
      <c r="D3" s="516"/>
      <c r="E3" s="516"/>
      <c r="F3" s="516"/>
      <c r="G3" s="516"/>
      <c r="H3" s="516"/>
      <c r="I3" s="516"/>
    </row>
    <row r="4" spans="1:9" ht="15" customHeight="1" x14ac:dyDescent="0.2">
      <c r="A4" s="516"/>
      <c r="B4" s="516"/>
      <c r="C4" s="516"/>
      <c r="D4" s="516"/>
      <c r="E4" s="516"/>
      <c r="F4" s="516"/>
      <c r="G4" s="516"/>
      <c r="H4" s="516"/>
      <c r="I4" s="516"/>
    </row>
    <row r="5" spans="1:9" ht="15.75" customHeight="1" x14ac:dyDescent="0.2">
      <c r="A5" s="516"/>
      <c r="B5" s="516"/>
      <c r="C5" s="516"/>
      <c r="D5" s="516"/>
      <c r="E5" s="516"/>
      <c r="F5" s="516"/>
      <c r="G5" s="516"/>
      <c r="H5" s="516"/>
      <c r="I5" s="516"/>
    </row>
    <row r="6" spans="1:9" ht="15.75" customHeight="1" x14ac:dyDescent="0.2">
      <c r="A6" s="516"/>
      <c r="B6" s="516"/>
      <c r="C6" s="516"/>
      <c r="D6" s="516"/>
      <c r="E6" s="516"/>
      <c r="F6" s="516"/>
      <c r="G6" s="516"/>
      <c r="H6" s="516"/>
      <c r="I6" s="516"/>
    </row>
    <row r="7" spans="1:9" ht="15.75" customHeight="1" x14ac:dyDescent="0.2">
      <c r="A7" s="516"/>
      <c r="B7" s="516"/>
      <c r="C7" s="516"/>
      <c r="D7" s="516"/>
      <c r="E7" s="516"/>
      <c r="F7" s="516"/>
      <c r="G7" s="516"/>
      <c r="H7" s="516"/>
      <c r="I7" s="516"/>
    </row>
    <row r="8" spans="1:9" ht="15.75" customHeight="1" x14ac:dyDescent="0.2">
      <c r="A8" s="516"/>
      <c r="B8" s="516"/>
      <c r="C8" s="516"/>
      <c r="D8" s="516"/>
      <c r="E8" s="516"/>
      <c r="F8" s="516"/>
      <c r="G8" s="516"/>
      <c r="H8" s="516"/>
      <c r="I8" s="516"/>
    </row>
    <row r="9" spans="1:9" ht="15" customHeight="1" x14ac:dyDescent="0.2">
      <c r="A9" s="516"/>
      <c r="B9" s="516"/>
      <c r="C9" s="516"/>
      <c r="D9" s="516"/>
      <c r="E9" s="516"/>
      <c r="F9" s="516"/>
      <c r="G9" s="516"/>
      <c r="H9" s="516"/>
      <c r="I9" s="516"/>
    </row>
    <row r="10" spans="1:9" ht="15.75" customHeight="1" x14ac:dyDescent="0.2">
      <c r="A10" s="516"/>
      <c r="B10" s="516"/>
      <c r="C10" s="516"/>
      <c r="D10" s="516"/>
      <c r="E10" s="516"/>
      <c r="F10" s="516"/>
      <c r="G10" s="516"/>
      <c r="H10" s="516"/>
      <c r="I10" s="516"/>
    </row>
    <row r="11" spans="1:9" ht="15.75" customHeight="1" x14ac:dyDescent="0.2">
      <c r="A11" s="516"/>
      <c r="B11" s="516"/>
      <c r="C11" s="516"/>
      <c r="D11" s="516"/>
      <c r="E11" s="516"/>
      <c r="F11" s="516"/>
      <c r="G11" s="516"/>
      <c r="H11" s="516"/>
      <c r="I11" s="516"/>
    </row>
    <row r="12" spans="1:9" ht="15" customHeight="1" x14ac:dyDescent="0.2">
      <c r="A12" s="516"/>
      <c r="B12" s="516"/>
      <c r="C12" s="516"/>
      <c r="D12" s="516"/>
      <c r="E12" s="516"/>
      <c r="F12" s="516"/>
      <c r="G12" s="516"/>
      <c r="H12" s="516"/>
      <c r="I12" s="516"/>
    </row>
    <row r="13" spans="1:9" ht="15.75" customHeight="1" x14ac:dyDescent="0.2">
      <c r="A13" s="516"/>
      <c r="B13" s="516"/>
      <c r="C13" s="516"/>
      <c r="D13" s="516"/>
      <c r="E13" s="516"/>
      <c r="F13" s="516"/>
      <c r="G13" s="516"/>
      <c r="H13" s="516"/>
      <c r="I13" s="516"/>
    </row>
    <row r="14" spans="1:9" ht="15.75" customHeight="1" x14ac:dyDescent="0.2">
      <c r="A14" s="516"/>
      <c r="B14" s="516"/>
      <c r="C14" s="516"/>
      <c r="D14" s="516"/>
      <c r="E14" s="516"/>
      <c r="F14" s="516"/>
      <c r="G14" s="516"/>
      <c r="H14" s="516"/>
      <c r="I14" s="516"/>
    </row>
    <row r="15" spans="1:9" ht="15" customHeight="1" x14ac:dyDescent="0.2">
      <c r="A15" s="516"/>
      <c r="B15" s="516"/>
      <c r="C15" s="516"/>
      <c r="D15" s="516"/>
      <c r="E15" s="516"/>
      <c r="F15" s="516"/>
      <c r="G15" s="516"/>
      <c r="H15" s="516"/>
      <c r="I15" s="516"/>
    </row>
    <row r="16" spans="1:9" ht="15.75" customHeight="1" x14ac:dyDescent="0.2">
      <c r="A16" s="516"/>
      <c r="B16" s="516"/>
      <c r="C16" s="516"/>
      <c r="D16" s="516"/>
      <c r="E16" s="516"/>
      <c r="F16" s="516"/>
      <c r="G16" s="516"/>
      <c r="H16" s="516"/>
      <c r="I16" s="516"/>
    </row>
    <row r="17" spans="1:9" x14ac:dyDescent="0.2">
      <c r="A17" s="516"/>
      <c r="B17" s="516"/>
      <c r="C17" s="516"/>
      <c r="D17" s="516"/>
      <c r="E17" s="516"/>
      <c r="F17" s="516"/>
      <c r="G17" s="516"/>
      <c r="H17" s="516"/>
      <c r="I17" s="516"/>
    </row>
    <row r="18" spans="1:9" x14ac:dyDescent="0.2">
      <c r="A18" s="516"/>
      <c r="B18" s="516"/>
      <c r="C18" s="516"/>
      <c r="D18" s="516"/>
      <c r="E18" s="516"/>
      <c r="F18" s="516"/>
      <c r="G18" s="516"/>
      <c r="H18" s="516"/>
      <c r="I18" s="516"/>
    </row>
    <row r="19" spans="1:9" x14ac:dyDescent="0.2">
      <c r="A19" s="516"/>
      <c r="B19" s="516"/>
      <c r="C19" s="516"/>
      <c r="D19" s="516"/>
      <c r="E19" s="516"/>
      <c r="F19" s="516"/>
      <c r="G19" s="516"/>
      <c r="H19" s="516"/>
      <c r="I19" s="516"/>
    </row>
    <row r="20" spans="1:9" x14ac:dyDescent="0.2">
      <c r="A20" s="516"/>
      <c r="B20" s="516"/>
      <c r="C20" s="516"/>
      <c r="D20" s="516"/>
      <c r="E20" s="516"/>
      <c r="F20" s="516"/>
      <c r="G20" s="516"/>
      <c r="H20" s="516"/>
      <c r="I20" s="516"/>
    </row>
    <row r="21" spans="1:9" x14ac:dyDescent="0.2">
      <c r="A21" s="516"/>
      <c r="B21" s="516"/>
      <c r="C21" s="516"/>
      <c r="D21" s="516"/>
      <c r="E21" s="516"/>
      <c r="F21" s="516"/>
      <c r="G21" s="516"/>
      <c r="H21" s="516"/>
      <c r="I21" s="516"/>
    </row>
    <row r="22" spans="1:9" x14ac:dyDescent="0.2">
      <c r="A22" s="516"/>
      <c r="B22" s="516"/>
      <c r="C22" s="516"/>
      <c r="D22" s="516"/>
      <c r="E22" s="516"/>
      <c r="F22" s="516"/>
      <c r="G22" s="516"/>
      <c r="H22" s="516"/>
      <c r="I22" s="516"/>
    </row>
    <row r="23" spans="1:9" x14ac:dyDescent="0.2">
      <c r="A23" s="516"/>
      <c r="B23" s="516"/>
      <c r="C23" s="516"/>
      <c r="D23" s="516"/>
      <c r="E23" s="516"/>
      <c r="F23" s="516"/>
      <c r="G23" s="516"/>
      <c r="H23" s="516"/>
      <c r="I23" s="516"/>
    </row>
    <row r="24" spans="1:9" x14ac:dyDescent="0.2">
      <c r="A24" s="516"/>
      <c r="B24" s="516"/>
      <c r="C24" s="516"/>
      <c r="D24" s="516"/>
      <c r="E24" s="516"/>
      <c r="F24" s="516"/>
      <c r="G24" s="516"/>
      <c r="H24" s="516"/>
      <c r="I24" s="516"/>
    </row>
    <row r="25" spans="1:9" x14ac:dyDescent="0.2">
      <c r="A25" s="516"/>
      <c r="B25" s="516"/>
      <c r="C25" s="516"/>
      <c r="D25" s="516"/>
      <c r="E25" s="516"/>
      <c r="F25" s="516"/>
      <c r="G25" s="516"/>
      <c r="H25" s="516"/>
      <c r="I25" s="516"/>
    </row>
    <row r="26" spans="1:9" x14ac:dyDescent="0.2">
      <c r="A26" s="516"/>
      <c r="B26" s="516"/>
      <c r="C26" s="516"/>
      <c r="D26" s="516"/>
      <c r="E26" s="516"/>
      <c r="F26" s="516"/>
      <c r="G26" s="516"/>
      <c r="H26" s="516"/>
      <c r="I26" s="516"/>
    </row>
    <row r="27" spans="1:9" x14ac:dyDescent="0.2">
      <c r="A27" s="516"/>
      <c r="B27" s="516"/>
      <c r="C27" s="516"/>
      <c r="D27" s="516"/>
      <c r="E27" s="516"/>
      <c r="F27" s="516"/>
      <c r="G27" s="516"/>
      <c r="H27" s="516"/>
      <c r="I27" s="516"/>
    </row>
    <row r="28" spans="1:9" x14ac:dyDescent="0.2">
      <c r="A28" s="516"/>
      <c r="B28" s="516"/>
      <c r="C28" s="516"/>
      <c r="D28" s="516"/>
      <c r="E28" s="516"/>
      <c r="F28" s="516"/>
      <c r="G28" s="516"/>
      <c r="H28" s="516"/>
      <c r="I28" s="516"/>
    </row>
    <row r="29" spans="1:9" x14ac:dyDescent="0.2">
      <c r="A29" s="516"/>
      <c r="B29" s="516"/>
      <c r="C29" s="516"/>
      <c r="D29" s="516"/>
      <c r="E29" s="516"/>
      <c r="F29" s="516"/>
      <c r="G29" s="516"/>
      <c r="H29" s="516"/>
      <c r="I29" s="516"/>
    </row>
    <row r="30" spans="1:9" x14ac:dyDescent="0.2">
      <c r="A30" s="516"/>
      <c r="B30" s="516"/>
      <c r="C30" s="516"/>
      <c r="D30" s="516"/>
      <c r="E30" s="516"/>
      <c r="F30" s="516"/>
      <c r="G30" s="516"/>
      <c r="H30" s="516"/>
      <c r="I30" s="516"/>
    </row>
    <row r="31" spans="1:9" x14ac:dyDescent="0.2">
      <c r="A31" s="516"/>
      <c r="B31" s="516"/>
      <c r="C31" s="516"/>
      <c r="D31" s="516"/>
      <c r="E31" s="516"/>
      <c r="F31" s="516"/>
      <c r="G31" s="516"/>
      <c r="H31" s="516"/>
      <c r="I31" s="516"/>
    </row>
    <row r="32" spans="1:9" x14ac:dyDescent="0.2">
      <c r="A32" s="516"/>
      <c r="B32" s="516"/>
      <c r="C32" s="516"/>
      <c r="D32" s="516"/>
      <c r="E32" s="516"/>
      <c r="F32" s="516"/>
      <c r="G32" s="516"/>
      <c r="H32" s="516"/>
      <c r="I32" s="516"/>
    </row>
    <row r="33" spans="1:9" x14ac:dyDescent="0.2">
      <c r="A33" s="516"/>
      <c r="B33" s="516"/>
      <c r="C33" s="516"/>
      <c r="D33" s="516"/>
      <c r="E33" s="516"/>
      <c r="F33" s="516"/>
      <c r="G33" s="516"/>
      <c r="H33" s="516"/>
      <c r="I33" s="516"/>
    </row>
    <row r="34" spans="1:9" x14ac:dyDescent="0.2">
      <c r="A34" s="516"/>
      <c r="B34" s="516"/>
      <c r="C34" s="516"/>
      <c r="D34" s="516"/>
      <c r="E34" s="516"/>
      <c r="F34" s="516"/>
      <c r="G34" s="516"/>
      <c r="H34" s="516"/>
      <c r="I34" s="516"/>
    </row>
    <row r="35" spans="1:9" x14ac:dyDescent="0.2">
      <c r="A35" s="516"/>
      <c r="B35" s="516"/>
      <c r="C35" s="516"/>
      <c r="D35" s="516"/>
      <c r="E35" s="516"/>
      <c r="F35" s="516"/>
      <c r="G35" s="516"/>
      <c r="H35" s="516"/>
      <c r="I35" s="516"/>
    </row>
    <row r="36" spans="1:9" x14ac:dyDescent="0.2">
      <c r="A36" s="516"/>
      <c r="B36" s="516"/>
      <c r="C36" s="516"/>
      <c r="D36" s="516"/>
      <c r="E36" s="516"/>
      <c r="F36" s="516"/>
      <c r="G36" s="516"/>
      <c r="H36" s="516"/>
      <c r="I36" s="516"/>
    </row>
    <row r="37" spans="1:9" x14ac:dyDescent="0.2">
      <c r="A37" s="516"/>
      <c r="B37" s="516"/>
      <c r="C37" s="516"/>
      <c r="D37" s="516"/>
      <c r="E37" s="516"/>
      <c r="F37" s="516"/>
      <c r="G37" s="516"/>
      <c r="H37" s="516"/>
      <c r="I37" s="516"/>
    </row>
    <row r="38" spans="1:9" x14ac:dyDescent="0.2">
      <c r="A38" s="516"/>
      <c r="B38" s="516"/>
      <c r="C38" s="516"/>
      <c r="D38" s="516"/>
      <c r="E38" s="516"/>
      <c r="F38" s="516"/>
      <c r="G38" s="516"/>
      <c r="H38" s="516"/>
      <c r="I38" s="516"/>
    </row>
    <row r="39" spans="1:9" x14ac:dyDescent="0.2">
      <c r="A39" s="516"/>
      <c r="B39" s="516"/>
      <c r="C39" s="516"/>
      <c r="D39" s="516"/>
      <c r="E39" s="516"/>
      <c r="F39" s="516"/>
      <c r="G39" s="516"/>
      <c r="H39" s="516"/>
      <c r="I39" s="516"/>
    </row>
    <row r="40" spans="1:9" x14ac:dyDescent="0.2">
      <c r="A40" s="516"/>
      <c r="B40" s="516"/>
      <c r="C40" s="516"/>
      <c r="D40" s="516"/>
      <c r="E40" s="516"/>
      <c r="F40" s="516"/>
      <c r="G40" s="516"/>
      <c r="H40" s="516"/>
      <c r="I40" s="516"/>
    </row>
    <row r="41" spans="1:9" x14ac:dyDescent="0.2">
      <c r="A41" s="516"/>
      <c r="B41" s="516"/>
      <c r="C41" s="516"/>
      <c r="D41" s="516"/>
      <c r="E41" s="516"/>
      <c r="F41" s="516"/>
      <c r="G41" s="516"/>
      <c r="H41" s="516"/>
      <c r="I41" s="516"/>
    </row>
    <row r="42" spans="1:9" x14ac:dyDescent="0.2">
      <c r="A42" s="516"/>
      <c r="B42" s="516"/>
      <c r="C42" s="516"/>
      <c r="D42" s="516"/>
      <c r="E42" s="516"/>
      <c r="F42" s="516"/>
      <c r="G42" s="516"/>
      <c r="H42" s="516"/>
      <c r="I42" s="516"/>
    </row>
    <row r="43" spans="1:9" x14ac:dyDescent="0.2">
      <c r="A43" s="516"/>
      <c r="B43" s="516"/>
      <c r="C43" s="516"/>
      <c r="D43" s="516"/>
      <c r="E43" s="516"/>
      <c r="F43" s="516"/>
      <c r="G43" s="516"/>
      <c r="H43" s="516"/>
      <c r="I43" s="516"/>
    </row>
    <row r="44" spans="1:9" x14ac:dyDescent="0.2">
      <c r="A44" s="516"/>
      <c r="B44" s="516"/>
      <c r="C44" s="516"/>
      <c r="D44" s="516"/>
      <c r="E44" s="516"/>
      <c r="F44" s="516"/>
      <c r="G44" s="516"/>
      <c r="H44" s="516"/>
      <c r="I44" s="516"/>
    </row>
    <row r="45" spans="1:9" x14ac:dyDescent="0.2">
      <c r="A45" s="516"/>
      <c r="B45" s="516"/>
      <c r="C45" s="516"/>
      <c r="D45" s="516"/>
      <c r="E45" s="516"/>
      <c r="F45" s="516"/>
      <c r="G45" s="516"/>
      <c r="H45" s="516"/>
      <c r="I45" s="516"/>
    </row>
    <row r="46" spans="1:9" x14ac:dyDescent="0.2">
      <c r="A46" s="516"/>
      <c r="B46" s="516"/>
      <c r="C46" s="516"/>
      <c r="D46" s="516"/>
      <c r="E46" s="516"/>
      <c r="F46" s="516"/>
      <c r="G46" s="516"/>
      <c r="H46" s="516"/>
      <c r="I46" s="516"/>
    </row>
    <row r="47" spans="1:9" x14ac:dyDescent="0.2">
      <c r="A47" s="516"/>
      <c r="B47" s="516"/>
      <c r="C47" s="516"/>
      <c r="D47" s="516"/>
      <c r="E47" s="516"/>
      <c r="F47" s="516"/>
      <c r="G47" s="516"/>
      <c r="H47" s="516"/>
      <c r="I47" s="516"/>
    </row>
    <row r="48" spans="1:9" x14ac:dyDescent="0.2">
      <c r="A48" s="516"/>
      <c r="B48" s="516"/>
      <c r="C48" s="516"/>
      <c r="D48" s="516"/>
      <c r="E48" s="516"/>
      <c r="F48" s="516"/>
      <c r="G48" s="516"/>
      <c r="H48" s="516"/>
      <c r="I48" s="516"/>
    </row>
    <row r="49" spans="1:9" x14ac:dyDescent="0.2">
      <c r="A49" s="516"/>
      <c r="B49" s="516"/>
      <c r="C49" s="516"/>
      <c r="D49" s="516"/>
      <c r="E49" s="516"/>
      <c r="F49" s="516"/>
      <c r="G49" s="516"/>
      <c r="H49" s="516"/>
      <c r="I49" s="516"/>
    </row>
    <row r="50" spans="1:9" x14ac:dyDescent="0.2">
      <c r="A50" s="516"/>
      <c r="B50" s="516"/>
      <c r="C50" s="516"/>
      <c r="D50" s="516"/>
      <c r="E50" s="516"/>
      <c r="F50" s="516"/>
      <c r="G50" s="516"/>
      <c r="H50" s="516"/>
      <c r="I50" s="516"/>
    </row>
    <row r="51" spans="1:9" x14ac:dyDescent="0.2">
      <c r="A51" s="516"/>
      <c r="B51" s="516"/>
      <c r="C51" s="516"/>
      <c r="D51" s="516"/>
      <c r="E51" s="516"/>
      <c r="F51" s="516"/>
      <c r="G51" s="516"/>
      <c r="H51" s="516"/>
      <c r="I51" s="516"/>
    </row>
    <row r="52" spans="1:9" x14ac:dyDescent="0.2">
      <c r="A52" s="516"/>
      <c r="B52" s="516"/>
      <c r="C52" s="516"/>
      <c r="D52" s="516"/>
      <c r="E52" s="516"/>
      <c r="F52" s="516"/>
      <c r="G52" s="516"/>
      <c r="H52" s="516"/>
      <c r="I52" s="516"/>
    </row>
    <row r="53" spans="1:9" x14ac:dyDescent="0.2">
      <c r="A53" s="516"/>
      <c r="B53" s="516"/>
      <c r="C53" s="516"/>
      <c r="D53" s="516"/>
      <c r="E53" s="516"/>
      <c r="F53" s="516"/>
      <c r="G53" s="516"/>
      <c r="H53" s="516"/>
      <c r="I53" s="516"/>
    </row>
    <row r="54" spans="1:9" x14ac:dyDescent="0.2">
      <c r="A54" s="516"/>
      <c r="B54" s="516"/>
      <c r="C54" s="516"/>
      <c r="D54" s="516"/>
      <c r="E54" s="516"/>
      <c r="F54" s="516"/>
      <c r="G54" s="516"/>
      <c r="H54" s="516"/>
      <c r="I54" s="516"/>
    </row>
    <row r="55" spans="1:9" x14ac:dyDescent="0.2">
      <c r="A55" s="516"/>
      <c r="B55" s="516"/>
      <c r="C55" s="516"/>
      <c r="D55" s="516"/>
      <c r="E55" s="516"/>
      <c r="F55" s="516"/>
      <c r="G55" s="516"/>
      <c r="H55" s="516"/>
      <c r="I55" s="516"/>
    </row>
    <row r="56" spans="1:9" x14ac:dyDescent="0.2">
      <c r="A56" s="516"/>
      <c r="B56" s="516"/>
      <c r="C56" s="516"/>
      <c r="D56" s="516"/>
      <c r="E56" s="516"/>
      <c r="F56" s="516"/>
      <c r="G56" s="516"/>
      <c r="H56" s="516"/>
      <c r="I56" s="516"/>
    </row>
    <row r="57" spans="1:9" x14ac:dyDescent="0.2">
      <c r="A57" s="516"/>
      <c r="B57" s="516"/>
      <c r="C57" s="516"/>
      <c r="D57" s="516"/>
      <c r="E57" s="516"/>
      <c r="F57" s="516"/>
      <c r="G57" s="516"/>
      <c r="H57" s="516"/>
      <c r="I57" s="516"/>
    </row>
    <row r="58" spans="1:9" x14ac:dyDescent="0.2">
      <c r="A58" s="516"/>
      <c r="B58" s="516"/>
      <c r="C58" s="516"/>
      <c r="D58" s="516"/>
      <c r="E58" s="516"/>
      <c r="F58" s="516"/>
      <c r="G58" s="516"/>
      <c r="H58" s="516"/>
      <c r="I58" s="516"/>
    </row>
    <row r="59" spans="1:9" x14ac:dyDescent="0.2">
      <c r="A59" s="516"/>
      <c r="B59" s="516"/>
      <c r="C59" s="516"/>
      <c r="D59" s="516"/>
      <c r="E59" s="516"/>
      <c r="F59" s="516"/>
      <c r="G59" s="516"/>
      <c r="H59" s="516"/>
      <c r="I59" s="516"/>
    </row>
    <row r="60" spans="1:9" x14ac:dyDescent="0.2">
      <c r="A60" s="516"/>
      <c r="B60" s="516"/>
      <c r="C60" s="516"/>
      <c r="D60" s="516"/>
      <c r="E60" s="516"/>
      <c r="F60" s="516"/>
      <c r="G60" s="516"/>
      <c r="H60" s="516"/>
      <c r="I60" s="516"/>
    </row>
    <row r="61" spans="1:9" x14ac:dyDescent="0.2">
      <c r="A61" s="516"/>
      <c r="B61" s="516"/>
      <c r="C61" s="516"/>
      <c r="D61" s="516"/>
      <c r="E61" s="516"/>
      <c r="F61" s="516"/>
      <c r="G61" s="516"/>
      <c r="H61" s="516"/>
      <c r="I61" s="516"/>
    </row>
    <row r="62" spans="1:9" x14ac:dyDescent="0.2">
      <c r="A62" s="516"/>
      <c r="B62" s="516"/>
      <c r="C62" s="516"/>
      <c r="D62" s="516"/>
      <c r="E62" s="516"/>
      <c r="F62" s="516"/>
      <c r="G62" s="516"/>
      <c r="H62" s="516"/>
      <c r="I62" s="516"/>
    </row>
    <row r="63" spans="1:9" x14ac:dyDescent="0.2">
      <c r="A63" s="516"/>
      <c r="B63" s="516"/>
      <c r="C63" s="516"/>
      <c r="D63" s="516"/>
      <c r="E63" s="516"/>
      <c r="F63" s="516"/>
      <c r="G63" s="516"/>
      <c r="H63" s="516"/>
      <c r="I63" s="516"/>
    </row>
    <row r="64" spans="1:9" x14ac:dyDescent="0.2">
      <c r="A64" s="516"/>
      <c r="B64" s="516"/>
      <c r="C64" s="516"/>
      <c r="D64" s="516"/>
      <c r="E64" s="516"/>
      <c r="F64" s="516"/>
      <c r="G64" s="516"/>
      <c r="H64" s="516"/>
      <c r="I64" s="516"/>
    </row>
    <row r="65" spans="1:15" x14ac:dyDescent="0.2">
      <c r="A65" s="516"/>
      <c r="B65" s="516"/>
      <c r="C65" s="516"/>
      <c r="D65" s="516"/>
      <c r="E65" s="516"/>
      <c r="F65" s="516"/>
      <c r="G65" s="516"/>
      <c r="H65" s="516"/>
      <c r="I65" s="516"/>
    </row>
    <row r="66" spans="1:15" x14ac:dyDescent="0.2">
      <c r="A66" s="516"/>
      <c r="B66" s="516"/>
      <c r="C66" s="516"/>
      <c r="D66" s="516"/>
      <c r="E66" s="516"/>
      <c r="F66" s="516"/>
      <c r="G66" s="516"/>
      <c r="H66" s="516"/>
      <c r="I66" s="516"/>
    </row>
    <row r="67" spans="1:15" x14ac:dyDescent="0.2">
      <c r="A67" s="516"/>
      <c r="B67" s="516"/>
      <c r="C67" s="516"/>
      <c r="D67" s="516"/>
      <c r="E67" s="516"/>
      <c r="F67" s="516"/>
      <c r="G67" s="516"/>
      <c r="H67" s="516"/>
      <c r="I67" s="516"/>
    </row>
    <row r="68" spans="1:15" x14ac:dyDescent="0.2">
      <c r="A68" s="516"/>
      <c r="B68" s="516"/>
      <c r="C68" s="516"/>
      <c r="D68" s="516"/>
      <c r="E68" s="516"/>
      <c r="F68" s="516"/>
      <c r="G68" s="516"/>
      <c r="H68" s="516"/>
      <c r="I68" s="516"/>
    </row>
    <row r="69" spans="1:15" x14ac:dyDescent="0.2">
      <c r="A69" s="516"/>
      <c r="B69" s="516"/>
      <c r="C69" s="516"/>
      <c r="D69" s="516"/>
      <c r="E69" s="516"/>
      <c r="F69" s="516"/>
      <c r="G69" s="516"/>
      <c r="H69" s="516"/>
      <c r="I69" s="516"/>
    </row>
    <row r="70" spans="1:15" x14ac:dyDescent="0.2">
      <c r="A70" s="516"/>
      <c r="B70" s="516"/>
      <c r="C70" s="516"/>
      <c r="D70" s="516"/>
      <c r="E70" s="516"/>
      <c r="F70" s="516"/>
      <c r="G70" s="516"/>
      <c r="H70" s="516"/>
      <c r="I70" s="516"/>
    </row>
    <row r="71" spans="1:15" x14ac:dyDescent="0.2">
      <c r="A71" s="516"/>
      <c r="B71" s="516"/>
      <c r="C71" s="516"/>
      <c r="D71" s="516"/>
      <c r="E71" s="516"/>
      <c r="F71" s="516"/>
      <c r="G71" s="516"/>
      <c r="H71" s="516"/>
      <c r="I71" s="516"/>
    </row>
    <row r="72" spans="1:15" x14ac:dyDescent="0.2">
      <c r="A72" s="516"/>
      <c r="B72" s="516"/>
      <c r="C72" s="516"/>
      <c r="D72" s="516"/>
      <c r="E72" s="516"/>
      <c r="F72" s="516"/>
      <c r="G72" s="516"/>
      <c r="H72" s="516"/>
      <c r="I72" s="516"/>
    </row>
    <row r="73" spans="1:15" x14ac:dyDescent="0.2">
      <c r="A73" s="516"/>
      <c r="B73" s="516"/>
      <c r="C73" s="516"/>
      <c r="D73" s="516"/>
      <c r="E73" s="516"/>
      <c r="F73" s="516"/>
      <c r="G73" s="516"/>
      <c r="H73" s="516"/>
      <c r="I73" s="516"/>
    </row>
    <row r="74" spans="1:15" x14ac:dyDescent="0.2">
      <c r="A74" s="516"/>
      <c r="B74" s="516"/>
      <c r="C74" s="516"/>
      <c r="D74" s="516"/>
      <c r="E74" s="516"/>
      <c r="F74" s="516"/>
      <c r="G74" s="516"/>
      <c r="H74" s="516"/>
      <c r="I74" s="516"/>
    </row>
    <row r="75" spans="1:15" ht="132.75" customHeight="1" x14ac:dyDescent="0.2">
      <c r="A75" s="517" t="s">
        <v>240</v>
      </c>
      <c r="B75" s="517"/>
      <c r="C75" s="517"/>
      <c r="D75" s="517"/>
      <c r="E75" s="517"/>
      <c r="F75" s="517"/>
      <c r="G75" s="517"/>
      <c r="H75" s="517"/>
      <c r="I75" s="517"/>
      <c r="J75" s="303"/>
      <c r="K75" s="303"/>
      <c r="L75" s="518"/>
      <c r="M75" s="518"/>
      <c r="N75" s="518"/>
      <c r="O75" s="518"/>
    </row>
    <row r="76" spans="1:15" x14ac:dyDescent="0.2">
      <c r="A76" s="519"/>
      <c r="B76" s="519"/>
      <c r="C76" s="519"/>
      <c r="D76" s="519"/>
      <c r="E76" s="519"/>
      <c r="F76" s="519"/>
      <c r="G76" s="519"/>
      <c r="H76" s="519"/>
      <c r="I76" s="519"/>
    </row>
    <row r="77" spans="1:15" x14ac:dyDescent="0.2">
      <c r="A77" s="519"/>
      <c r="B77" s="519"/>
      <c r="C77" s="519"/>
      <c r="D77" s="519"/>
      <c r="E77" s="519"/>
      <c r="F77" s="519"/>
      <c r="G77" s="519"/>
      <c r="H77" s="519"/>
      <c r="I77" s="519"/>
    </row>
    <row r="78" spans="1:15" x14ac:dyDescent="0.2">
      <c r="A78" s="519"/>
      <c r="B78" s="519"/>
      <c r="C78" s="519"/>
      <c r="D78" s="519"/>
      <c r="E78" s="519"/>
      <c r="F78" s="519"/>
      <c r="G78" s="519"/>
      <c r="H78" s="519"/>
      <c r="I78" s="519"/>
    </row>
    <row r="79" spans="1:15" x14ac:dyDescent="0.2">
      <c r="A79" s="519"/>
      <c r="B79" s="519"/>
      <c r="C79" s="519"/>
      <c r="D79" s="519"/>
      <c r="E79" s="519"/>
      <c r="F79" s="519"/>
      <c r="G79" s="519"/>
      <c r="H79" s="519"/>
      <c r="I79" s="519"/>
    </row>
    <row r="80" spans="1:15" x14ac:dyDescent="0.2">
      <c r="A80" s="519"/>
      <c r="B80" s="519"/>
      <c r="C80" s="519"/>
      <c r="D80" s="519"/>
      <c r="E80" s="519"/>
      <c r="F80" s="519"/>
      <c r="G80" s="519"/>
      <c r="H80" s="519"/>
      <c r="I80" s="519"/>
    </row>
    <row r="81" spans="1:9" x14ac:dyDescent="0.2">
      <c r="A81" s="519"/>
      <c r="B81" s="519"/>
      <c r="C81" s="519"/>
      <c r="D81" s="519"/>
      <c r="E81" s="519"/>
      <c r="F81" s="519"/>
      <c r="G81" s="519"/>
      <c r="H81" s="519"/>
      <c r="I81" s="519"/>
    </row>
    <row r="82" spans="1:9" x14ac:dyDescent="0.2">
      <c r="A82" s="519"/>
      <c r="B82" s="519"/>
      <c r="C82" s="519"/>
      <c r="D82" s="519"/>
      <c r="E82" s="519"/>
      <c r="F82" s="519"/>
      <c r="G82" s="519"/>
      <c r="H82" s="519"/>
      <c r="I82" s="519"/>
    </row>
    <row r="83" spans="1:9" x14ac:dyDescent="0.2">
      <c r="A83" s="519"/>
      <c r="B83" s="519"/>
      <c r="C83" s="519"/>
      <c r="D83" s="519"/>
      <c r="E83" s="519"/>
      <c r="F83" s="519"/>
      <c r="G83" s="519"/>
      <c r="H83" s="519"/>
      <c r="I83" s="519"/>
    </row>
    <row r="84" spans="1:9" x14ac:dyDescent="0.2">
      <c r="A84" s="519"/>
      <c r="B84" s="519"/>
      <c r="C84" s="519"/>
      <c r="D84" s="519"/>
      <c r="E84" s="519"/>
      <c r="F84" s="519"/>
      <c r="G84" s="519"/>
      <c r="H84" s="519"/>
      <c r="I84" s="519"/>
    </row>
    <row r="85" spans="1:9" x14ac:dyDescent="0.2">
      <c r="A85" s="519"/>
      <c r="B85" s="519"/>
      <c r="C85" s="519"/>
      <c r="D85" s="519"/>
      <c r="E85" s="519"/>
      <c r="F85" s="519"/>
      <c r="G85" s="519"/>
      <c r="H85" s="519"/>
      <c r="I85" s="519"/>
    </row>
    <row r="86" spans="1:9" x14ac:dyDescent="0.2">
      <c r="A86" s="519"/>
      <c r="B86" s="519"/>
      <c r="C86" s="519"/>
      <c r="D86" s="519"/>
      <c r="E86" s="519"/>
      <c r="F86" s="519"/>
      <c r="G86" s="519"/>
      <c r="H86" s="519"/>
      <c r="I86" s="519"/>
    </row>
    <row r="87" spans="1:9" x14ac:dyDescent="0.2">
      <c r="A87" s="519"/>
      <c r="B87" s="519"/>
      <c r="C87" s="519"/>
      <c r="D87" s="519"/>
      <c r="E87" s="519"/>
      <c r="F87" s="519"/>
      <c r="G87" s="519"/>
      <c r="H87" s="519"/>
      <c r="I87" s="519"/>
    </row>
    <row r="88" spans="1:9" x14ac:dyDescent="0.2">
      <c r="A88" s="519"/>
      <c r="B88" s="519"/>
      <c r="C88" s="519"/>
      <c r="D88" s="519"/>
      <c r="E88" s="519"/>
      <c r="F88" s="519"/>
      <c r="G88" s="519"/>
      <c r="H88" s="519"/>
      <c r="I88" s="519"/>
    </row>
    <row r="89" spans="1:9" x14ac:dyDescent="0.2">
      <c r="A89" s="519"/>
      <c r="B89" s="519"/>
      <c r="C89" s="519"/>
      <c r="D89" s="519"/>
      <c r="E89" s="519"/>
      <c r="F89" s="519"/>
      <c r="G89" s="519"/>
      <c r="H89" s="519"/>
      <c r="I89" s="519"/>
    </row>
    <row r="90" spans="1:9" x14ac:dyDescent="0.2">
      <c r="A90" s="519"/>
      <c r="B90" s="519"/>
      <c r="C90" s="519"/>
      <c r="D90" s="519"/>
      <c r="E90" s="519"/>
      <c r="F90" s="519"/>
      <c r="G90" s="519"/>
      <c r="H90" s="519"/>
      <c r="I90" s="519"/>
    </row>
    <row r="91" spans="1:9" x14ac:dyDescent="0.2">
      <c r="A91" s="519"/>
      <c r="B91" s="519"/>
      <c r="C91" s="519"/>
      <c r="D91" s="519"/>
      <c r="E91" s="519"/>
      <c r="F91" s="519"/>
      <c r="G91" s="519"/>
      <c r="H91" s="519"/>
      <c r="I91" s="519"/>
    </row>
    <row r="92" spans="1:9" x14ac:dyDescent="0.2">
      <c r="A92" s="519"/>
      <c r="B92" s="519"/>
      <c r="C92" s="519"/>
      <c r="D92" s="519"/>
      <c r="E92" s="519"/>
      <c r="F92" s="519"/>
      <c r="G92" s="519"/>
      <c r="H92" s="519"/>
      <c r="I92" s="519"/>
    </row>
    <row r="93" spans="1:9" x14ac:dyDescent="0.2">
      <c r="A93" s="519"/>
      <c r="B93" s="519"/>
      <c r="C93" s="519"/>
      <c r="D93" s="519"/>
      <c r="E93" s="519"/>
      <c r="F93" s="519"/>
      <c r="G93" s="519"/>
      <c r="H93" s="519"/>
      <c r="I93" s="519"/>
    </row>
    <row r="94" spans="1:9" x14ac:dyDescent="0.2">
      <c r="A94" s="519"/>
      <c r="B94" s="519"/>
      <c r="C94" s="519"/>
      <c r="D94" s="519"/>
      <c r="E94" s="519"/>
      <c r="F94" s="519"/>
      <c r="G94" s="519"/>
      <c r="H94" s="519"/>
      <c r="I94" s="519"/>
    </row>
    <row r="95" spans="1:9" x14ac:dyDescent="0.2">
      <c r="A95" s="519"/>
      <c r="B95" s="519"/>
      <c r="C95" s="519"/>
      <c r="D95" s="519"/>
      <c r="E95" s="519"/>
      <c r="F95" s="519"/>
      <c r="G95" s="519"/>
      <c r="H95" s="519"/>
      <c r="I95" s="519"/>
    </row>
    <row r="96" spans="1:9" x14ac:dyDescent="0.2">
      <c r="A96" s="519"/>
      <c r="B96" s="519"/>
      <c r="C96" s="519"/>
      <c r="D96" s="519"/>
      <c r="E96" s="519"/>
      <c r="F96" s="519"/>
      <c r="G96" s="519"/>
      <c r="H96" s="519"/>
      <c r="I96" s="519"/>
    </row>
    <row r="97" spans="1:9" x14ac:dyDescent="0.2">
      <c r="A97" s="519"/>
      <c r="B97" s="519"/>
      <c r="C97" s="519"/>
      <c r="D97" s="519"/>
      <c r="E97" s="519"/>
      <c r="F97" s="519"/>
      <c r="G97" s="519"/>
      <c r="H97" s="519"/>
      <c r="I97" s="519"/>
    </row>
    <row r="98" spans="1:9" x14ac:dyDescent="0.2">
      <c r="A98" s="519"/>
      <c r="B98" s="519"/>
      <c r="C98" s="519"/>
      <c r="D98" s="519"/>
      <c r="E98" s="519"/>
      <c r="F98" s="519"/>
      <c r="G98" s="519"/>
      <c r="H98" s="519"/>
      <c r="I98" s="519"/>
    </row>
    <row r="99" spans="1:9" x14ac:dyDescent="0.2">
      <c r="A99" s="519"/>
      <c r="B99" s="519"/>
      <c r="C99" s="519"/>
      <c r="D99" s="519"/>
      <c r="E99" s="519"/>
      <c r="F99" s="519"/>
      <c r="G99" s="519"/>
      <c r="H99" s="519"/>
      <c r="I99" s="519"/>
    </row>
    <row r="100" spans="1:9" x14ac:dyDescent="0.2">
      <c r="A100" s="519"/>
      <c r="B100" s="519"/>
      <c r="C100" s="519"/>
      <c r="D100" s="519"/>
      <c r="E100" s="519"/>
      <c r="F100" s="519"/>
      <c r="G100" s="519"/>
      <c r="H100" s="519"/>
      <c r="I100" s="519"/>
    </row>
    <row r="101" spans="1:9" x14ac:dyDescent="0.2">
      <c r="A101" s="519"/>
      <c r="B101" s="519"/>
      <c r="C101" s="519"/>
      <c r="D101" s="519"/>
      <c r="E101" s="519"/>
      <c r="F101" s="519"/>
      <c r="G101" s="519"/>
      <c r="H101" s="519"/>
      <c r="I101" s="519"/>
    </row>
    <row r="102" spans="1:9" x14ac:dyDescent="0.2">
      <c r="A102" s="519"/>
      <c r="B102" s="519"/>
      <c r="C102" s="519"/>
      <c r="D102" s="519"/>
      <c r="E102" s="519"/>
      <c r="F102" s="519"/>
      <c r="G102" s="519"/>
      <c r="H102" s="519"/>
      <c r="I102" s="519"/>
    </row>
    <row r="103" spans="1:9" x14ac:dyDescent="0.2">
      <c r="A103" s="519"/>
      <c r="B103" s="519"/>
      <c r="C103" s="519"/>
      <c r="D103" s="519"/>
      <c r="E103" s="519"/>
      <c r="F103" s="519"/>
      <c r="G103" s="519"/>
      <c r="H103" s="519"/>
      <c r="I103" s="519"/>
    </row>
    <row r="104" spans="1:9" x14ac:dyDescent="0.2">
      <c r="A104" s="519"/>
      <c r="B104" s="519"/>
      <c r="C104" s="519"/>
      <c r="D104" s="519"/>
      <c r="E104" s="519"/>
      <c r="F104" s="519"/>
      <c r="G104" s="519"/>
      <c r="H104" s="519"/>
      <c r="I104" s="519"/>
    </row>
    <row r="105" spans="1:9" x14ac:dyDescent="0.2">
      <c r="A105" s="519"/>
      <c r="B105" s="519"/>
      <c r="C105" s="519"/>
      <c r="D105" s="519"/>
      <c r="E105" s="519"/>
      <c r="F105" s="519"/>
      <c r="G105" s="519"/>
      <c r="H105" s="519"/>
      <c r="I105" s="519"/>
    </row>
    <row r="106" spans="1:9" x14ac:dyDescent="0.2">
      <c r="A106" s="519"/>
      <c r="B106" s="519"/>
      <c r="C106" s="519"/>
      <c r="D106" s="519"/>
      <c r="E106" s="519"/>
      <c r="F106" s="519"/>
      <c r="G106" s="519"/>
      <c r="H106" s="519"/>
      <c r="I106" s="519"/>
    </row>
    <row r="107" spans="1:9" x14ac:dyDescent="0.2">
      <c r="A107" s="519"/>
      <c r="B107" s="519"/>
      <c r="C107" s="519"/>
      <c r="D107" s="519"/>
      <c r="E107" s="519"/>
      <c r="F107" s="519"/>
      <c r="G107" s="519"/>
      <c r="H107" s="519"/>
      <c r="I107" s="519"/>
    </row>
    <row r="108" spans="1:9" x14ac:dyDescent="0.2">
      <c r="A108" s="519"/>
      <c r="B108" s="519"/>
      <c r="C108" s="519"/>
      <c r="D108" s="519"/>
      <c r="E108" s="519"/>
      <c r="F108" s="519"/>
      <c r="G108" s="519"/>
      <c r="H108" s="519"/>
      <c r="I108" s="519"/>
    </row>
    <row r="109" spans="1:9" x14ac:dyDescent="0.2">
      <c r="A109" s="519"/>
      <c r="B109" s="519"/>
      <c r="C109" s="519"/>
      <c r="D109" s="519"/>
      <c r="E109" s="519"/>
      <c r="F109" s="519"/>
      <c r="G109" s="519"/>
      <c r="H109" s="519"/>
      <c r="I109" s="519"/>
    </row>
    <row r="110" spans="1:9" x14ac:dyDescent="0.2">
      <c r="A110" s="519"/>
      <c r="B110" s="519"/>
      <c r="C110" s="519"/>
      <c r="D110" s="519"/>
      <c r="E110" s="519"/>
      <c r="F110" s="519"/>
      <c r="G110" s="519"/>
      <c r="H110" s="519"/>
      <c r="I110" s="519"/>
    </row>
    <row r="111" spans="1:9" x14ac:dyDescent="0.2">
      <c r="A111" s="519"/>
      <c r="B111" s="519"/>
      <c r="C111" s="519"/>
      <c r="D111" s="519"/>
      <c r="E111" s="519"/>
      <c r="F111" s="519"/>
      <c r="G111" s="519"/>
      <c r="H111" s="519"/>
      <c r="I111" s="519"/>
    </row>
    <row r="112" spans="1:9" x14ac:dyDescent="0.2">
      <c r="A112" s="519"/>
      <c r="B112" s="519"/>
      <c r="C112" s="519"/>
      <c r="D112" s="519"/>
      <c r="E112" s="519"/>
      <c r="F112" s="519"/>
      <c r="G112" s="519"/>
      <c r="H112" s="519"/>
      <c r="I112" s="519"/>
    </row>
    <row r="113" spans="1:9" x14ac:dyDescent="0.2">
      <c r="A113" s="519"/>
      <c r="B113" s="519"/>
      <c r="C113" s="519"/>
      <c r="D113" s="519"/>
      <c r="E113" s="519"/>
      <c r="F113" s="519"/>
      <c r="G113" s="519"/>
      <c r="H113" s="519"/>
      <c r="I113" s="519"/>
    </row>
  </sheetData>
  <mergeCells count="2">
    <mergeCell ref="A1:I74"/>
    <mergeCell ref="A75:I7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00B050"/>
  </sheetPr>
  <dimension ref="A1:AD72"/>
  <sheetViews>
    <sheetView zoomScaleNormal="100" workbookViewId="0">
      <selection activeCell="P45" sqref="P45:AC45"/>
    </sheetView>
  </sheetViews>
  <sheetFormatPr defaultColWidth="9" defaultRowHeight="12.75" x14ac:dyDescent="0.2"/>
  <cols>
    <col min="1" max="1" width="16.7109375" style="3" customWidth="1"/>
    <col min="2" max="2" width="5" style="3" customWidth="1"/>
    <col min="3" max="15" width="5.28515625" style="3" customWidth="1"/>
    <col min="16" max="16" width="16.7109375" style="3" customWidth="1"/>
    <col min="17" max="30" width="5.28515625" style="3" customWidth="1"/>
    <col min="31" max="16384" width="9" style="3"/>
  </cols>
  <sheetData>
    <row r="1" spans="1:30" x14ac:dyDescent="0.2">
      <c r="A1" s="2" t="s">
        <v>218</v>
      </c>
      <c r="B1" s="2"/>
      <c r="C1" s="2"/>
      <c r="D1" s="2"/>
      <c r="E1" s="2"/>
      <c r="F1" s="2"/>
      <c r="G1" s="2"/>
      <c r="H1" s="2"/>
      <c r="I1" s="2"/>
      <c r="J1" s="2"/>
      <c r="K1" s="2"/>
      <c r="L1" s="2"/>
      <c r="M1" s="2"/>
      <c r="N1" s="2"/>
      <c r="O1" s="2"/>
      <c r="P1" s="2" t="str">
        <f>+A1</f>
        <v>Table A4.12b</v>
      </c>
      <c r="Q1" s="2"/>
      <c r="R1" s="2"/>
      <c r="S1" s="2"/>
      <c r="T1" s="2"/>
      <c r="U1" s="2"/>
      <c r="V1" s="2"/>
      <c r="W1" s="2"/>
      <c r="X1" s="2"/>
      <c r="Y1" s="2"/>
      <c r="Z1" s="2"/>
      <c r="AA1" s="2"/>
      <c r="AB1" s="2"/>
      <c r="AC1" s="2"/>
      <c r="AD1" s="2"/>
    </row>
    <row r="2" spans="1:30" ht="12.75" customHeight="1" x14ac:dyDescent="0.2">
      <c r="A2" s="329" t="s">
        <v>183</v>
      </c>
      <c r="B2" s="329"/>
      <c r="C2" s="329"/>
      <c r="D2" s="329"/>
      <c r="E2" s="329"/>
      <c r="F2" s="329"/>
      <c r="G2" s="329"/>
      <c r="H2" s="329"/>
      <c r="I2" s="329"/>
      <c r="J2" s="329"/>
      <c r="K2" s="329"/>
      <c r="L2" s="329"/>
      <c r="M2" s="329"/>
      <c r="N2" s="329"/>
      <c r="O2" s="329"/>
      <c r="P2" s="329" t="str">
        <f>+A2</f>
        <v>Differences in the use of generic skills at work,  by educational attainment (adjusted)</v>
      </c>
      <c r="Q2" s="329"/>
      <c r="R2" s="329"/>
      <c r="S2" s="329"/>
      <c r="T2" s="329"/>
      <c r="U2" s="329"/>
      <c r="V2" s="329"/>
      <c r="W2" s="329"/>
      <c r="X2" s="329"/>
      <c r="Y2" s="329"/>
      <c r="Z2" s="329"/>
      <c r="AA2" s="329"/>
      <c r="AB2" s="329"/>
      <c r="AC2" s="329"/>
      <c r="AD2" s="329"/>
    </row>
    <row r="3" spans="1:30"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row>
    <row r="4" spans="1:30"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row>
    <row r="5" spans="1:30" x14ac:dyDescent="0.2">
      <c r="A5" s="4" t="s">
        <v>45</v>
      </c>
      <c r="B5" s="4"/>
      <c r="C5" s="4"/>
      <c r="D5" s="4"/>
      <c r="E5" s="4"/>
      <c r="F5" s="4"/>
      <c r="G5" s="4"/>
      <c r="H5" s="4"/>
      <c r="I5" s="4"/>
      <c r="J5" s="4"/>
      <c r="K5" s="4"/>
      <c r="L5" s="4"/>
      <c r="M5" s="4"/>
      <c r="N5" s="4"/>
      <c r="O5" s="4"/>
      <c r="P5" s="4" t="s">
        <v>46</v>
      </c>
      <c r="Q5" s="4"/>
      <c r="R5" s="4"/>
      <c r="S5" s="4"/>
      <c r="T5" s="4"/>
      <c r="U5" s="4"/>
      <c r="V5" s="4"/>
      <c r="W5" s="4"/>
      <c r="X5" s="4"/>
      <c r="Y5" s="4"/>
      <c r="Z5" s="4"/>
      <c r="AA5" s="4"/>
      <c r="AB5" s="4"/>
      <c r="AC5" s="4"/>
      <c r="AD5" s="4"/>
    </row>
    <row r="6" spans="1:30" ht="15" x14ac:dyDescent="0.25">
      <c r="A6" s="5"/>
      <c r="B6" s="340" t="s">
        <v>245</v>
      </c>
      <c r="C6" s="341"/>
      <c r="D6" s="341"/>
      <c r="E6" s="341"/>
      <c r="F6" s="341"/>
      <c r="G6" s="341"/>
      <c r="H6" s="341"/>
      <c r="I6" s="341"/>
      <c r="J6" s="341"/>
      <c r="K6" s="341"/>
      <c r="L6" s="341"/>
      <c r="M6" s="341"/>
      <c r="N6" s="341"/>
      <c r="O6" s="342"/>
      <c r="P6" s="5"/>
      <c r="Q6" s="340" t="s">
        <v>246</v>
      </c>
      <c r="R6" s="341"/>
      <c r="S6" s="341"/>
      <c r="T6" s="341"/>
      <c r="U6" s="341"/>
      <c r="V6" s="341"/>
      <c r="W6" s="341"/>
      <c r="X6" s="341"/>
      <c r="Y6" s="341"/>
      <c r="Z6" s="341"/>
      <c r="AA6" s="341"/>
      <c r="AB6" s="341"/>
      <c r="AC6" s="341"/>
      <c r="AD6" s="342"/>
    </row>
    <row r="7" spans="1:30" ht="12.75" customHeight="1" x14ac:dyDescent="0.2">
      <c r="A7" s="6"/>
      <c r="B7" s="343"/>
      <c r="C7" s="344"/>
      <c r="D7" s="344"/>
      <c r="E7" s="344"/>
      <c r="F7" s="344"/>
      <c r="G7" s="344"/>
      <c r="H7" s="344"/>
      <c r="I7" s="344"/>
      <c r="J7" s="344"/>
      <c r="K7" s="344"/>
      <c r="L7" s="344"/>
      <c r="M7" s="344"/>
      <c r="N7" s="344"/>
      <c r="O7" s="345"/>
      <c r="P7" s="6"/>
      <c r="Q7" s="343"/>
      <c r="R7" s="344"/>
      <c r="S7" s="344"/>
      <c r="T7" s="344"/>
      <c r="U7" s="344"/>
      <c r="V7" s="344"/>
      <c r="W7" s="344"/>
      <c r="X7" s="344"/>
      <c r="Y7" s="344"/>
      <c r="Z7" s="344"/>
      <c r="AA7" s="344"/>
      <c r="AB7" s="344"/>
      <c r="AC7" s="344"/>
      <c r="AD7" s="345"/>
    </row>
    <row r="8" spans="1:30" ht="32.25" customHeight="1" x14ac:dyDescent="0.2">
      <c r="B8" s="330" t="s">
        <v>59</v>
      </c>
      <c r="C8" s="332"/>
      <c r="D8" s="330" t="s">
        <v>88</v>
      </c>
      <c r="E8" s="332"/>
      <c r="F8" s="330" t="s">
        <v>89</v>
      </c>
      <c r="G8" s="332"/>
      <c r="H8" s="330" t="s">
        <v>144</v>
      </c>
      <c r="I8" s="332"/>
      <c r="J8" s="330" t="s">
        <v>90</v>
      </c>
      <c r="K8" s="332"/>
      <c r="L8" s="330" t="s">
        <v>65</v>
      </c>
      <c r="M8" s="332"/>
      <c r="N8" s="330" t="s">
        <v>87</v>
      </c>
      <c r="O8" s="332"/>
      <c r="Q8" s="330" t="s">
        <v>59</v>
      </c>
      <c r="R8" s="332"/>
      <c r="S8" s="330" t="s">
        <v>88</v>
      </c>
      <c r="T8" s="332"/>
      <c r="U8" s="330" t="s">
        <v>89</v>
      </c>
      <c r="V8" s="332"/>
      <c r="W8" s="330" t="s">
        <v>144</v>
      </c>
      <c r="X8" s="332"/>
      <c r="Y8" s="330" t="s">
        <v>90</v>
      </c>
      <c r="Z8" s="332"/>
      <c r="AA8" s="330" t="s">
        <v>65</v>
      </c>
      <c r="AB8" s="332"/>
      <c r="AC8" s="330" t="s">
        <v>87</v>
      </c>
      <c r="AD8" s="332"/>
    </row>
    <row r="9" spans="1:30" s="7" customFormat="1" ht="20.25" customHeight="1" x14ac:dyDescent="0.2">
      <c r="A9" s="41"/>
      <c r="B9" s="59" t="s">
        <v>221</v>
      </c>
      <c r="C9" s="59" t="s">
        <v>67</v>
      </c>
      <c r="D9" s="59" t="s">
        <v>221</v>
      </c>
      <c r="E9" s="59" t="s">
        <v>67</v>
      </c>
      <c r="F9" s="59" t="s">
        <v>221</v>
      </c>
      <c r="G9" s="59" t="s">
        <v>67</v>
      </c>
      <c r="H9" s="59" t="s">
        <v>221</v>
      </c>
      <c r="I9" s="59" t="s">
        <v>67</v>
      </c>
      <c r="J9" s="59" t="s">
        <v>221</v>
      </c>
      <c r="K9" s="59" t="s">
        <v>67</v>
      </c>
      <c r="L9" s="59" t="s">
        <v>221</v>
      </c>
      <c r="M9" s="59" t="s">
        <v>67</v>
      </c>
      <c r="N9" s="59" t="s">
        <v>221</v>
      </c>
      <c r="O9" s="59" t="s">
        <v>67</v>
      </c>
      <c r="P9" s="41"/>
      <c r="Q9" s="59" t="s">
        <v>221</v>
      </c>
      <c r="R9" s="59" t="s">
        <v>67</v>
      </c>
      <c r="S9" s="59" t="s">
        <v>221</v>
      </c>
      <c r="T9" s="59" t="s">
        <v>67</v>
      </c>
      <c r="U9" s="59" t="s">
        <v>221</v>
      </c>
      <c r="V9" s="59" t="s">
        <v>67</v>
      </c>
      <c r="W9" s="59" t="s">
        <v>221</v>
      </c>
      <c r="X9" s="59" t="s">
        <v>67</v>
      </c>
      <c r="Y9" s="59" t="s">
        <v>221</v>
      </c>
      <c r="Z9" s="59" t="s">
        <v>67</v>
      </c>
      <c r="AA9" s="59" t="s">
        <v>221</v>
      </c>
      <c r="AB9" s="59" t="s">
        <v>67</v>
      </c>
      <c r="AC9" s="59" t="s">
        <v>221</v>
      </c>
      <c r="AD9" s="59" t="s">
        <v>67</v>
      </c>
    </row>
    <row r="10" spans="1:30" x14ac:dyDescent="0.2">
      <c r="A10" s="95" t="s">
        <v>0</v>
      </c>
      <c r="B10" s="46"/>
      <c r="C10" s="46"/>
      <c r="D10" s="46"/>
      <c r="E10" s="46"/>
      <c r="F10" s="46"/>
      <c r="G10" s="46"/>
      <c r="H10" s="46"/>
      <c r="I10" s="46"/>
      <c r="J10" s="46"/>
      <c r="K10" s="46"/>
      <c r="L10" s="46"/>
      <c r="M10" s="46"/>
      <c r="N10" s="46"/>
      <c r="O10" s="261"/>
      <c r="P10" s="95" t="s">
        <v>0</v>
      </c>
      <c r="Q10" s="46"/>
      <c r="R10" s="46"/>
      <c r="S10" s="46"/>
      <c r="T10" s="46"/>
      <c r="U10" s="46"/>
      <c r="V10" s="46"/>
      <c r="W10" s="46"/>
      <c r="X10" s="46"/>
      <c r="Y10" s="46"/>
      <c r="Z10" s="46"/>
      <c r="AA10" s="46"/>
      <c r="AB10" s="46"/>
      <c r="AC10" s="46"/>
      <c r="AD10" s="261"/>
    </row>
    <row r="11" spans="1:30" x14ac:dyDescent="0.2">
      <c r="A11" s="97" t="s">
        <v>1</v>
      </c>
      <c r="O11" s="262"/>
      <c r="P11" s="97" t="s">
        <v>1</v>
      </c>
      <c r="AD11" s="262"/>
    </row>
    <row r="12" spans="1:30" x14ac:dyDescent="0.2">
      <c r="A12" s="98" t="s">
        <v>2</v>
      </c>
      <c r="B12" s="15">
        <v>-3.6633661594910299E-2</v>
      </c>
      <c r="C12" s="24">
        <v>0.38209694631337998</v>
      </c>
      <c r="D12" s="15">
        <v>-0.18660888433568301</v>
      </c>
      <c r="E12" s="24">
        <v>3.1508826655413102E-4</v>
      </c>
      <c r="F12" s="15">
        <v>-0.124630649947737</v>
      </c>
      <c r="G12" s="24">
        <v>1.0826037908438399E-2</v>
      </c>
      <c r="H12" s="15">
        <v>-2.6620545709359799E-2</v>
      </c>
      <c r="I12" s="24">
        <v>0.61009848275393397</v>
      </c>
      <c r="J12" s="15">
        <v>-7.4771078989062906E-2</v>
      </c>
      <c r="K12" s="24">
        <v>0.40487335543303599</v>
      </c>
      <c r="L12" s="15">
        <v>-1.63819792095042E-2</v>
      </c>
      <c r="M12" s="24">
        <v>0.77875138589209503</v>
      </c>
      <c r="N12" s="15">
        <v>-0.111166743930019</v>
      </c>
      <c r="O12" s="264">
        <v>0.101039919502471</v>
      </c>
      <c r="P12" s="98" t="s">
        <v>2</v>
      </c>
      <c r="Q12" s="15">
        <v>-7.8032706446611699E-2</v>
      </c>
      <c r="R12" s="24">
        <v>8.4517676416489898E-2</v>
      </c>
      <c r="S12" s="15">
        <v>0.122689300646295</v>
      </c>
      <c r="T12" s="24">
        <v>5.1615340356490104E-3</v>
      </c>
      <c r="U12" s="15">
        <v>5.5007750524030598E-2</v>
      </c>
      <c r="V12" s="24">
        <v>0.224301462682408</v>
      </c>
      <c r="W12" s="15">
        <v>2.6863112787295002E-2</v>
      </c>
      <c r="X12" s="24">
        <v>0.61430528799643702</v>
      </c>
      <c r="Y12" s="15">
        <v>4.2973256680854999E-2</v>
      </c>
      <c r="Z12" s="24">
        <v>0.47291866307797198</v>
      </c>
      <c r="AA12" s="15">
        <v>-8.2969680554135297E-2</v>
      </c>
      <c r="AB12" s="24">
        <v>0.17715275996209601</v>
      </c>
      <c r="AC12" s="15">
        <v>-0.35418903389652601</v>
      </c>
      <c r="AD12" s="264">
        <v>1.5332367808706899E-6</v>
      </c>
    </row>
    <row r="13" spans="1:30" ht="12.75" customHeight="1" x14ac:dyDescent="0.2">
      <c r="A13" s="98" t="s">
        <v>3</v>
      </c>
      <c r="B13" s="15">
        <v>-0.19112034097450101</v>
      </c>
      <c r="C13" s="24">
        <v>2.9066432053581598E-4</v>
      </c>
      <c r="D13" s="15">
        <v>9.66254188131737E-2</v>
      </c>
      <c r="E13" s="24">
        <v>4.3899876895498798E-2</v>
      </c>
      <c r="F13" s="15">
        <v>-0.32436997049515998</v>
      </c>
      <c r="G13" s="24">
        <v>6.0654806732785005E-8</v>
      </c>
      <c r="H13" s="15">
        <v>8.5057180072413696E-2</v>
      </c>
      <c r="I13" s="24">
        <v>0.12524036661528101</v>
      </c>
      <c r="J13" s="15">
        <v>-0.543861028430079</v>
      </c>
      <c r="K13" s="24">
        <v>4.0816280355571199E-8</v>
      </c>
      <c r="L13" s="15">
        <v>-4.0199236564696497E-2</v>
      </c>
      <c r="M13" s="24">
        <v>0.68943999882775997</v>
      </c>
      <c r="N13" s="15">
        <v>0.30136435020806901</v>
      </c>
      <c r="O13" s="264">
        <v>3.1314603718746197E-5</v>
      </c>
      <c r="P13" s="98" t="s">
        <v>3</v>
      </c>
      <c r="Q13" s="15">
        <v>5.4145157914369101E-2</v>
      </c>
      <c r="R13" s="24">
        <v>0.23062485975920299</v>
      </c>
      <c r="S13" s="15">
        <v>-5.1683193629460502E-3</v>
      </c>
      <c r="T13" s="24">
        <v>0.93956483201714802</v>
      </c>
      <c r="U13" s="15">
        <v>0.28093942511322401</v>
      </c>
      <c r="V13" s="24">
        <v>1.11106435163322E-9</v>
      </c>
      <c r="W13" s="15">
        <v>-0.21826874452838499</v>
      </c>
      <c r="X13" s="24">
        <v>3.1177808782722999E-4</v>
      </c>
      <c r="Y13" s="15">
        <v>0.17837772212710101</v>
      </c>
      <c r="Z13" s="24">
        <v>8.5379798938090001E-3</v>
      </c>
      <c r="AA13" s="15">
        <v>-0.48673494677582402</v>
      </c>
      <c r="AB13" s="24">
        <v>1.70919632003219E-7</v>
      </c>
      <c r="AC13" s="15">
        <v>-0.32776382639367402</v>
      </c>
      <c r="AD13" s="264">
        <v>1.7326064522293899E-4</v>
      </c>
    </row>
    <row r="14" spans="1:30" x14ac:dyDescent="0.2">
      <c r="A14" s="98" t="s">
        <v>4</v>
      </c>
      <c r="B14" s="15">
        <v>-4.5247506558173403E-2</v>
      </c>
      <c r="C14" s="24">
        <v>0.167901045056492</v>
      </c>
      <c r="D14" s="15">
        <v>-0.108608376354564</v>
      </c>
      <c r="E14" s="24">
        <v>5.2483425592994203E-2</v>
      </c>
      <c r="F14" s="15">
        <v>-9.02491198817304E-2</v>
      </c>
      <c r="G14" s="24">
        <v>6.3316512543156497E-2</v>
      </c>
      <c r="H14" s="15">
        <v>-0.146100416226984</v>
      </c>
      <c r="I14" s="24">
        <v>2.9770931171824201E-2</v>
      </c>
      <c r="J14" s="15">
        <v>-0.20051096692496501</v>
      </c>
      <c r="K14" s="24">
        <v>1.73796442458474E-3</v>
      </c>
      <c r="L14" s="15">
        <v>-0.19260493457247499</v>
      </c>
      <c r="M14" s="24">
        <v>5.6204143951437101E-3</v>
      </c>
      <c r="N14" s="15">
        <v>-9.57592960477789E-2</v>
      </c>
      <c r="O14" s="264">
        <v>0.14430347913810401</v>
      </c>
      <c r="P14" s="98" t="s">
        <v>4</v>
      </c>
      <c r="Q14" s="15">
        <v>4.4238495517721799E-2</v>
      </c>
      <c r="R14" s="24">
        <v>0.105948549061258</v>
      </c>
      <c r="S14" s="15">
        <v>1.9226061174650099E-2</v>
      </c>
      <c r="T14" s="24">
        <v>0.542398470643492</v>
      </c>
      <c r="U14" s="15">
        <v>0.102718071840585</v>
      </c>
      <c r="V14" s="24">
        <v>6.3551170675690805E-4</v>
      </c>
      <c r="W14" s="15">
        <v>-0.14743710502785901</v>
      </c>
      <c r="X14" s="24">
        <v>1.56895549616398E-3</v>
      </c>
      <c r="Y14" s="15">
        <v>6.6446000770054706E-2</v>
      </c>
      <c r="Z14" s="24">
        <v>7.3505798666094496E-2</v>
      </c>
      <c r="AA14" s="15">
        <v>-0.172529512280338</v>
      </c>
      <c r="AB14" s="24">
        <v>7.9873290363741093E-5</v>
      </c>
      <c r="AC14" s="15">
        <v>-0.346902724887861</v>
      </c>
      <c r="AD14" s="264">
        <v>2.43220998896732E-11</v>
      </c>
    </row>
    <row r="15" spans="1:30" x14ac:dyDescent="0.2">
      <c r="A15" s="98" t="s">
        <v>5</v>
      </c>
      <c r="B15" s="15">
        <v>-0.33300111602506199</v>
      </c>
      <c r="C15" s="24">
        <v>2.0019870642393701E-3</v>
      </c>
      <c r="D15" s="15">
        <v>-3.6518941617247398E-2</v>
      </c>
      <c r="E15" s="24">
        <v>0.82479131967145403</v>
      </c>
      <c r="F15" s="15">
        <v>-0.111747332486538</v>
      </c>
      <c r="G15" s="24">
        <v>0.24314379755117099</v>
      </c>
      <c r="H15" s="15">
        <v>8.2939639716415395E-2</v>
      </c>
      <c r="I15" s="24">
        <v>0.61861302043351896</v>
      </c>
      <c r="J15" s="15">
        <v>-0.600873195133385</v>
      </c>
      <c r="K15" s="24">
        <v>1.0044057583848999E-3</v>
      </c>
      <c r="L15" s="15">
        <v>0.124140165417679</v>
      </c>
      <c r="M15" s="24">
        <v>0.41888211888587501</v>
      </c>
      <c r="N15" s="15">
        <v>0.315682831362328</v>
      </c>
      <c r="O15" s="264">
        <v>6.0636757487655402E-3</v>
      </c>
      <c r="P15" s="98" t="s">
        <v>5</v>
      </c>
      <c r="Q15" s="15">
        <v>3.6482104943119001E-2</v>
      </c>
      <c r="R15" s="24">
        <v>0.54313752537962201</v>
      </c>
      <c r="S15" s="15">
        <v>0.152032796170019</v>
      </c>
      <c r="T15" s="24">
        <v>3.2656355537905801E-2</v>
      </c>
      <c r="U15" s="15">
        <v>0.17058722636328799</v>
      </c>
      <c r="V15" s="24">
        <v>1.44038755225133E-2</v>
      </c>
      <c r="W15" s="15">
        <v>-0.147887492829304</v>
      </c>
      <c r="X15" s="24">
        <v>9.0693154065212903E-2</v>
      </c>
      <c r="Y15" s="15">
        <v>0.16147224418700001</v>
      </c>
      <c r="Z15" s="24">
        <v>4.1298066433475403E-2</v>
      </c>
      <c r="AA15" s="15">
        <v>-0.306081868706366</v>
      </c>
      <c r="AB15" s="24">
        <v>2.9448522148502101E-2</v>
      </c>
      <c r="AC15" s="15">
        <v>-0.62252196336930798</v>
      </c>
      <c r="AD15" s="264">
        <v>6.7797107705658304E-8</v>
      </c>
    </row>
    <row r="16" spans="1:30" x14ac:dyDescent="0.2">
      <c r="A16" s="98" t="s">
        <v>6</v>
      </c>
      <c r="B16" s="15">
        <v>-0.18839970949284801</v>
      </c>
      <c r="C16" s="24">
        <v>3.4476012669348898E-4</v>
      </c>
      <c r="D16" s="15">
        <v>-8.8811283130494703E-2</v>
      </c>
      <c r="E16" s="24">
        <v>6.3045287253211194E-2</v>
      </c>
      <c r="F16" s="15">
        <v>-0.27977801556897203</v>
      </c>
      <c r="G16" s="24">
        <v>1.7436605492804299E-9</v>
      </c>
      <c r="H16" s="15">
        <v>-7.7341417381139005E-2</v>
      </c>
      <c r="I16" s="24">
        <v>0.31205006527131501</v>
      </c>
      <c r="J16" s="15">
        <v>-0.41995426503587902</v>
      </c>
      <c r="K16" s="24">
        <v>9.3538086165523299E-9</v>
      </c>
      <c r="L16" s="15">
        <v>-6.8167471916380298E-2</v>
      </c>
      <c r="M16" s="24">
        <v>0.342437804432486</v>
      </c>
      <c r="N16" s="15">
        <v>7.9615159491042295E-2</v>
      </c>
      <c r="O16" s="264">
        <v>0.25576685952515199</v>
      </c>
      <c r="P16" s="98" t="s">
        <v>6</v>
      </c>
      <c r="Q16" s="15">
        <v>-9.0914421078178695E-2</v>
      </c>
      <c r="R16" s="24">
        <v>4.1357971884724301E-2</v>
      </c>
      <c r="S16" s="15">
        <v>0.116377657934219</v>
      </c>
      <c r="T16" s="24">
        <v>1.49579780694342E-3</v>
      </c>
      <c r="U16" s="15">
        <v>0.16671620555841299</v>
      </c>
      <c r="V16" s="24">
        <v>2.33934351792087E-5</v>
      </c>
      <c r="W16" s="15">
        <v>-7.3456694524055904E-3</v>
      </c>
      <c r="X16" s="24">
        <v>0.94240572198391903</v>
      </c>
      <c r="Y16" s="15">
        <v>2.96437081178028E-2</v>
      </c>
      <c r="Z16" s="24">
        <v>0.56243815194414903</v>
      </c>
      <c r="AA16" s="15">
        <v>-0.27730567348107299</v>
      </c>
      <c r="AB16" s="24">
        <v>2.03131800910583E-4</v>
      </c>
      <c r="AC16" s="15">
        <v>-0.34362356567362801</v>
      </c>
      <c r="AD16" s="264">
        <v>1.6378692837548699E-6</v>
      </c>
    </row>
    <row r="17" spans="1:30" x14ac:dyDescent="0.2">
      <c r="A17" s="98" t="s">
        <v>7</v>
      </c>
      <c r="B17" s="15">
        <v>8.9856641977539096E-3</v>
      </c>
      <c r="C17" s="24">
        <v>0.96911851382757397</v>
      </c>
      <c r="D17" s="15">
        <v>-0.10789341642525201</v>
      </c>
      <c r="E17" s="24">
        <v>2.5157247029945502E-2</v>
      </c>
      <c r="F17" s="15">
        <v>-0.15165241014623401</v>
      </c>
      <c r="G17" s="24">
        <v>3.4147876074341898E-4</v>
      </c>
      <c r="H17" s="15">
        <v>-6.5260807144216703E-3</v>
      </c>
      <c r="I17" s="24">
        <v>0.88540256330199496</v>
      </c>
      <c r="J17" s="15">
        <v>-0.29133136427151202</v>
      </c>
      <c r="K17" s="24">
        <v>2.05563628354222E-4</v>
      </c>
      <c r="L17" s="15">
        <v>-4.8428124879475898E-2</v>
      </c>
      <c r="M17" s="24">
        <v>0.38322136372583099</v>
      </c>
      <c r="N17" s="15">
        <v>0.20283118660065599</v>
      </c>
      <c r="O17" s="264">
        <v>7.2177970093441103E-3</v>
      </c>
      <c r="P17" s="98" t="s">
        <v>7</v>
      </c>
      <c r="Q17" s="15">
        <v>-6.6128246278947499E-3</v>
      </c>
      <c r="R17" s="24">
        <v>0.91587821624294397</v>
      </c>
      <c r="S17" s="15">
        <v>-3.6028582179124498E-3</v>
      </c>
      <c r="T17" s="24">
        <v>0.92380444985485599</v>
      </c>
      <c r="U17" s="15">
        <v>0.162001758765489</v>
      </c>
      <c r="V17" s="24">
        <v>4.3698671281511302E-7</v>
      </c>
      <c r="W17" s="15">
        <v>-3.9404877592356197E-2</v>
      </c>
      <c r="X17" s="24">
        <v>0.422571452793222</v>
      </c>
      <c r="Y17" s="15">
        <v>4.9188086041881803E-2</v>
      </c>
      <c r="Z17" s="24">
        <v>0.21896958117728699</v>
      </c>
      <c r="AA17" s="15">
        <v>-0.14736058055561899</v>
      </c>
      <c r="AB17" s="24">
        <v>5.5008639293636597E-3</v>
      </c>
      <c r="AC17" s="15">
        <v>-0.31557289970906299</v>
      </c>
      <c r="AD17" s="264">
        <v>5.2664788086076402E-8</v>
      </c>
    </row>
    <row r="18" spans="1:30" x14ac:dyDescent="0.2">
      <c r="A18" s="98" t="s">
        <v>8</v>
      </c>
      <c r="B18" s="15">
        <v>4.7764616149722503E-3</v>
      </c>
      <c r="C18" s="24">
        <v>0.95023964342906397</v>
      </c>
      <c r="D18" s="15">
        <v>-7.2988283605111198E-2</v>
      </c>
      <c r="E18" s="24">
        <v>0.13504590790234799</v>
      </c>
      <c r="F18" s="15">
        <v>-0.32106426449868403</v>
      </c>
      <c r="G18" s="24">
        <v>7.4343829314926806E-8</v>
      </c>
      <c r="H18" s="15">
        <v>-0.10571806769204101</v>
      </c>
      <c r="I18" s="24">
        <v>0.27148567207264601</v>
      </c>
      <c r="J18" s="15">
        <v>-0.45579515305414398</v>
      </c>
      <c r="K18" s="24">
        <v>5.7395639951884903E-7</v>
      </c>
      <c r="L18" s="15">
        <v>-0.32309475798842802</v>
      </c>
      <c r="M18" s="24">
        <v>1.8293747186071099E-3</v>
      </c>
      <c r="N18" s="15">
        <v>-0.24828715023693501</v>
      </c>
      <c r="O18" s="264">
        <v>5.39098874714505E-3</v>
      </c>
      <c r="P18" s="98" t="s">
        <v>8</v>
      </c>
      <c r="Q18" s="15">
        <v>-4.1002239146898399E-2</v>
      </c>
      <c r="R18" s="24">
        <v>0.36527252272848998</v>
      </c>
      <c r="S18" s="15">
        <v>-1.7987055703721801E-2</v>
      </c>
      <c r="T18" s="24">
        <v>0.67869156742066195</v>
      </c>
      <c r="U18" s="15">
        <v>0.15074316970696799</v>
      </c>
      <c r="V18" s="24">
        <v>2.7396162337090001E-4</v>
      </c>
      <c r="W18" s="15">
        <v>-0.123611634805207</v>
      </c>
      <c r="X18" s="24">
        <v>2.0879011097022698E-2</v>
      </c>
      <c r="Y18" s="15">
        <v>0.17082842742484899</v>
      </c>
      <c r="Z18" s="24">
        <v>5.9615758752662505E-4</v>
      </c>
      <c r="AA18" s="15">
        <v>-6.8204249237074202E-2</v>
      </c>
      <c r="AB18" s="24">
        <v>0.28500131275917601</v>
      </c>
      <c r="AC18" s="15">
        <v>-0.193520827902016</v>
      </c>
      <c r="AD18" s="264">
        <v>1.7701402777325901E-3</v>
      </c>
    </row>
    <row r="19" spans="1:30" s="85" customFormat="1" x14ac:dyDescent="0.2">
      <c r="A19" s="98" t="s">
        <v>326</v>
      </c>
      <c r="B19" s="99">
        <v>5.3704703804554797E-2</v>
      </c>
      <c r="C19" s="144">
        <v>0.20394083847632899</v>
      </c>
      <c r="D19" s="99">
        <v>-0.169351082132664</v>
      </c>
      <c r="E19" s="144">
        <v>1.5109045526460201E-3</v>
      </c>
      <c r="F19" s="99">
        <v>-0.16014954925160299</v>
      </c>
      <c r="G19" s="144">
        <v>8.7214194075535494E-6</v>
      </c>
      <c r="H19" s="99">
        <v>-0.18719194776650599</v>
      </c>
      <c r="I19" s="144">
        <v>8.9140634996609503E-4</v>
      </c>
      <c r="J19" s="99">
        <v>-0.34528082787790798</v>
      </c>
      <c r="K19" s="144">
        <v>6.8664221664072003E-7</v>
      </c>
      <c r="L19" s="99">
        <v>-0.238644873726894</v>
      </c>
      <c r="M19" s="144">
        <v>1.1746587584038301E-3</v>
      </c>
      <c r="N19" s="99">
        <v>-3.10735339243229E-2</v>
      </c>
      <c r="O19" s="277">
        <v>0.70151514147749705</v>
      </c>
      <c r="P19" s="98" t="s">
        <v>326</v>
      </c>
      <c r="Q19" s="99">
        <v>4.49576051715894E-2</v>
      </c>
      <c r="R19" s="144">
        <v>0.16622656359340801</v>
      </c>
      <c r="S19" s="99">
        <v>8.0831644336492606E-2</v>
      </c>
      <c r="T19" s="144">
        <v>5.4260214011147202E-2</v>
      </c>
      <c r="U19" s="99">
        <v>0.10147126948349799</v>
      </c>
      <c r="V19" s="144">
        <v>7.9569424230960806E-3</v>
      </c>
      <c r="W19" s="99">
        <v>-0.14568071445709499</v>
      </c>
      <c r="X19" s="144">
        <v>1.48227842717428E-2</v>
      </c>
      <c r="Y19" s="99">
        <v>6.0560728594009197E-2</v>
      </c>
      <c r="Z19" s="144">
        <v>0.17890601614608401</v>
      </c>
      <c r="AA19" s="99">
        <v>-0.55725550590761497</v>
      </c>
      <c r="AB19" s="144">
        <v>2.24265050974282E-14</v>
      </c>
      <c r="AC19" s="99">
        <v>-0.40056040930827602</v>
      </c>
      <c r="AD19" s="277">
        <v>1.0500778024891099E-10</v>
      </c>
    </row>
    <row r="20" spans="1:30" x14ac:dyDescent="0.2">
      <c r="A20" s="98" t="s">
        <v>9</v>
      </c>
      <c r="B20" s="15">
        <v>-0.27785868799675201</v>
      </c>
      <c r="C20" s="24">
        <v>1.14735053939885E-5</v>
      </c>
      <c r="D20" s="15">
        <v>0.204459771633482</v>
      </c>
      <c r="E20" s="24">
        <v>2.9431918543829602E-3</v>
      </c>
      <c r="F20" s="15">
        <v>-0.19462809056008501</v>
      </c>
      <c r="G20" s="24">
        <v>4.8129047103939699E-5</v>
      </c>
      <c r="H20" s="15">
        <v>3.5019180168376698E-2</v>
      </c>
      <c r="I20" s="24">
        <v>0.79885947036454397</v>
      </c>
      <c r="J20" s="15">
        <v>-0.58810379218216902</v>
      </c>
      <c r="K20" s="24">
        <v>1.5397781627513001E-7</v>
      </c>
      <c r="L20" s="15">
        <v>-6.1982184503288603E-3</v>
      </c>
      <c r="M20" s="24">
        <v>0.993269810331598</v>
      </c>
      <c r="N20" s="15">
        <v>-4.7104598669595397E-2</v>
      </c>
      <c r="O20" s="264">
        <v>0.79308785187527098</v>
      </c>
      <c r="P20" s="98" t="s">
        <v>9</v>
      </c>
      <c r="Q20" s="15">
        <v>9.8778781690911699E-2</v>
      </c>
      <c r="R20" s="24">
        <v>3.7396018414282299E-2</v>
      </c>
      <c r="S20" s="15">
        <v>-7.9097366623206607E-3</v>
      </c>
      <c r="T20" s="24">
        <v>0.88902578171234903</v>
      </c>
      <c r="U20" s="15">
        <v>0.19760419878129901</v>
      </c>
      <c r="V20" s="24">
        <v>3.8298654425617E-7</v>
      </c>
      <c r="W20" s="15">
        <v>-0.163971823337169</v>
      </c>
      <c r="X20" s="24">
        <v>1.6343239350495399E-2</v>
      </c>
      <c r="Y20" s="15">
        <v>0.187989766024826</v>
      </c>
      <c r="Z20" s="24">
        <v>8.0551533247752395E-4</v>
      </c>
      <c r="AA20" s="15">
        <v>-0.27173126980922002</v>
      </c>
      <c r="AB20" s="24">
        <v>2.92327935510484E-3</v>
      </c>
      <c r="AC20" s="15">
        <v>-0.22938897146538501</v>
      </c>
      <c r="AD20" s="264">
        <v>1.4714877606689699E-3</v>
      </c>
    </row>
    <row r="21" spans="1:30" x14ac:dyDescent="0.2">
      <c r="A21" s="98" t="s">
        <v>10</v>
      </c>
      <c r="B21" s="15">
        <v>1.54867026766997E-2</v>
      </c>
      <c r="C21" s="24">
        <v>0.89615985012277399</v>
      </c>
      <c r="D21" s="15">
        <v>-4.5689824262326699E-2</v>
      </c>
      <c r="E21" s="24">
        <v>0.55242740628465103</v>
      </c>
      <c r="F21" s="15">
        <v>-8.2660153976629402E-2</v>
      </c>
      <c r="G21" s="24">
        <v>0.223542182649624</v>
      </c>
      <c r="H21" s="15">
        <v>-0.34728429192957599</v>
      </c>
      <c r="I21" s="24">
        <v>1.35020778132633E-3</v>
      </c>
      <c r="J21" s="15">
        <v>7.3492672260428299E-2</v>
      </c>
      <c r="K21" s="24">
        <v>0.54435127674980899</v>
      </c>
      <c r="L21" s="15">
        <v>-0.33582934037096102</v>
      </c>
      <c r="M21" s="24">
        <v>1.4921068297812901E-5</v>
      </c>
      <c r="N21" s="15">
        <v>7.8774450838535598E-2</v>
      </c>
      <c r="O21" s="264">
        <v>0.45511129269647599</v>
      </c>
      <c r="P21" s="98" t="s">
        <v>10</v>
      </c>
      <c r="Q21" s="15">
        <v>7.3897599429375294E-2</v>
      </c>
      <c r="R21" s="24">
        <v>5.0144144493185397E-2</v>
      </c>
      <c r="S21" s="15">
        <v>0.13144301693366101</v>
      </c>
      <c r="T21" s="24">
        <v>2.61718899547843E-2</v>
      </c>
      <c r="U21" s="15">
        <v>0.23612795525257799</v>
      </c>
      <c r="V21" s="24">
        <v>7.6186335619787799E-5</v>
      </c>
      <c r="W21" s="15">
        <v>-7.0143165256259701E-2</v>
      </c>
      <c r="X21" s="24">
        <v>0.26315494434159797</v>
      </c>
      <c r="Y21" s="15">
        <v>0.30092827797090099</v>
      </c>
      <c r="Z21" s="24">
        <v>5.1773074669192501E-5</v>
      </c>
      <c r="AA21" s="15">
        <v>-0.21191176818483801</v>
      </c>
      <c r="AB21" s="24">
        <v>3.84812726036543E-3</v>
      </c>
      <c r="AC21" s="15">
        <v>-0.271893334591577</v>
      </c>
      <c r="AD21" s="264">
        <v>5.0716777776060895E-4</v>
      </c>
    </row>
    <row r="22" spans="1:30" x14ac:dyDescent="0.2">
      <c r="A22" s="98" t="s">
        <v>11</v>
      </c>
      <c r="B22" s="15">
        <v>7.4095900668930098E-2</v>
      </c>
      <c r="C22" s="24">
        <v>0.18469468733453401</v>
      </c>
      <c r="D22" s="15">
        <v>-0.18563877566899101</v>
      </c>
      <c r="E22" s="24">
        <v>4.97636382278088E-3</v>
      </c>
      <c r="F22" s="15">
        <v>-0.112318483395938</v>
      </c>
      <c r="G22" s="24">
        <v>1.4362596523050299E-2</v>
      </c>
      <c r="H22" s="15">
        <v>1.9528617411476101E-2</v>
      </c>
      <c r="I22" s="24">
        <v>0.88453317504828499</v>
      </c>
      <c r="J22" s="15">
        <v>-4.1398330497353801E-2</v>
      </c>
      <c r="K22" s="24">
        <v>0.49498959215626598</v>
      </c>
      <c r="L22" s="15">
        <v>-2.1355678373082599E-2</v>
      </c>
      <c r="M22" s="24">
        <v>0.72711963285992198</v>
      </c>
      <c r="N22" s="15">
        <v>0.273029584254525</v>
      </c>
      <c r="O22" s="264">
        <v>8.1846608139035703E-4</v>
      </c>
      <c r="P22" s="98" t="s">
        <v>11</v>
      </c>
      <c r="Q22" s="15">
        <v>9.0427923105552005E-3</v>
      </c>
      <c r="R22" s="24">
        <v>0.94636199586565195</v>
      </c>
      <c r="S22" s="15">
        <v>9.95805465594512E-2</v>
      </c>
      <c r="T22" s="24">
        <v>0.16692797322821101</v>
      </c>
      <c r="U22" s="15">
        <v>0.157187858506706</v>
      </c>
      <c r="V22" s="24">
        <v>2.5911924886474501E-2</v>
      </c>
      <c r="W22" s="15">
        <v>-0.12078134437834501</v>
      </c>
      <c r="X22" s="24">
        <v>0.131491267366044</v>
      </c>
      <c r="Y22" s="15">
        <v>-6.1447182108559602E-2</v>
      </c>
      <c r="Z22" s="24">
        <v>0.45565213159113799</v>
      </c>
      <c r="AA22" s="15">
        <v>-0.44789775388280501</v>
      </c>
      <c r="AB22" s="24">
        <v>6.3997274490934497E-4</v>
      </c>
      <c r="AC22" s="15">
        <v>-0.55290542931827102</v>
      </c>
      <c r="AD22" s="264">
        <v>9.9087571481248898E-9</v>
      </c>
    </row>
    <row r="23" spans="1:30" x14ac:dyDescent="0.2">
      <c r="A23" s="98" t="s">
        <v>12</v>
      </c>
      <c r="B23" s="15">
        <v>0.106339152644288</v>
      </c>
      <c r="C23" s="24">
        <v>6.8750809679538394E-2</v>
      </c>
      <c r="D23" s="15">
        <v>-2.3747890271360799E-2</v>
      </c>
      <c r="E23" s="24">
        <v>0.62288289174942801</v>
      </c>
      <c r="F23" s="15">
        <v>-0.112728079317617</v>
      </c>
      <c r="G23" s="24">
        <v>6.1428301819049097E-2</v>
      </c>
      <c r="H23" s="15">
        <v>-1.9506013184709299E-2</v>
      </c>
      <c r="I23" s="24">
        <v>0.716881118026651</v>
      </c>
      <c r="J23" s="15">
        <v>-0.12121352659500501</v>
      </c>
      <c r="K23" s="24">
        <v>0.334271325637503</v>
      </c>
      <c r="L23" s="15">
        <v>-0.15373662072722899</v>
      </c>
      <c r="M23" s="24">
        <v>0.248671556345476</v>
      </c>
      <c r="N23" s="15">
        <v>9.4223749398050401E-3</v>
      </c>
      <c r="O23" s="264">
        <v>0.95806460448686503</v>
      </c>
      <c r="P23" s="98" t="s">
        <v>12</v>
      </c>
      <c r="Q23" s="15">
        <v>4.1107874307785397E-2</v>
      </c>
      <c r="R23" s="24">
        <v>0.271451863641827</v>
      </c>
      <c r="S23" s="15">
        <v>9.64665343705461E-2</v>
      </c>
      <c r="T23" s="24">
        <v>9.5611988695800693E-3</v>
      </c>
      <c r="U23" s="15">
        <v>0.10253525547579299</v>
      </c>
      <c r="V23" s="24">
        <v>1.2388735551956701E-2</v>
      </c>
      <c r="W23" s="15">
        <v>-4.4261331070125198E-2</v>
      </c>
      <c r="X23" s="24">
        <v>0.65130750352479205</v>
      </c>
      <c r="Y23" s="15">
        <v>8.7307957253459204E-2</v>
      </c>
      <c r="Z23" s="24">
        <v>0.13279674530348801</v>
      </c>
      <c r="AA23" s="15">
        <v>-3.0669850368405499E-2</v>
      </c>
      <c r="AB23" s="24">
        <v>0.60155646046565503</v>
      </c>
      <c r="AC23" s="15">
        <v>-0.141071471346285</v>
      </c>
      <c r="AD23" s="264">
        <v>5.11616419280971E-2</v>
      </c>
    </row>
    <row r="24" spans="1:30" x14ac:dyDescent="0.2">
      <c r="A24" s="98" t="s">
        <v>13</v>
      </c>
      <c r="B24" s="15">
        <v>8.9582537737969301E-2</v>
      </c>
      <c r="C24" s="24">
        <v>0.17677928536555701</v>
      </c>
      <c r="D24" s="15">
        <v>-0.23672751972355399</v>
      </c>
      <c r="E24" s="24">
        <v>9.6608794768826599E-4</v>
      </c>
      <c r="F24" s="15">
        <v>-0.240595575718931</v>
      </c>
      <c r="G24" s="24">
        <v>2.1598374635223301E-5</v>
      </c>
      <c r="H24" s="15">
        <v>-0.162227978601441</v>
      </c>
      <c r="I24" s="24">
        <v>8.7979267041906395E-2</v>
      </c>
      <c r="J24" s="15">
        <v>-0.39454517709569797</v>
      </c>
      <c r="K24" s="24">
        <v>3.0537383028938999E-5</v>
      </c>
      <c r="L24" s="15">
        <v>-0.29444763547362901</v>
      </c>
      <c r="M24" s="24">
        <v>1.29298344622741E-3</v>
      </c>
      <c r="N24" s="15">
        <v>0.24381373003548901</v>
      </c>
      <c r="O24" s="264">
        <v>1.3124001524196199E-3</v>
      </c>
      <c r="P24" s="98" t="s">
        <v>13</v>
      </c>
      <c r="Q24" s="15">
        <v>8.0823126677541393E-2</v>
      </c>
      <c r="R24" s="24">
        <v>0.105122758757559</v>
      </c>
      <c r="S24" s="15">
        <v>8.4902754417970003E-2</v>
      </c>
      <c r="T24" s="24">
        <v>3.5514855301081803E-2</v>
      </c>
      <c r="U24" s="15">
        <v>0.24553695807151499</v>
      </c>
      <c r="V24" s="24">
        <v>5.8184434381658401E-8</v>
      </c>
      <c r="W24" s="15">
        <v>-5.9310977107062499E-2</v>
      </c>
      <c r="X24" s="24">
        <v>0.145383093180742</v>
      </c>
      <c r="Y24" s="15">
        <v>0.31191105205382602</v>
      </c>
      <c r="Z24" s="24">
        <v>4.5827411596643899E-6</v>
      </c>
      <c r="AA24" s="15">
        <v>0.375327525679235</v>
      </c>
      <c r="AB24" s="24">
        <v>4.27773058497838E-5</v>
      </c>
      <c r="AC24" s="15">
        <v>-0.390201244305106</v>
      </c>
      <c r="AD24" s="264">
        <v>7.9000050057231901E-8</v>
      </c>
    </row>
    <row r="25" spans="1:30" x14ac:dyDescent="0.2">
      <c r="A25" s="98" t="s">
        <v>14</v>
      </c>
      <c r="B25" s="15">
        <v>-1.0091954429877601E-2</v>
      </c>
      <c r="C25" s="24">
        <v>0.86963471423388905</v>
      </c>
      <c r="D25" s="15">
        <v>-4.2829234093140101E-2</v>
      </c>
      <c r="E25" s="24">
        <v>0.217162655980567</v>
      </c>
      <c r="F25" s="15">
        <v>-0.18543261728643301</v>
      </c>
      <c r="G25" s="24">
        <v>1.9498365089853899E-5</v>
      </c>
      <c r="H25" s="15">
        <v>-4.7126040038184297E-2</v>
      </c>
      <c r="I25" s="24">
        <v>0.497174337621688</v>
      </c>
      <c r="J25" s="15">
        <v>-0.31339933617332599</v>
      </c>
      <c r="K25" s="24">
        <v>7.8001741070865495E-5</v>
      </c>
      <c r="L25" s="15">
        <v>-2.8900746034312901E-2</v>
      </c>
      <c r="M25" s="24">
        <v>0.70430163081613795</v>
      </c>
      <c r="N25" s="15">
        <v>-5.7571563821565898E-2</v>
      </c>
      <c r="O25" s="264">
        <v>0.55078756634457904</v>
      </c>
      <c r="P25" s="98" t="s">
        <v>14</v>
      </c>
      <c r="Q25" s="15">
        <v>0.11156614127061799</v>
      </c>
      <c r="R25" s="24">
        <v>5.6506829429505698E-3</v>
      </c>
      <c r="S25" s="15">
        <v>-1.6039694145608199E-2</v>
      </c>
      <c r="T25" s="24">
        <v>0.74955545897025699</v>
      </c>
      <c r="U25" s="15">
        <v>0.17312337542594899</v>
      </c>
      <c r="V25" s="24">
        <v>1.9876651957240199E-5</v>
      </c>
      <c r="W25" s="15">
        <v>-0.203300466368702</v>
      </c>
      <c r="X25" s="24">
        <v>9.0569350986990905E-4</v>
      </c>
      <c r="Y25" s="15">
        <v>0.13346527924469301</v>
      </c>
      <c r="Z25" s="24">
        <v>1.5769589691855899E-2</v>
      </c>
      <c r="AA25" s="15">
        <v>-0.45799342718293301</v>
      </c>
      <c r="AB25" s="24">
        <v>4.7295987348761099E-8</v>
      </c>
      <c r="AC25" s="15">
        <v>-0.720245436990959</v>
      </c>
      <c r="AD25" s="264">
        <v>4.4408920985006301E-15</v>
      </c>
    </row>
    <row r="26" spans="1:30" x14ac:dyDescent="0.2">
      <c r="A26" s="98" t="s">
        <v>15</v>
      </c>
      <c r="B26" s="15">
        <v>1.0147090766859299E-2</v>
      </c>
      <c r="C26" s="24">
        <v>0.76502022657314905</v>
      </c>
      <c r="D26" s="15">
        <v>-4.4686933530890302E-2</v>
      </c>
      <c r="E26" s="24">
        <v>0.24389570152927301</v>
      </c>
      <c r="F26" s="15">
        <v>-0.158225538767924</v>
      </c>
      <c r="G26" s="24">
        <v>6.7208125830386906E-5</v>
      </c>
      <c r="H26" s="15">
        <v>-1.97016264716783E-2</v>
      </c>
      <c r="I26" s="24">
        <v>0.61915695343279098</v>
      </c>
      <c r="J26" s="15">
        <v>-0.22286554682103299</v>
      </c>
      <c r="K26" s="24">
        <v>9.7822411397174795E-3</v>
      </c>
      <c r="L26" s="15">
        <v>5.7276572626469603E-3</v>
      </c>
      <c r="M26" s="24">
        <v>0.99682000199695597</v>
      </c>
      <c r="N26" s="15">
        <v>5.9890705630830002E-2</v>
      </c>
      <c r="O26" s="264">
        <v>0.48574167030548598</v>
      </c>
      <c r="P26" s="98" t="s">
        <v>15</v>
      </c>
      <c r="Q26" s="15">
        <v>-7.9975582724982106E-2</v>
      </c>
      <c r="R26" s="24">
        <v>7.2021574924738402E-2</v>
      </c>
      <c r="S26" s="15">
        <v>4.7934230912710499E-2</v>
      </c>
      <c r="T26" s="24">
        <v>0.21625096420934301</v>
      </c>
      <c r="U26" s="15">
        <v>6.9396229638565496E-2</v>
      </c>
      <c r="V26" s="24">
        <v>6.5913650289470604E-2</v>
      </c>
      <c r="W26" s="15">
        <v>8.3974715833983707E-2</v>
      </c>
      <c r="X26" s="24">
        <v>6.8365071387242807E-2</v>
      </c>
      <c r="Y26" s="15">
        <v>0.18608714736249901</v>
      </c>
      <c r="Z26" s="24">
        <v>1.64042376796718E-2</v>
      </c>
      <c r="AA26" s="15">
        <v>-0.15283286864665899</v>
      </c>
      <c r="AB26" s="24">
        <v>5.6675786250166803E-2</v>
      </c>
      <c r="AC26" s="15">
        <v>-0.27245571020518</v>
      </c>
      <c r="AD26" s="264">
        <v>2.02928841004146E-4</v>
      </c>
    </row>
    <row r="27" spans="1:30" x14ac:dyDescent="0.2">
      <c r="A27" s="98" t="s">
        <v>16</v>
      </c>
      <c r="B27" s="15">
        <v>-0.106965231264015</v>
      </c>
      <c r="C27" s="24">
        <v>0.170295161166133</v>
      </c>
      <c r="D27" s="15">
        <v>0.19861025040907601</v>
      </c>
      <c r="E27" s="24">
        <v>5.1790574580804702E-2</v>
      </c>
      <c r="F27" s="15">
        <v>-0.14155537482257199</v>
      </c>
      <c r="G27" s="24">
        <v>7.1754484462664705E-2</v>
      </c>
      <c r="H27" s="15">
        <v>3.9642248400248201E-2</v>
      </c>
      <c r="I27" s="24">
        <v>0.75025270547154299</v>
      </c>
      <c r="J27" s="15">
        <v>-0.13694971535147701</v>
      </c>
      <c r="K27" s="24">
        <v>0.34122215034471798</v>
      </c>
      <c r="L27" s="15">
        <v>-0.12958186173339101</v>
      </c>
      <c r="M27" s="24">
        <v>5.1585715477793698E-2</v>
      </c>
      <c r="N27" s="15">
        <v>2.51096284182123E-2</v>
      </c>
      <c r="O27" s="264">
        <v>0.85840771064495003</v>
      </c>
      <c r="P27" s="98" t="s">
        <v>16</v>
      </c>
      <c r="Q27" s="15">
        <v>0.107148909274955</v>
      </c>
      <c r="R27" s="24">
        <v>2.17651766668592E-2</v>
      </c>
      <c r="S27" s="15">
        <v>7.3383679596292398E-2</v>
      </c>
      <c r="T27" s="24">
        <v>0.20239089109490399</v>
      </c>
      <c r="U27" s="15">
        <v>0.237778261117638</v>
      </c>
      <c r="V27" s="24">
        <v>1.82923132885371E-6</v>
      </c>
      <c r="W27" s="15">
        <v>-0.151539172395357</v>
      </c>
      <c r="X27" s="24">
        <v>3.61871365377089E-2</v>
      </c>
      <c r="Y27" s="15">
        <v>0.17917209913516199</v>
      </c>
      <c r="Z27" s="24">
        <v>1.2312794056623701E-4</v>
      </c>
      <c r="AA27" s="15">
        <v>-0.4730128040703</v>
      </c>
      <c r="AB27" s="24">
        <v>5.1543096457606899E-9</v>
      </c>
      <c r="AC27" s="15">
        <v>-0.79781766883986105</v>
      </c>
      <c r="AD27" s="264">
        <v>8.8817841970012504E-16</v>
      </c>
    </row>
    <row r="28" spans="1:30" x14ac:dyDescent="0.2">
      <c r="A28" s="98" t="s">
        <v>17</v>
      </c>
      <c r="B28" s="15">
        <v>-0.158878643926743</v>
      </c>
      <c r="C28" s="24">
        <v>8.00063884823283E-2</v>
      </c>
      <c r="D28" s="15">
        <v>-0.26473223964864601</v>
      </c>
      <c r="E28" s="24">
        <v>3.0967136376469602E-4</v>
      </c>
      <c r="F28" s="15">
        <v>-0.26572904814864501</v>
      </c>
      <c r="G28" s="24">
        <v>1.27881543618158E-3</v>
      </c>
      <c r="H28" s="15">
        <v>-0.23779598426545301</v>
      </c>
      <c r="I28" s="24">
        <v>6.02695290858168E-2</v>
      </c>
      <c r="J28" s="15">
        <v>-0.55718959535748802</v>
      </c>
      <c r="K28" s="24">
        <v>1.0635022685989699E-4</v>
      </c>
      <c r="L28" s="15">
        <v>-0.21219325494084801</v>
      </c>
      <c r="M28" s="24">
        <v>5.0363829698329497E-2</v>
      </c>
      <c r="N28" s="15">
        <v>0.104078925040887</v>
      </c>
      <c r="O28" s="264">
        <v>0.24957067300448299</v>
      </c>
      <c r="P28" s="98" t="s">
        <v>17</v>
      </c>
      <c r="Q28" s="15">
        <v>4.5121335083545502E-2</v>
      </c>
      <c r="R28" s="24">
        <v>0.55096479239676399</v>
      </c>
      <c r="S28" s="15">
        <v>0.165081893627471</v>
      </c>
      <c r="T28" s="24">
        <v>9.3912247081025003E-3</v>
      </c>
      <c r="U28" s="15">
        <v>0.19082176812107701</v>
      </c>
      <c r="V28" s="24">
        <v>6.4100988201683E-3</v>
      </c>
      <c r="W28" s="15">
        <v>-0.15551678103709701</v>
      </c>
      <c r="X28" s="24">
        <v>4.0910749998779097E-2</v>
      </c>
      <c r="Y28" s="15">
        <v>0.20884574570091699</v>
      </c>
      <c r="Z28" s="24">
        <v>1.2026042662085699E-2</v>
      </c>
      <c r="AA28" s="15">
        <v>-0.46847729115735498</v>
      </c>
      <c r="AB28" s="24">
        <v>9.3276580970247401E-7</v>
      </c>
      <c r="AC28" s="15">
        <v>-0.90881510170488</v>
      </c>
      <c r="AD28" s="264">
        <v>4.4408920985006301E-16</v>
      </c>
    </row>
    <row r="29" spans="1:30" x14ac:dyDescent="0.2">
      <c r="A29" s="98" t="s">
        <v>18</v>
      </c>
      <c r="B29" s="15">
        <v>-1.70083786974938E-2</v>
      </c>
      <c r="C29" s="24">
        <v>0.72765671050287495</v>
      </c>
      <c r="D29" s="15">
        <v>-0.19108086593597601</v>
      </c>
      <c r="E29" s="24">
        <v>1.26998740094506E-2</v>
      </c>
      <c r="F29" s="15">
        <v>-0.14662842500280199</v>
      </c>
      <c r="G29" s="24">
        <v>1.6843127203349799E-3</v>
      </c>
      <c r="H29" s="15">
        <v>-5.0431849987596103E-2</v>
      </c>
      <c r="I29" s="24">
        <v>0.52224786050327299</v>
      </c>
      <c r="J29" s="15">
        <v>-0.26636919740459802</v>
      </c>
      <c r="K29" s="24">
        <v>3.5563520209054302E-3</v>
      </c>
      <c r="L29" s="15">
        <v>0.104312467919153</v>
      </c>
      <c r="M29" s="24">
        <v>0.262522083812263</v>
      </c>
      <c r="N29" s="15">
        <v>0.12648576191001701</v>
      </c>
      <c r="O29" s="264">
        <v>0.155908702903507</v>
      </c>
      <c r="P29" s="98" t="s">
        <v>18</v>
      </c>
      <c r="Q29" s="15">
        <v>-1.8176040967309501E-2</v>
      </c>
      <c r="R29" s="24">
        <v>0.77318861414086704</v>
      </c>
      <c r="S29" s="15">
        <v>-0.103262113837532</v>
      </c>
      <c r="T29" s="24">
        <v>0.22069565856008599</v>
      </c>
      <c r="U29" s="15">
        <v>8.4132988244363396E-2</v>
      </c>
      <c r="V29" s="24">
        <v>0.17609633124375801</v>
      </c>
      <c r="W29" s="15">
        <v>-1.18515757121997E-2</v>
      </c>
      <c r="X29" s="24">
        <v>0.92233155053073201</v>
      </c>
      <c r="Y29" s="15">
        <v>0.20421618319252599</v>
      </c>
      <c r="Z29" s="24">
        <v>2.60172699240746E-3</v>
      </c>
      <c r="AA29" s="15">
        <v>-0.25014226178182197</v>
      </c>
      <c r="AB29" s="24">
        <v>9.7484017227831305E-3</v>
      </c>
      <c r="AC29" s="15">
        <v>-0.268517574559755</v>
      </c>
      <c r="AD29" s="264">
        <v>4.0845506265094799E-3</v>
      </c>
    </row>
    <row r="30" spans="1:30" x14ac:dyDescent="0.2">
      <c r="A30" s="98" t="s">
        <v>19</v>
      </c>
      <c r="B30" s="15">
        <v>5.01423860533287E-2</v>
      </c>
      <c r="C30" s="24">
        <v>0.36441591755833003</v>
      </c>
      <c r="D30" s="15">
        <v>-8.8322684673963106E-2</v>
      </c>
      <c r="E30" s="24">
        <v>0.14336574178516601</v>
      </c>
      <c r="F30" s="15">
        <v>-8.7373560196173303E-2</v>
      </c>
      <c r="G30" s="24">
        <v>8.73841366634871E-2</v>
      </c>
      <c r="H30" s="15">
        <v>-3.0330017582103699E-2</v>
      </c>
      <c r="I30" s="24">
        <v>0.73107859792237795</v>
      </c>
      <c r="J30" s="15">
        <v>-0.13456866214386301</v>
      </c>
      <c r="K30" s="24">
        <v>0.12592275691194901</v>
      </c>
      <c r="L30" s="15">
        <v>-6.0877070726642703E-2</v>
      </c>
      <c r="M30" s="24">
        <v>0.44435258351551399</v>
      </c>
      <c r="N30" s="15">
        <v>-9.8004517778531003E-2</v>
      </c>
      <c r="O30" s="264">
        <v>0.21322165439850699</v>
      </c>
      <c r="P30" s="98" t="s">
        <v>19</v>
      </c>
      <c r="Q30" s="15">
        <v>-9.3188720103885694E-2</v>
      </c>
      <c r="R30" s="24">
        <v>2.50500983083684E-2</v>
      </c>
      <c r="S30" s="15">
        <v>3.3797044153702001E-2</v>
      </c>
      <c r="T30" s="24">
        <v>0.49956109228073697</v>
      </c>
      <c r="U30" s="15">
        <v>3.3366312878157098E-2</v>
      </c>
      <c r="V30" s="24">
        <v>0.33585075061358899</v>
      </c>
      <c r="W30" s="15">
        <v>-2.8066089633266698E-2</v>
      </c>
      <c r="X30" s="24">
        <v>0.64307785338068602</v>
      </c>
      <c r="Y30" s="15">
        <v>4.19403740463297E-2</v>
      </c>
      <c r="Z30" s="24">
        <v>0.43787903567316</v>
      </c>
      <c r="AA30" s="15">
        <v>-0.17324996470228801</v>
      </c>
      <c r="AB30" s="24">
        <v>2.8636338593826902E-2</v>
      </c>
      <c r="AC30" s="15">
        <v>-3.7641449600788399E-2</v>
      </c>
      <c r="AD30" s="264">
        <v>0.52637661153721504</v>
      </c>
    </row>
    <row r="31" spans="1:30" x14ac:dyDescent="0.2">
      <c r="A31" s="98" t="s">
        <v>20</v>
      </c>
      <c r="B31" s="15">
        <v>-2.29226742760547E-2</v>
      </c>
      <c r="C31" s="24">
        <v>0.62900384874558701</v>
      </c>
      <c r="D31" s="15">
        <v>-0.27921313659542202</v>
      </c>
      <c r="E31" s="24">
        <v>4.0333875072384701E-4</v>
      </c>
      <c r="F31" s="15">
        <v>-0.29157189154475699</v>
      </c>
      <c r="G31" s="24">
        <v>7.9391839748987902E-4</v>
      </c>
      <c r="H31" s="15">
        <v>-0.10177125211773</v>
      </c>
      <c r="I31" s="24">
        <v>0.39293446806424098</v>
      </c>
      <c r="J31" s="15">
        <v>-0.34244214136333201</v>
      </c>
      <c r="K31" s="24">
        <v>1.9693915347645001E-3</v>
      </c>
      <c r="L31" s="15">
        <v>-0.24216240035339301</v>
      </c>
      <c r="M31" s="24">
        <v>1.8282987375515699E-2</v>
      </c>
      <c r="N31" s="15">
        <v>-0.124686699336128</v>
      </c>
      <c r="O31" s="264">
        <v>0.26399980960195601</v>
      </c>
      <c r="P31" s="98" t="s">
        <v>20</v>
      </c>
      <c r="Q31" s="15">
        <v>0.10566279828594299</v>
      </c>
      <c r="R31" s="24">
        <v>3.1943742086216101E-2</v>
      </c>
      <c r="S31" s="15">
        <v>4.4123901572594798E-2</v>
      </c>
      <c r="T31" s="24">
        <v>0.38684858358723501</v>
      </c>
      <c r="U31" s="15">
        <v>9.6213019893846605E-2</v>
      </c>
      <c r="V31" s="24">
        <v>8.5443635017573794E-2</v>
      </c>
      <c r="W31" s="15">
        <v>-0.163104189293409</v>
      </c>
      <c r="X31" s="24">
        <v>4.5502837790901501E-2</v>
      </c>
      <c r="Y31" s="15">
        <v>0.212724084001471</v>
      </c>
      <c r="Z31" s="24">
        <v>7.5018929067316399E-4</v>
      </c>
      <c r="AA31" s="15">
        <v>-0.18379539299046599</v>
      </c>
      <c r="AB31" s="24">
        <v>5.3513838480800902E-4</v>
      </c>
      <c r="AC31" s="15">
        <v>-0.36788055083538101</v>
      </c>
      <c r="AD31" s="264">
        <v>6.6429313383409294E-8</v>
      </c>
    </row>
    <row r="32" spans="1:30" x14ac:dyDescent="0.2">
      <c r="A32" s="98"/>
      <c r="B32" s="61"/>
      <c r="C32" s="60"/>
      <c r="D32" s="61"/>
      <c r="E32" s="60"/>
      <c r="F32" s="61"/>
      <c r="G32" s="60"/>
      <c r="H32" s="61"/>
      <c r="I32" s="60"/>
      <c r="J32" s="61"/>
      <c r="K32" s="60"/>
      <c r="L32" s="61"/>
      <c r="M32" s="60"/>
      <c r="N32" s="61"/>
      <c r="O32" s="266"/>
      <c r="P32" s="98"/>
      <c r="Q32" s="61"/>
      <c r="R32" s="60"/>
      <c r="S32" s="61"/>
      <c r="T32" s="60"/>
      <c r="U32" s="61"/>
      <c r="V32" s="60"/>
      <c r="W32" s="61"/>
      <c r="X32" s="60"/>
      <c r="Y32" s="61"/>
      <c r="Z32" s="60"/>
      <c r="AA32" s="61"/>
      <c r="AB32" s="60"/>
      <c r="AC32" s="61"/>
      <c r="AD32" s="266"/>
    </row>
    <row r="33" spans="1:30" x14ac:dyDescent="0.2">
      <c r="A33" s="97" t="s">
        <v>21</v>
      </c>
      <c r="B33" s="61"/>
      <c r="C33" s="60"/>
      <c r="D33" s="61"/>
      <c r="E33" s="60"/>
      <c r="F33" s="61"/>
      <c r="G33" s="60"/>
      <c r="H33" s="61"/>
      <c r="I33" s="60"/>
      <c r="J33" s="61"/>
      <c r="K33" s="60"/>
      <c r="L33" s="61"/>
      <c r="M33" s="60"/>
      <c r="N33" s="61"/>
      <c r="O33" s="266"/>
      <c r="P33" s="97" t="s">
        <v>21</v>
      </c>
      <c r="Q33" s="61"/>
      <c r="R33" s="60"/>
      <c r="S33" s="61"/>
      <c r="T33" s="60"/>
      <c r="U33" s="61"/>
      <c r="V33" s="60"/>
      <c r="W33" s="61"/>
      <c r="X33" s="60"/>
      <c r="Y33" s="61"/>
      <c r="Z33" s="60"/>
      <c r="AA33" s="61"/>
      <c r="AB33" s="60"/>
      <c r="AC33" s="61"/>
      <c r="AD33" s="266"/>
    </row>
    <row r="34" spans="1:30" x14ac:dyDescent="0.2">
      <c r="A34" s="98" t="s">
        <v>22</v>
      </c>
      <c r="B34" s="15">
        <v>-1.6883077595024502E-2</v>
      </c>
      <c r="C34" s="24">
        <v>0.82233707517235799</v>
      </c>
      <c r="D34" s="15">
        <v>-0.130837949077862</v>
      </c>
      <c r="E34" s="24">
        <v>3.0500586304338401E-2</v>
      </c>
      <c r="F34" s="15">
        <v>-6.7702189071337099E-2</v>
      </c>
      <c r="G34" s="24">
        <v>0.268013099580106</v>
      </c>
      <c r="H34" s="15">
        <v>-0.205083330013205</v>
      </c>
      <c r="I34" s="24">
        <v>5.0721718803043499E-2</v>
      </c>
      <c r="J34" s="15">
        <v>-0.29430681961698002</v>
      </c>
      <c r="K34" s="24">
        <v>1.53174665815259E-3</v>
      </c>
      <c r="L34" s="15">
        <v>5.6828808474152198E-2</v>
      </c>
      <c r="M34" s="24">
        <v>0.51657431704071599</v>
      </c>
      <c r="N34" s="15">
        <v>6.9276277830128796E-2</v>
      </c>
      <c r="O34" s="264">
        <v>0.478041610583817</v>
      </c>
      <c r="P34" s="98" t="s">
        <v>22</v>
      </c>
      <c r="Q34" s="15">
        <v>9.3600392339001207E-2</v>
      </c>
      <c r="R34" s="24">
        <v>2.13687039565813E-2</v>
      </c>
      <c r="S34" s="15">
        <v>0.109482873374558</v>
      </c>
      <c r="T34" s="24">
        <v>5.5997050419947002E-3</v>
      </c>
      <c r="U34" s="15">
        <v>0.15084236020830999</v>
      </c>
      <c r="V34" s="24">
        <v>6.0664112720987295E-4</v>
      </c>
      <c r="W34" s="15">
        <v>-0.157148832439787</v>
      </c>
      <c r="X34" s="24">
        <v>3.9525218735062803E-2</v>
      </c>
      <c r="Y34" s="15">
        <v>0.178563004248771</v>
      </c>
      <c r="Z34" s="24">
        <v>2.2361641931993902E-3</v>
      </c>
      <c r="AA34" s="15">
        <v>-0.51178087306507303</v>
      </c>
      <c r="AB34" s="24">
        <v>5.68568252479196E-8</v>
      </c>
      <c r="AC34" s="15">
        <v>-0.52415515637116905</v>
      </c>
      <c r="AD34" s="264">
        <v>1.7151635667289601E-10</v>
      </c>
    </row>
    <row r="35" spans="1:30" x14ac:dyDescent="0.2">
      <c r="A35" s="98" t="s">
        <v>23</v>
      </c>
      <c r="B35" s="15">
        <v>-5.7116833241384203E-2</v>
      </c>
      <c r="C35" s="24">
        <v>0.331981855428369</v>
      </c>
      <c r="D35" s="15">
        <v>-0.23134703021512801</v>
      </c>
      <c r="E35" s="24">
        <v>1.53423994285928E-3</v>
      </c>
      <c r="F35" s="15">
        <v>-0.103785028297495</v>
      </c>
      <c r="G35" s="24">
        <v>6.83703389569945E-2</v>
      </c>
      <c r="H35" s="15">
        <v>-7.8367014132563195E-2</v>
      </c>
      <c r="I35" s="24">
        <v>0.38166329057097398</v>
      </c>
      <c r="J35" s="15">
        <v>-0.25780072674941701</v>
      </c>
      <c r="K35" s="24">
        <v>2.6059359858674499E-3</v>
      </c>
      <c r="L35" s="15">
        <v>-0.22021879678799899</v>
      </c>
      <c r="M35" s="24">
        <v>2.3133272786328301E-2</v>
      </c>
      <c r="N35" s="15">
        <v>-8.2715610555437399E-2</v>
      </c>
      <c r="O35" s="264">
        <v>0.35186978965421301</v>
      </c>
      <c r="P35" s="98" t="s">
        <v>23</v>
      </c>
      <c r="Q35" s="15">
        <v>-2.7520224443121501E-2</v>
      </c>
      <c r="R35" s="24">
        <v>0.54238369754898297</v>
      </c>
      <c r="S35" s="15">
        <v>0.17722404983343701</v>
      </c>
      <c r="T35" s="24">
        <v>2.40636127961724E-3</v>
      </c>
      <c r="U35" s="15">
        <v>0.23398204884106999</v>
      </c>
      <c r="V35" s="24">
        <v>1.1124557011132901E-6</v>
      </c>
      <c r="W35" s="15">
        <v>9.9154437873159001E-2</v>
      </c>
      <c r="X35" s="24">
        <v>0.16360176155147901</v>
      </c>
      <c r="Y35" s="15">
        <v>6.6076338635329301E-2</v>
      </c>
      <c r="Z35" s="24">
        <v>0.20300006715312199</v>
      </c>
      <c r="AA35" s="15">
        <v>-9.1563431522628094E-2</v>
      </c>
      <c r="AB35" s="24">
        <v>0.15456608528426699</v>
      </c>
      <c r="AC35" s="15">
        <v>-9.0892521334589901E-2</v>
      </c>
      <c r="AD35" s="264">
        <v>0.21304723980624499</v>
      </c>
    </row>
    <row r="36" spans="1:30" x14ac:dyDescent="0.2">
      <c r="A36" s="98" t="s">
        <v>24</v>
      </c>
      <c r="B36" s="15">
        <v>-3.2392059253707403E-2</v>
      </c>
      <c r="C36" s="24">
        <v>0.65615630134773295</v>
      </c>
      <c r="D36" s="15">
        <v>-0.24532686269328299</v>
      </c>
      <c r="E36" s="24">
        <v>3.7436946221276498E-3</v>
      </c>
      <c r="F36" s="15">
        <v>-0.18286459894878301</v>
      </c>
      <c r="G36" s="24">
        <v>1.7953411813932799E-2</v>
      </c>
      <c r="H36" s="15">
        <v>3.6691448878854997E-2</v>
      </c>
      <c r="I36" s="24">
        <v>0.59038231355118898</v>
      </c>
      <c r="J36" s="15">
        <v>-0.10530509675807299</v>
      </c>
      <c r="K36" s="24">
        <v>0.37302628157579498</v>
      </c>
      <c r="L36" s="15">
        <v>-9.4929825737487802E-2</v>
      </c>
      <c r="M36" s="24">
        <v>0.24349112280559199</v>
      </c>
      <c r="N36" s="15">
        <v>-0.10266865310144201</v>
      </c>
      <c r="O36" s="264">
        <v>0.350547466823527</v>
      </c>
      <c r="P36" s="98" t="s">
        <v>24</v>
      </c>
      <c r="Q36" s="15">
        <v>1.54081437566764E-2</v>
      </c>
      <c r="R36" s="24">
        <v>0.78886433783479404</v>
      </c>
      <c r="S36" s="15">
        <v>7.0742130249119795E-2</v>
      </c>
      <c r="T36" s="24">
        <v>0.36156291419214598</v>
      </c>
      <c r="U36" s="15">
        <v>0.205648483877548</v>
      </c>
      <c r="V36" s="24">
        <v>5.1625701938884405E-4</v>
      </c>
      <c r="W36" s="15">
        <v>0.14996461573279601</v>
      </c>
      <c r="X36" s="24">
        <v>0.14700914360381301</v>
      </c>
      <c r="Y36" s="15">
        <v>0.24500575057542001</v>
      </c>
      <c r="Z36" s="24">
        <v>8.0902742384614292E-3</v>
      </c>
      <c r="AA36" s="15">
        <v>-0.17479856056148199</v>
      </c>
      <c r="AB36" s="24">
        <v>8.7395622914762799E-2</v>
      </c>
      <c r="AC36" s="15">
        <v>-0.24858755824165901</v>
      </c>
      <c r="AD36" s="264">
        <v>1.4056920567333099E-2</v>
      </c>
    </row>
    <row r="37" spans="1:30" x14ac:dyDescent="0.2">
      <c r="A37" s="104" t="s">
        <v>25</v>
      </c>
      <c r="B37" s="15">
        <v>-5.8456730946697302E-2</v>
      </c>
      <c r="C37" s="24">
        <v>0.30104784620199598</v>
      </c>
      <c r="D37" s="15">
        <v>-0.23231780808233399</v>
      </c>
      <c r="E37" s="24">
        <v>1.0489218268372499E-3</v>
      </c>
      <c r="F37" s="15">
        <v>-0.107028295119487</v>
      </c>
      <c r="G37" s="24">
        <v>5.1679947445690398E-2</v>
      </c>
      <c r="H37" s="15">
        <v>-7.3547762718119206E-2</v>
      </c>
      <c r="I37" s="24">
        <v>0.39589001351487801</v>
      </c>
      <c r="J37" s="15">
        <v>-0.25164559638124501</v>
      </c>
      <c r="K37" s="24">
        <v>2.0109575880056202E-3</v>
      </c>
      <c r="L37" s="15">
        <v>-0.217780187910807</v>
      </c>
      <c r="M37" s="24">
        <v>1.9932302987914201E-2</v>
      </c>
      <c r="N37" s="15">
        <v>-8.4202750735261303E-2</v>
      </c>
      <c r="O37" s="264">
        <v>0.32401880498214602</v>
      </c>
      <c r="P37" s="104" t="s">
        <v>25</v>
      </c>
      <c r="Q37" s="15">
        <v>-2.6209685288428701E-2</v>
      </c>
      <c r="R37" s="24">
        <v>0.55045159243615105</v>
      </c>
      <c r="S37" s="15">
        <v>0.17475842351278101</v>
      </c>
      <c r="T37" s="24">
        <v>2.1732590564371699E-3</v>
      </c>
      <c r="U37" s="15">
        <v>0.23310609518035599</v>
      </c>
      <c r="V37" s="24">
        <v>7.4134992500418704E-7</v>
      </c>
      <c r="W37" s="15">
        <v>0.100098069055716</v>
      </c>
      <c r="X37" s="24">
        <v>0.151063230011386</v>
      </c>
      <c r="Y37" s="15">
        <v>7.1441131047602094E-2</v>
      </c>
      <c r="Z37" s="24">
        <v>0.15896417245875499</v>
      </c>
      <c r="AA37" s="15">
        <v>-9.2828688554779201E-2</v>
      </c>
      <c r="AB37" s="24">
        <v>0.14107925596007401</v>
      </c>
      <c r="AC37" s="15">
        <v>-9.5348233620956499E-2</v>
      </c>
      <c r="AD37" s="264">
        <v>0.18321189507327701</v>
      </c>
    </row>
    <row r="38" spans="1:30" x14ac:dyDescent="0.2">
      <c r="A38" s="95"/>
      <c r="B38" s="61"/>
      <c r="C38" s="60"/>
      <c r="D38" s="61"/>
      <c r="E38" s="60"/>
      <c r="F38" s="61"/>
      <c r="G38" s="60"/>
      <c r="H38" s="61"/>
      <c r="I38" s="60"/>
      <c r="J38" s="61"/>
      <c r="K38" s="60"/>
      <c r="L38" s="61"/>
      <c r="M38" s="60"/>
      <c r="N38" s="61"/>
      <c r="O38" s="266"/>
      <c r="P38" s="95"/>
      <c r="Q38" s="61"/>
      <c r="R38" s="60"/>
      <c r="S38" s="61"/>
      <c r="T38" s="60"/>
      <c r="U38" s="61"/>
      <c r="V38" s="60"/>
      <c r="W38" s="61"/>
      <c r="X38" s="60"/>
      <c r="Y38" s="61"/>
      <c r="Z38" s="60"/>
      <c r="AA38" s="61"/>
      <c r="AB38" s="60"/>
      <c r="AC38" s="61"/>
      <c r="AD38" s="266"/>
    </row>
    <row r="39" spans="1:30" x14ac:dyDescent="0.2">
      <c r="A39" s="101" t="s">
        <v>156</v>
      </c>
      <c r="B39" s="199">
        <f>IF(ISNUMBER(B$12),AVERAGE(B12:B31,B34,B37),"")</f>
        <v>-4.7736686982399849E-2</v>
      </c>
      <c r="C39" s="102">
        <f>IF(ISNUMBER(C$12),SQRT((SUMSQ(C12:C31,C34,C37))/(22^2)),"")</f>
        <v>0.11256625497616261</v>
      </c>
      <c r="D39" s="199">
        <f t="shared" ref="D39" si="0">IF(ISNUMBER(D$12),AVERAGE(D12:D31,D34,D37),"")</f>
        <v>-9.2586804014079579E-2</v>
      </c>
      <c r="E39" s="102">
        <f t="shared" ref="E39" si="1">IF(ISNUMBER(E$12),SQRT((SUMSQ(E12:E31,E34,E37))/(22^2)),"")</f>
        <v>5.6260480457547474E-2</v>
      </c>
      <c r="F39" s="199">
        <f t="shared" ref="F39" si="2">IF(ISNUMBER(F$12),AVERAGE(F12:F31,F34,F37),"")</f>
        <v>-0.17080993796390861</v>
      </c>
      <c r="G39" s="102">
        <f t="shared" ref="G39" si="3">IF(ISNUMBER(G$12),SQRT((SUMSQ(G12:G31,G34,G37))/(22^2)),"")</f>
        <v>2.0554688032556227E-2</v>
      </c>
      <c r="H39" s="199">
        <f t="shared" ref="H39" si="4">IF(ISNUMBER(H$12),AVERAGE(H12:H31,H34,H37),"")</f>
        <v>-7.1914443483241691E-2</v>
      </c>
      <c r="I39" s="102">
        <f t="shared" ref="I39" si="5">IF(ISNUMBER(I$12),SQRT((SUMSQ(I12:I31,I34,I37))/(22^2)),"")</f>
        <v>0.11121692585396101</v>
      </c>
      <c r="J39" s="199">
        <f t="shared" ref="J39" si="6">IF(ISNUMBER(J$12),AVERAGE(J12:J31,J34,J37),"")</f>
        <v>-0.29654012020182158</v>
      </c>
      <c r="K39" s="102">
        <f t="shared" ref="K39" si="7">IF(ISNUMBER(K$12),SQRT((SUMSQ(K12:K31,K34,K37))/(22^2)),"")</f>
        <v>4.4289724127625357E-2</v>
      </c>
      <c r="L39" s="199">
        <f t="shared" ref="L39" si="8">IF(ISNUMBER(L$12),AVERAGE(L12:L31,L34,L37),"")</f>
        <v>-0.10634433158540216</v>
      </c>
      <c r="M39" s="102">
        <f t="shared" ref="M39" si="9">IF(ISNUMBER(M$12),SQRT((SUMSQ(M12:M31,M34,M37))/(22^2)),"")</f>
        <v>0.10292584679657671</v>
      </c>
      <c r="N39" s="199">
        <f t="shared" ref="N39" si="10">IF(ISNUMBER(N$12),AVERAGE(N12:N31,N34,N37),"")</f>
        <v>4.5069005094563082E-2</v>
      </c>
      <c r="O39" s="251">
        <f t="shared" ref="O39" si="11">IF(ISNUMBER(O$12),SQRT((SUMSQ(O12:O31,O34,O37))/(22^2)),"")</f>
        <v>9.2644075563723088E-2</v>
      </c>
      <c r="P39" s="101" t="s">
        <v>156</v>
      </c>
      <c r="Q39" s="199">
        <f>IF(ISNUMBER(Q$12),AVERAGE(Q12:Q31,Q34,Q37),"")</f>
        <v>2.3293676992401882E-2</v>
      </c>
      <c r="R39" s="102">
        <f>IF(ISNUMBER(R$12),SQRT((SUMSQ(R12:R31,R34,R37))/(22^2)),"")</f>
        <v>8.5818628678015998E-2</v>
      </c>
      <c r="S39" s="199">
        <f t="shared" ref="S39" si="12">IF(ISNUMBER(S$12),AVERAGE(S12:S31,S34,S37),"")</f>
        <v>6.3551935516516944E-2</v>
      </c>
      <c r="T39" s="102">
        <f t="shared" ref="T39" si="13">IF(ISNUMBER(T$12),SQRT((SUMSQ(T12:T31,T34,T37))/(22^2)),"")</f>
        <v>9.5486227897875059E-2</v>
      </c>
      <c r="U39" s="199">
        <f t="shared" ref="U39" si="14">IF(ISNUMBER(U$12),AVERAGE(U12:U31,U34,U37),"")</f>
        <v>0.1544526142796204</v>
      </c>
      <c r="V39" s="102">
        <f t="shared" ref="V39" si="15">IF(ISNUMBER(V$12),SQRT((SUMSQ(V12:V31,V34,V37))/(22^2)),"")</f>
        <v>2.0675556046479061E-2</v>
      </c>
      <c r="W39" s="199">
        <f t="shared" ref="W39" si="16">IF(ISNUMBER(W$12),AVERAGE(W12:W31,W34,W37),"")</f>
        <v>-8.8531640411108961E-2</v>
      </c>
      <c r="X39" s="102">
        <f t="shared" ref="X39" si="17">IF(ISNUMBER(X$12),SQRT((SUMSQ(X12:X31,X34,X37))/(22^2)),"")</f>
        <v>8.2364968053299126E-2</v>
      </c>
      <c r="Y39" s="199">
        <f t="shared" ref="Y39" si="18">IF(ISNUMBER(Y$12),AVERAGE(Y12:Y31,Y34,Y37),"")</f>
        <v>0.13648341332354444</v>
      </c>
      <c r="Z39" s="102">
        <f t="shared" ref="Z39" si="19">IF(ISNUMBER(Z$12),SQRT((SUMSQ(Z12:Z31,Z34,Z37))/(22^2)),"")</f>
        <v>4.7019922016614202E-2</v>
      </c>
      <c r="AA39" s="199">
        <f t="shared" ref="AA39" si="20">IF(ISNUMBER(AA$12),AVERAGE(AA12:AA31,AA34,AA37),"")</f>
        <v>-0.24770175937344338</v>
      </c>
      <c r="AB39" s="102">
        <f t="shared" ref="AB39" si="21">IF(ISNUMBER(AB$12),SQRT((SUMSQ(AB12:AB31,AB34,AB37))/(22^2)),"")</f>
        <v>3.2122929242058999E-2</v>
      </c>
      <c r="AC39" s="199">
        <f t="shared" ref="AC39" si="22">IF(ISNUMBER(AC$12),AVERAGE(AC12:AC31,AC34,AC37),"")</f>
        <v>-0.38559057204072306</v>
      </c>
      <c r="AD39" s="251">
        <f t="shared" ref="AD39" si="23">IF(ISNUMBER(AD$12),SQRT((SUMSQ(AD12:AD31,AD34,AD37))/(22^2)),"")</f>
        <v>2.5441504773377144E-2</v>
      </c>
    </row>
    <row r="40" spans="1:30" x14ac:dyDescent="0.2">
      <c r="A40" s="48"/>
      <c r="B40" s="57"/>
      <c r="C40" s="34"/>
      <c r="D40" s="57"/>
      <c r="E40" s="34"/>
      <c r="F40" s="57"/>
      <c r="G40" s="34"/>
      <c r="H40" s="57"/>
      <c r="I40" s="34"/>
      <c r="J40" s="57"/>
      <c r="K40" s="34"/>
      <c r="L40" s="57"/>
      <c r="M40" s="34"/>
      <c r="N40" s="57"/>
      <c r="O40" s="266"/>
      <c r="P40" s="48"/>
      <c r="Q40" s="57"/>
      <c r="R40" s="34"/>
      <c r="S40" s="57"/>
      <c r="T40" s="34"/>
      <c r="U40" s="57"/>
      <c r="V40" s="34"/>
      <c r="W40" s="57"/>
      <c r="X40" s="34"/>
      <c r="Y40" s="57"/>
      <c r="Z40" s="34"/>
      <c r="AA40" s="57"/>
      <c r="AB40" s="34"/>
      <c r="AC40" s="57"/>
      <c r="AD40" s="266"/>
    </row>
    <row r="41" spans="1:30" x14ac:dyDescent="0.2">
      <c r="A41" s="49" t="s">
        <v>26</v>
      </c>
      <c r="B41" s="57"/>
      <c r="C41" s="34"/>
      <c r="D41" s="57"/>
      <c r="E41" s="34"/>
      <c r="F41" s="57"/>
      <c r="G41" s="34"/>
      <c r="H41" s="57"/>
      <c r="I41" s="34"/>
      <c r="J41" s="57"/>
      <c r="K41" s="34"/>
      <c r="L41" s="57"/>
      <c r="M41" s="34"/>
      <c r="N41" s="57"/>
      <c r="O41" s="266"/>
      <c r="P41" s="49" t="s">
        <v>26</v>
      </c>
      <c r="Q41" s="57"/>
      <c r="R41" s="34"/>
      <c r="S41" s="57"/>
      <c r="T41" s="34"/>
      <c r="U41" s="57"/>
      <c r="V41" s="34"/>
      <c r="W41" s="57"/>
      <c r="X41" s="34"/>
      <c r="Y41" s="57"/>
      <c r="Z41" s="34"/>
      <c r="AA41" s="57"/>
      <c r="AB41" s="34"/>
      <c r="AC41" s="57"/>
      <c r="AD41" s="266"/>
    </row>
    <row r="42" spans="1:30" s="6" customFormat="1" ht="12.75" customHeight="1" x14ac:dyDescent="0.2">
      <c r="A42" s="104" t="s">
        <v>262</v>
      </c>
      <c r="B42" s="8">
        <v>1.34013249145952E-3</v>
      </c>
      <c r="C42" s="25">
        <v>0.98359477202388901</v>
      </c>
      <c r="D42" s="8">
        <v>-0.16634946272126999</v>
      </c>
      <c r="E42" s="25">
        <v>8.5674665579667006E-2</v>
      </c>
      <c r="F42" s="8">
        <v>-0.12283009542390801</v>
      </c>
      <c r="G42" s="25">
        <v>3.1522428429156597E-2</v>
      </c>
      <c r="H42" s="8">
        <v>3.0203774653277501E-2</v>
      </c>
      <c r="I42" s="25">
        <v>0.89988942987624099</v>
      </c>
      <c r="J42" s="8">
        <v>9.9540824373861893E-3</v>
      </c>
      <c r="K42" s="25">
        <v>0.882398305732215</v>
      </c>
      <c r="L42" s="8">
        <v>0.27504881488267302</v>
      </c>
      <c r="M42" s="25">
        <v>1.2615505276250201E-2</v>
      </c>
      <c r="N42" s="8">
        <v>0.302850226637364</v>
      </c>
      <c r="O42" s="264">
        <v>2.0674382622023501E-3</v>
      </c>
      <c r="P42" s="104" t="s">
        <v>262</v>
      </c>
      <c r="Q42" s="8">
        <v>1.91380784635489E-2</v>
      </c>
      <c r="R42" s="25">
        <v>0.79757658254916197</v>
      </c>
      <c r="S42" s="8">
        <v>0.17538027731580999</v>
      </c>
      <c r="T42" s="25">
        <v>1.73885609463342E-3</v>
      </c>
      <c r="U42" s="8">
        <v>0.17878589198910799</v>
      </c>
      <c r="V42" s="25">
        <v>4.31821334875515E-4</v>
      </c>
      <c r="W42" s="8">
        <v>-9.5367337616988498E-2</v>
      </c>
      <c r="X42" s="25">
        <v>0.23702251818280901</v>
      </c>
      <c r="Y42" s="8">
        <v>3.8098200896053702E-2</v>
      </c>
      <c r="Z42" s="25">
        <v>0.62945547085884501</v>
      </c>
      <c r="AA42" s="8">
        <v>2.70567477545108E-2</v>
      </c>
      <c r="AB42" s="25">
        <v>0.81013341190719901</v>
      </c>
      <c r="AC42" s="8">
        <v>-0.41326284904796101</v>
      </c>
      <c r="AD42" s="264">
        <v>1.30112009573802E-4</v>
      </c>
    </row>
    <row r="43" spans="1:30" s="6" customFormat="1" ht="12.75" customHeight="1" x14ac:dyDescent="0.2">
      <c r="A43" s="67" t="s">
        <v>338</v>
      </c>
      <c r="B43" s="210">
        <v>0.28730110298571199</v>
      </c>
      <c r="C43" s="26">
        <v>5.0785406552840098E-2</v>
      </c>
      <c r="D43" s="210">
        <v>7.3549040138678398E-2</v>
      </c>
      <c r="E43" s="26">
        <v>0.73992772208792301</v>
      </c>
      <c r="F43" s="210">
        <v>-0.14090374826930799</v>
      </c>
      <c r="G43" s="26">
        <v>0.296384371951458</v>
      </c>
      <c r="H43" s="210">
        <v>0.40361351810444801</v>
      </c>
      <c r="I43" s="26">
        <v>0.18931243387626101</v>
      </c>
      <c r="J43" s="210">
        <v>0.40091952664372299</v>
      </c>
      <c r="K43" s="26">
        <v>5.44155143036908E-2</v>
      </c>
      <c r="L43" s="210">
        <v>-7.5167374961963296E-2</v>
      </c>
      <c r="M43" s="26">
        <v>0.79530298383782905</v>
      </c>
      <c r="N43" s="210">
        <v>-0.14681768163401801</v>
      </c>
      <c r="O43" s="268">
        <v>0.53704719193375094</v>
      </c>
      <c r="P43" s="67" t="s">
        <v>338</v>
      </c>
      <c r="Q43" s="210">
        <v>0.13291099180718099</v>
      </c>
      <c r="R43" s="26">
        <v>2.2263933478657801E-2</v>
      </c>
      <c r="S43" s="210">
        <v>7.30589579203621E-2</v>
      </c>
      <c r="T43" s="26">
        <v>7.0076187770845802E-2</v>
      </c>
      <c r="U43" s="210">
        <v>0.18541175012105701</v>
      </c>
      <c r="V43" s="26">
        <v>8.1802541801603307E-3</v>
      </c>
      <c r="W43" s="210">
        <v>0.162477970274188</v>
      </c>
      <c r="X43" s="26">
        <v>3.1585230199276101E-2</v>
      </c>
      <c r="Y43" s="210">
        <v>0.28895287714505402</v>
      </c>
      <c r="Z43" s="26">
        <v>3.4506207966522599E-6</v>
      </c>
      <c r="AA43" s="210">
        <v>-0.11571695660227101</v>
      </c>
      <c r="AB43" s="26">
        <v>0.14151426440246001</v>
      </c>
      <c r="AC43" s="210">
        <v>-0.37360192564396999</v>
      </c>
      <c r="AD43" s="268">
        <v>2.2411783783595801E-3</v>
      </c>
    </row>
    <row r="44" spans="1:30" s="73" customFormat="1" ht="96.75" customHeight="1" x14ac:dyDescent="0.2">
      <c r="A44" s="324" t="s">
        <v>240</v>
      </c>
      <c r="B44" s="325"/>
      <c r="C44" s="325"/>
      <c r="D44" s="325"/>
      <c r="E44" s="325"/>
      <c r="F44" s="325"/>
      <c r="G44" s="325"/>
      <c r="H44" s="325"/>
      <c r="I44" s="325"/>
      <c r="J44" s="325"/>
      <c r="K44" s="325"/>
      <c r="L44" s="325"/>
      <c r="M44" s="325"/>
      <c r="N44" s="325"/>
      <c r="O44" s="325"/>
      <c r="P44" s="324" t="s">
        <v>240</v>
      </c>
      <c r="Q44" s="325"/>
      <c r="R44" s="325"/>
      <c r="S44" s="325"/>
      <c r="T44" s="325"/>
      <c r="U44" s="325"/>
      <c r="V44" s="325"/>
      <c r="W44" s="325"/>
      <c r="X44" s="325"/>
      <c r="Y44" s="325"/>
      <c r="Z44" s="325"/>
      <c r="AA44" s="325"/>
      <c r="AB44" s="325"/>
      <c r="AC44" s="325"/>
      <c r="AD44" s="78"/>
    </row>
    <row r="45" spans="1:30" s="235" customFormat="1" ht="70.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181"/>
    </row>
    <row r="46" spans="1:30" s="68" customFormat="1" x14ac:dyDescent="0.2">
      <c r="A46" s="407" t="s">
        <v>231</v>
      </c>
      <c r="B46" s="407"/>
      <c r="C46" s="407"/>
      <c r="D46" s="407"/>
      <c r="E46" s="407"/>
      <c r="F46" s="407"/>
      <c r="G46" s="407"/>
      <c r="H46" s="407"/>
      <c r="I46" s="407"/>
      <c r="J46" s="407"/>
      <c r="K46" s="407"/>
      <c r="L46" s="407"/>
      <c r="M46" s="407"/>
      <c r="N46" s="407"/>
      <c r="O46" s="279"/>
      <c r="P46" s="372" t="s">
        <v>228</v>
      </c>
      <c r="Q46" s="372"/>
      <c r="R46" s="372"/>
      <c r="S46" s="372"/>
      <c r="T46" s="372"/>
      <c r="U46" s="372"/>
      <c r="V46" s="372"/>
      <c r="W46" s="372"/>
      <c r="X46" s="372"/>
      <c r="Y46" s="372"/>
      <c r="Z46" s="372"/>
      <c r="AA46" s="372"/>
      <c r="AB46" s="372"/>
      <c r="AC46" s="372"/>
      <c r="AD46" s="64"/>
    </row>
    <row r="47" spans="1:30" s="68" customFormat="1" x14ac:dyDescent="0.2">
      <c r="A47" s="407"/>
      <c r="B47" s="407"/>
      <c r="C47" s="407"/>
      <c r="D47" s="407"/>
      <c r="E47" s="407"/>
      <c r="F47" s="407"/>
      <c r="G47" s="407"/>
      <c r="H47" s="407"/>
      <c r="I47" s="407"/>
      <c r="J47" s="407"/>
      <c r="K47" s="407"/>
      <c r="L47" s="407"/>
      <c r="M47" s="407"/>
      <c r="N47" s="407"/>
      <c r="O47" s="281"/>
      <c r="P47" s="372"/>
      <c r="Q47" s="372"/>
      <c r="R47" s="372"/>
      <c r="S47" s="372"/>
      <c r="T47" s="372"/>
      <c r="U47" s="372"/>
      <c r="V47" s="372"/>
      <c r="W47" s="372"/>
      <c r="X47" s="372"/>
      <c r="Y47" s="372"/>
      <c r="Z47" s="372"/>
      <c r="AA47" s="372"/>
      <c r="AB47" s="372"/>
      <c r="AC47" s="372"/>
      <c r="AD47" s="79"/>
    </row>
    <row r="48" spans="1:30" s="68" customFormat="1" ht="14.25" customHeight="1" x14ac:dyDescent="0.2">
      <c r="A48" s="407"/>
      <c r="B48" s="407"/>
      <c r="C48" s="407"/>
      <c r="D48" s="407"/>
      <c r="E48" s="407"/>
      <c r="F48" s="407"/>
      <c r="G48" s="407"/>
      <c r="H48" s="407"/>
      <c r="I48" s="407"/>
      <c r="J48" s="407"/>
      <c r="K48" s="407"/>
      <c r="L48" s="407"/>
      <c r="M48" s="407"/>
      <c r="N48" s="407"/>
      <c r="O48" s="283"/>
      <c r="P48" s="372"/>
      <c r="Q48" s="372"/>
      <c r="R48" s="372"/>
      <c r="S48" s="372"/>
      <c r="T48" s="372"/>
      <c r="U48" s="372"/>
      <c r="V48" s="372"/>
      <c r="W48" s="372"/>
      <c r="X48" s="372"/>
      <c r="Y48" s="372"/>
      <c r="Z48" s="372"/>
      <c r="AA48" s="372"/>
      <c r="AB48" s="372"/>
      <c r="AC48" s="372"/>
    </row>
    <row r="49" spans="1:30" s="68" customFormat="1" x14ac:dyDescent="0.2">
      <c r="A49" s="69" t="s">
        <v>147</v>
      </c>
      <c r="P49" s="69" t="s">
        <v>147</v>
      </c>
    </row>
    <row r="50" spans="1:30" s="68" customFormat="1" x14ac:dyDescent="0.2">
      <c r="P50" s="69"/>
    </row>
    <row r="51" spans="1:30" s="68" customFormat="1" x14ac:dyDescent="0.2"/>
    <row r="52" spans="1:30" s="68" customFormat="1" x14ac:dyDescent="0.2"/>
    <row r="53" spans="1:30" s="68" customFormat="1" x14ac:dyDescent="0.2"/>
    <row r="54" spans="1:30" s="68" customFormat="1" x14ac:dyDescent="0.2"/>
    <row r="55" spans="1:30" s="68" customFormat="1" x14ac:dyDescent="0.2"/>
    <row r="56" spans="1:30" s="68" customFormat="1" x14ac:dyDescent="0.2"/>
    <row r="57" spans="1:30" s="68" customFormat="1" x14ac:dyDescent="0.2">
      <c r="A57" s="71"/>
      <c r="B57" s="69"/>
      <c r="C57" s="69"/>
      <c r="D57" s="69"/>
      <c r="E57" s="69"/>
      <c r="F57" s="69"/>
      <c r="G57" s="69"/>
      <c r="H57" s="69"/>
      <c r="I57" s="69"/>
      <c r="J57" s="69"/>
      <c r="K57" s="69"/>
      <c r="L57" s="69"/>
      <c r="M57" s="69"/>
      <c r="N57" s="69"/>
      <c r="O57" s="69"/>
      <c r="P57" s="71"/>
      <c r="Q57" s="69"/>
      <c r="R57" s="69"/>
      <c r="S57" s="69"/>
      <c r="T57" s="69"/>
      <c r="U57" s="69"/>
      <c r="V57" s="69"/>
      <c r="W57" s="69"/>
      <c r="X57" s="69"/>
      <c r="Y57" s="69"/>
      <c r="Z57" s="69"/>
      <c r="AA57" s="69"/>
      <c r="AB57" s="69"/>
      <c r="AC57" s="69"/>
      <c r="AD57" s="69"/>
    </row>
    <row r="58" spans="1:30" s="68" customFormat="1" x14ac:dyDescent="0.2">
      <c r="A58" s="71"/>
      <c r="B58" s="69"/>
      <c r="C58" s="69"/>
      <c r="D58" s="69"/>
      <c r="E58" s="69"/>
      <c r="F58" s="69"/>
      <c r="G58" s="69"/>
      <c r="H58" s="69"/>
      <c r="I58" s="69"/>
      <c r="J58" s="69"/>
      <c r="K58" s="69"/>
      <c r="L58" s="69"/>
      <c r="M58" s="69"/>
      <c r="N58" s="69"/>
      <c r="O58" s="69"/>
      <c r="P58" s="71"/>
      <c r="Q58" s="69"/>
      <c r="R58" s="69"/>
      <c r="S58" s="69"/>
      <c r="T58" s="69"/>
      <c r="U58" s="69"/>
      <c r="V58" s="69"/>
      <c r="W58" s="69"/>
      <c r="X58" s="69"/>
      <c r="Y58" s="69"/>
      <c r="Z58" s="69"/>
      <c r="AA58" s="69"/>
      <c r="AB58" s="69"/>
      <c r="AC58" s="69"/>
      <c r="AD58" s="69"/>
    </row>
    <row r="59" spans="1:30" s="68" customFormat="1" x14ac:dyDescent="0.2">
      <c r="A59" s="72"/>
      <c r="B59" s="69"/>
      <c r="D59" s="69"/>
      <c r="F59" s="69"/>
      <c r="H59" s="69"/>
      <c r="J59" s="69"/>
      <c r="L59" s="69"/>
      <c r="N59" s="69"/>
      <c r="P59" s="72"/>
      <c r="Q59" s="69"/>
      <c r="S59" s="69"/>
      <c r="U59" s="69"/>
      <c r="W59" s="69"/>
      <c r="Y59" s="69"/>
      <c r="AA59" s="69"/>
      <c r="AC59" s="69"/>
    </row>
    <row r="60" spans="1:30" s="68" customFormat="1" x14ac:dyDescent="0.2">
      <c r="A60" s="72"/>
      <c r="B60" s="69"/>
      <c r="D60" s="69"/>
      <c r="F60" s="69"/>
      <c r="H60" s="69"/>
      <c r="J60" s="69"/>
      <c r="L60" s="69"/>
      <c r="N60" s="69"/>
      <c r="P60" s="72"/>
      <c r="Q60" s="69"/>
      <c r="S60" s="69"/>
      <c r="U60" s="69"/>
      <c r="W60" s="69"/>
      <c r="Y60" s="69"/>
      <c r="AA60" s="69"/>
      <c r="AC60" s="69"/>
    </row>
    <row r="61" spans="1:30" s="68" customFormat="1" x14ac:dyDescent="0.2">
      <c r="A61" s="72"/>
      <c r="B61" s="69"/>
      <c r="D61" s="69"/>
      <c r="F61" s="69"/>
      <c r="H61" s="69"/>
      <c r="J61" s="69"/>
      <c r="L61" s="69"/>
      <c r="N61" s="69"/>
      <c r="P61" s="72"/>
      <c r="Q61" s="69"/>
      <c r="S61" s="69"/>
      <c r="U61" s="69"/>
      <c r="W61" s="69"/>
      <c r="Y61" s="69"/>
      <c r="AA61" s="69"/>
      <c r="AC61" s="69"/>
    </row>
    <row r="62" spans="1:30" x14ac:dyDescent="0.2">
      <c r="A62" s="2"/>
      <c r="B62" s="10"/>
      <c r="D62" s="10"/>
      <c r="F62" s="10"/>
      <c r="H62" s="10"/>
      <c r="J62" s="10"/>
      <c r="L62" s="10"/>
      <c r="N62" s="10"/>
      <c r="P62" s="2"/>
      <c r="Q62" s="10"/>
      <c r="S62" s="10"/>
      <c r="U62" s="10"/>
      <c r="W62" s="10"/>
      <c r="Y62" s="10"/>
      <c r="AA62" s="10"/>
      <c r="AC62" s="10"/>
    </row>
    <row r="63" spans="1:30" x14ac:dyDescent="0.2">
      <c r="A63" s="2"/>
      <c r="B63" s="10"/>
      <c r="D63" s="10"/>
      <c r="F63" s="10"/>
      <c r="H63" s="10"/>
      <c r="J63" s="10"/>
      <c r="L63" s="10"/>
      <c r="N63" s="10"/>
      <c r="P63" s="2"/>
      <c r="Q63" s="10"/>
      <c r="S63" s="10"/>
      <c r="U63" s="10"/>
      <c r="W63" s="10"/>
      <c r="Y63" s="10"/>
      <c r="AA63" s="10"/>
      <c r="AC63" s="10"/>
    </row>
    <row r="64" spans="1:30" x14ac:dyDescent="0.2">
      <c r="A64" s="11"/>
      <c r="P64" s="11"/>
    </row>
    <row r="65" spans="1:17" x14ac:dyDescent="0.2">
      <c r="A65" s="12"/>
      <c r="P65" s="12"/>
    </row>
    <row r="68" spans="1:17" x14ac:dyDescent="0.2">
      <c r="B68" s="10"/>
      <c r="Q68" s="10"/>
    </row>
    <row r="69" spans="1:17" x14ac:dyDescent="0.2">
      <c r="B69" s="10"/>
      <c r="Q69" s="10"/>
    </row>
    <row r="70" spans="1:17" x14ac:dyDescent="0.2">
      <c r="B70" s="10"/>
      <c r="Q70" s="10"/>
    </row>
    <row r="71" spans="1:17" x14ac:dyDescent="0.2">
      <c r="B71" s="10"/>
      <c r="Q71" s="10"/>
    </row>
    <row r="72" spans="1:17" x14ac:dyDescent="0.2">
      <c r="B72" s="10"/>
      <c r="Q72" s="10"/>
    </row>
  </sheetData>
  <mergeCells count="24">
    <mergeCell ref="AA8:AB8"/>
    <mergeCell ref="A46:N48"/>
    <mergeCell ref="P46:AC48"/>
    <mergeCell ref="AC8:AD8"/>
    <mergeCell ref="A44:O44"/>
    <mergeCell ref="P44:AC44"/>
    <mergeCell ref="A45:O45"/>
    <mergeCell ref="P45:AC45"/>
    <mergeCell ref="Q6:AD7"/>
    <mergeCell ref="P2:AD4"/>
    <mergeCell ref="Q8:R8"/>
    <mergeCell ref="S8:T8"/>
    <mergeCell ref="A2:O4"/>
    <mergeCell ref="B8:C8"/>
    <mergeCell ref="D8:E8"/>
    <mergeCell ref="F8:G8"/>
    <mergeCell ref="H8:I8"/>
    <mergeCell ref="J8:K8"/>
    <mergeCell ref="L8:M8"/>
    <mergeCell ref="N8:O8"/>
    <mergeCell ref="B6:O7"/>
    <mergeCell ref="U8:V8"/>
    <mergeCell ref="W8:X8"/>
    <mergeCell ref="Y8:Z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C74"/>
  <sheetViews>
    <sheetView topLeftCell="A19" zoomScaleNormal="100" workbookViewId="0">
      <selection activeCell="O45" sqref="O45:AB47"/>
    </sheetView>
  </sheetViews>
  <sheetFormatPr defaultColWidth="9" defaultRowHeight="12.75" x14ac:dyDescent="0.2"/>
  <cols>
    <col min="1" max="1" width="16.7109375" style="3" customWidth="1"/>
    <col min="2" max="2" width="6.7109375" style="3" customWidth="1"/>
    <col min="3" max="13" width="5.5703125" style="3" customWidth="1"/>
    <col min="14" max="14" width="4.5703125" style="3" customWidth="1"/>
    <col min="15" max="15" width="16.5703125" style="3" customWidth="1"/>
    <col min="16" max="16" width="5.7109375" style="3" customWidth="1"/>
    <col min="17" max="17" width="3.5703125" style="3" customWidth="1"/>
    <col min="18" max="18" width="6.140625" style="3" customWidth="1"/>
    <col min="19" max="24" width="5.7109375" style="3" customWidth="1"/>
    <col min="25" max="25" width="6.140625" style="3" customWidth="1"/>
    <col min="26" max="27" width="5.7109375" style="3" customWidth="1"/>
    <col min="28" max="30" width="4.5703125" style="3" customWidth="1"/>
    <col min="31" max="16384" width="9" style="3"/>
  </cols>
  <sheetData>
    <row r="1" spans="1:29" x14ac:dyDescent="0.2">
      <c r="A1" s="2" t="s">
        <v>210</v>
      </c>
      <c r="B1" s="2"/>
      <c r="C1" s="2"/>
      <c r="D1" s="2"/>
      <c r="E1" s="2"/>
      <c r="F1" s="2"/>
      <c r="G1" s="2"/>
      <c r="H1" s="2"/>
      <c r="I1" s="2"/>
      <c r="J1" s="2"/>
      <c r="K1" s="2"/>
      <c r="L1" s="2"/>
      <c r="M1" s="2"/>
      <c r="N1" s="2"/>
      <c r="O1" s="2" t="str">
        <f>A1</f>
        <v>Table A4.13</v>
      </c>
      <c r="P1" s="2"/>
      <c r="Q1" s="2"/>
      <c r="R1" s="2"/>
      <c r="S1" s="2"/>
      <c r="T1" s="2"/>
      <c r="U1" s="2"/>
      <c r="V1" s="2"/>
      <c r="W1" s="2"/>
      <c r="X1" s="2"/>
      <c r="Y1" s="2"/>
      <c r="Z1" s="2"/>
      <c r="AA1" s="2"/>
      <c r="AB1" s="2"/>
      <c r="AC1" s="2"/>
    </row>
    <row r="2" spans="1:29" ht="12.75" customHeight="1" x14ac:dyDescent="0.2">
      <c r="A2" s="329" t="s">
        <v>177</v>
      </c>
      <c r="B2" s="329"/>
      <c r="C2" s="329"/>
      <c r="D2" s="329"/>
      <c r="E2" s="329"/>
      <c r="F2" s="329"/>
      <c r="G2" s="329"/>
      <c r="H2" s="329"/>
      <c r="I2" s="329"/>
      <c r="J2" s="329"/>
      <c r="K2" s="329"/>
      <c r="L2" s="329"/>
      <c r="M2" s="329"/>
      <c r="N2" s="329"/>
      <c r="O2" s="329" t="str">
        <f>A2</f>
        <v>Tertiary gap in wages and in the use of skills at work</v>
      </c>
      <c r="P2" s="329"/>
      <c r="Q2" s="329"/>
      <c r="R2" s="329"/>
      <c r="S2" s="329"/>
      <c r="T2" s="329"/>
      <c r="U2" s="329"/>
      <c r="V2" s="329"/>
      <c r="W2" s="329"/>
      <c r="X2" s="329"/>
      <c r="Y2" s="329"/>
      <c r="Z2" s="329"/>
      <c r="AA2" s="329"/>
      <c r="AB2" s="329"/>
      <c r="AC2" s="23"/>
    </row>
    <row r="3" spans="1:29"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23"/>
    </row>
    <row r="4" spans="1:29"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23"/>
    </row>
    <row r="5" spans="1:29" x14ac:dyDescent="0.2">
      <c r="A5" s="4" t="s">
        <v>45</v>
      </c>
      <c r="B5" s="4"/>
      <c r="C5" s="4"/>
      <c r="D5" s="4"/>
      <c r="E5" s="4"/>
      <c r="F5" s="4"/>
      <c r="G5" s="4"/>
      <c r="H5" s="4"/>
      <c r="I5" s="4"/>
      <c r="J5" s="4"/>
      <c r="K5" s="4"/>
      <c r="L5" s="4"/>
      <c r="M5" s="4"/>
      <c r="N5" s="4"/>
      <c r="O5" s="4" t="s">
        <v>46</v>
      </c>
      <c r="P5" s="4"/>
      <c r="Q5" s="4"/>
      <c r="R5" s="4"/>
      <c r="S5" s="4"/>
      <c r="T5" s="4"/>
      <c r="U5" s="4"/>
      <c r="V5" s="4"/>
      <c r="W5" s="4"/>
      <c r="X5" s="4"/>
      <c r="Y5" s="4"/>
      <c r="Z5" s="4"/>
      <c r="AA5" s="4"/>
      <c r="AB5" s="4"/>
      <c r="AC5" s="4"/>
    </row>
    <row r="6" spans="1:29" ht="15" x14ac:dyDescent="0.25">
      <c r="A6" s="21"/>
      <c r="B6" s="326" t="s">
        <v>107</v>
      </c>
      <c r="C6" s="356"/>
      <c r="D6" s="356"/>
      <c r="E6" s="356"/>
      <c r="F6" s="356"/>
      <c r="G6" s="357"/>
      <c r="H6" s="326" t="s">
        <v>108</v>
      </c>
      <c r="I6" s="356"/>
      <c r="J6" s="356"/>
      <c r="K6" s="356"/>
      <c r="L6" s="356"/>
      <c r="M6" s="357"/>
      <c r="N6" s="38"/>
      <c r="O6" s="21"/>
      <c r="P6" s="326" t="s">
        <v>107</v>
      </c>
      <c r="Q6" s="356"/>
      <c r="R6" s="356"/>
      <c r="S6" s="356"/>
      <c r="T6" s="356"/>
      <c r="U6" s="357"/>
      <c r="V6" s="326" t="s">
        <v>108</v>
      </c>
      <c r="W6" s="356"/>
      <c r="X6" s="356"/>
      <c r="Y6" s="356"/>
      <c r="Z6" s="356"/>
      <c r="AA6" s="357"/>
    </row>
    <row r="7" spans="1:29" x14ac:dyDescent="0.2">
      <c r="A7" s="6"/>
      <c r="B7" s="335" t="s">
        <v>115</v>
      </c>
      <c r="C7" s="336"/>
      <c r="D7" s="411" t="s">
        <v>117</v>
      </c>
      <c r="E7" s="411"/>
      <c r="F7" s="335" t="s">
        <v>114</v>
      </c>
      <c r="G7" s="336"/>
      <c r="H7" s="412" t="s">
        <v>115</v>
      </c>
      <c r="I7" s="411"/>
      <c r="J7" s="335" t="s">
        <v>117</v>
      </c>
      <c r="K7" s="336"/>
      <c r="L7" s="335" t="s">
        <v>114</v>
      </c>
      <c r="M7" s="336"/>
      <c r="N7" s="38"/>
      <c r="O7" s="6"/>
      <c r="P7" s="335" t="s">
        <v>115</v>
      </c>
      <c r="Q7" s="336"/>
      <c r="R7" s="411" t="s">
        <v>116</v>
      </c>
      <c r="S7" s="411"/>
      <c r="T7" s="335" t="s">
        <v>114</v>
      </c>
      <c r="U7" s="336"/>
      <c r="V7" s="412" t="s">
        <v>115</v>
      </c>
      <c r="W7" s="411"/>
      <c r="X7" s="335" t="s">
        <v>116</v>
      </c>
      <c r="Y7" s="336"/>
      <c r="Z7" s="335" t="s">
        <v>114</v>
      </c>
      <c r="AA7" s="336"/>
    </row>
    <row r="8" spans="1:29" ht="12.75" customHeight="1" x14ac:dyDescent="0.2">
      <c r="B8" s="337"/>
      <c r="C8" s="338"/>
      <c r="D8" s="405"/>
      <c r="E8" s="405"/>
      <c r="F8" s="337"/>
      <c r="G8" s="338"/>
      <c r="H8" s="337"/>
      <c r="I8" s="405"/>
      <c r="J8" s="337"/>
      <c r="K8" s="338"/>
      <c r="L8" s="337"/>
      <c r="M8" s="338"/>
      <c r="N8" s="40"/>
      <c r="P8" s="337"/>
      <c r="Q8" s="338"/>
      <c r="R8" s="405"/>
      <c r="S8" s="405"/>
      <c r="T8" s="337"/>
      <c r="U8" s="338"/>
      <c r="V8" s="337"/>
      <c r="W8" s="405"/>
      <c r="X8" s="337"/>
      <c r="Y8" s="338"/>
      <c r="Z8" s="337"/>
      <c r="AA8" s="338"/>
    </row>
    <row r="9" spans="1:29" x14ac:dyDescent="0.2">
      <c r="A9" s="41"/>
      <c r="B9" s="359" t="s">
        <v>36</v>
      </c>
      <c r="C9" s="360"/>
      <c r="D9" s="359" t="s">
        <v>36</v>
      </c>
      <c r="E9" s="360"/>
      <c r="F9" s="359" t="s">
        <v>36</v>
      </c>
      <c r="G9" s="360"/>
      <c r="H9" s="359" t="s">
        <v>36</v>
      </c>
      <c r="I9" s="360"/>
      <c r="J9" s="359" t="s">
        <v>36</v>
      </c>
      <c r="K9" s="360"/>
      <c r="L9" s="359" t="s">
        <v>36</v>
      </c>
      <c r="M9" s="360"/>
      <c r="N9" s="46"/>
      <c r="O9" s="41"/>
      <c r="P9" s="359" t="s">
        <v>36</v>
      </c>
      <c r="Q9" s="360"/>
      <c r="R9" s="359" t="s">
        <v>36</v>
      </c>
      <c r="S9" s="360"/>
      <c r="T9" s="359" t="s">
        <v>36</v>
      </c>
      <c r="U9" s="360"/>
      <c r="V9" s="359" t="s">
        <v>36</v>
      </c>
      <c r="W9" s="360"/>
      <c r="X9" s="359" t="s">
        <v>36</v>
      </c>
      <c r="Y9" s="360"/>
      <c r="Z9" s="359" t="s">
        <v>36</v>
      </c>
      <c r="AA9" s="360"/>
    </row>
    <row r="10" spans="1:29" x14ac:dyDescent="0.2">
      <c r="A10" s="95" t="s">
        <v>0</v>
      </c>
      <c r="B10" s="96"/>
      <c r="C10" s="96"/>
      <c r="D10" s="96"/>
      <c r="E10" s="96"/>
      <c r="F10" s="96"/>
      <c r="G10" s="96"/>
      <c r="H10" s="96"/>
      <c r="I10" s="96"/>
      <c r="J10" s="415"/>
      <c r="K10" s="415"/>
      <c r="L10" s="415"/>
      <c r="M10" s="420"/>
      <c r="N10" s="289"/>
      <c r="O10" s="95" t="s">
        <v>0</v>
      </c>
      <c r="P10" s="415"/>
      <c r="Q10" s="415"/>
      <c r="R10" s="415"/>
      <c r="S10" s="415"/>
      <c r="T10" s="415"/>
      <c r="U10" s="415"/>
      <c r="V10" s="415"/>
      <c r="W10" s="415"/>
      <c r="X10" s="415"/>
      <c r="Y10" s="415"/>
      <c r="Z10" s="415"/>
      <c r="AA10" s="420"/>
    </row>
    <row r="11" spans="1:29" x14ac:dyDescent="0.2">
      <c r="A11" s="97" t="s">
        <v>1</v>
      </c>
      <c r="B11" s="1"/>
      <c r="C11" s="1"/>
      <c r="D11" s="1"/>
      <c r="E11" s="1"/>
      <c r="F11" s="1"/>
      <c r="G11" s="1"/>
      <c r="H11" s="1"/>
      <c r="I11" s="1"/>
      <c r="J11" s="416"/>
      <c r="K11" s="416"/>
      <c r="L11" s="421"/>
      <c r="M11" s="422"/>
      <c r="N11" s="290"/>
      <c r="O11" s="97" t="s">
        <v>1</v>
      </c>
      <c r="P11" s="416"/>
      <c r="Q11" s="416"/>
      <c r="R11" s="416"/>
      <c r="S11" s="416"/>
      <c r="T11" s="416"/>
      <c r="U11" s="416"/>
      <c r="V11" s="416"/>
      <c r="W11" s="416"/>
      <c r="X11" s="416"/>
      <c r="Y11" s="416"/>
      <c r="Z11" s="421"/>
      <c r="AA11" s="422"/>
    </row>
    <row r="12" spans="1:29" x14ac:dyDescent="0.2">
      <c r="A12" s="98" t="s">
        <v>2</v>
      </c>
      <c r="B12" s="391">
        <v>0.32785201517854101</v>
      </c>
      <c r="C12" s="391"/>
      <c r="D12" s="391">
        <v>0.25951429944483401</v>
      </c>
      <c r="E12" s="391"/>
      <c r="F12" s="391">
        <v>0.33056130348618862</v>
      </c>
      <c r="G12" s="391"/>
      <c r="H12" s="391">
        <v>0.10950352066398</v>
      </c>
      <c r="I12" s="391"/>
      <c r="J12" s="391">
        <v>3.94759829204121E-2</v>
      </c>
      <c r="K12" s="391"/>
      <c r="L12" s="392">
        <v>0.10737673100217557</v>
      </c>
      <c r="M12" s="393"/>
      <c r="N12" s="291"/>
      <c r="O12" s="98" t="s">
        <v>2</v>
      </c>
      <c r="P12" s="391">
        <v>0.32785201517854101</v>
      </c>
      <c r="Q12" s="391"/>
      <c r="R12" s="391">
        <v>3.8838530661281102E-2</v>
      </c>
      <c r="S12" s="391"/>
      <c r="T12" s="391">
        <v>0.2974841844112549</v>
      </c>
      <c r="U12" s="391"/>
      <c r="V12" s="391">
        <v>0.10950352066398</v>
      </c>
      <c r="W12" s="391"/>
      <c r="X12" s="391">
        <v>-5.5966195886676298E-2</v>
      </c>
      <c r="Y12" s="391"/>
      <c r="Z12" s="392">
        <v>7.3776627638082515E-2</v>
      </c>
      <c r="AA12" s="393"/>
    </row>
    <row r="13" spans="1:29" x14ac:dyDescent="0.2">
      <c r="A13" s="98" t="s">
        <v>3</v>
      </c>
      <c r="B13" s="391">
        <v>0.40487867260926103</v>
      </c>
      <c r="C13" s="391"/>
      <c r="D13" s="391">
        <v>0.351759177341322</v>
      </c>
      <c r="E13" s="391"/>
      <c r="F13" s="391">
        <v>0.36635935523163565</v>
      </c>
      <c r="G13" s="391"/>
      <c r="H13" s="391">
        <v>0.15897085643126799</v>
      </c>
      <c r="I13" s="391"/>
      <c r="J13" s="391">
        <v>9.6412734713752196E-2</v>
      </c>
      <c r="K13" s="391"/>
      <c r="L13" s="392">
        <v>0.11208571233532874</v>
      </c>
      <c r="M13" s="393"/>
      <c r="N13" s="291"/>
      <c r="O13" s="98" t="s">
        <v>3</v>
      </c>
      <c r="P13" s="391">
        <v>0.40487867260926103</v>
      </c>
      <c r="Q13" s="391"/>
      <c r="R13" s="391">
        <v>0.14706459647403899</v>
      </c>
      <c r="S13" s="391"/>
      <c r="T13" s="391">
        <v>0.38922839093052614</v>
      </c>
      <c r="U13" s="391"/>
      <c r="V13" s="391">
        <v>0.15897085643126799</v>
      </c>
      <c r="W13" s="391"/>
      <c r="X13" s="391">
        <v>8.5435616840983108E-3</v>
      </c>
      <c r="Y13" s="391"/>
      <c r="Z13" s="392">
        <v>0.11040670799201713</v>
      </c>
      <c r="AA13" s="393"/>
    </row>
    <row r="14" spans="1:29" x14ac:dyDescent="0.2">
      <c r="A14" s="98" t="s">
        <v>4</v>
      </c>
      <c r="B14" s="391">
        <v>0.38836716960686801</v>
      </c>
      <c r="C14" s="391"/>
      <c r="D14" s="391">
        <v>0.25632328907555302</v>
      </c>
      <c r="E14" s="391"/>
      <c r="F14" s="391">
        <v>0.32932294795984751</v>
      </c>
      <c r="G14" s="391"/>
      <c r="H14" s="391">
        <v>0.167847889038229</v>
      </c>
      <c r="I14" s="391"/>
      <c r="J14" s="391">
        <v>8.3864803076159303E-2</v>
      </c>
      <c r="K14" s="391"/>
      <c r="L14" s="392">
        <v>0.11104792963803728</v>
      </c>
      <c r="M14" s="393"/>
      <c r="N14" s="291"/>
      <c r="O14" s="98" t="s">
        <v>4</v>
      </c>
      <c r="P14" s="391">
        <v>0.38836716960686801</v>
      </c>
      <c r="Q14" s="391"/>
      <c r="R14" s="391">
        <v>0.10665771874084901</v>
      </c>
      <c r="S14" s="391"/>
      <c r="T14" s="391">
        <v>0.35497511832273887</v>
      </c>
      <c r="U14" s="391"/>
      <c r="V14" s="391">
        <v>0.167847889038229</v>
      </c>
      <c r="W14" s="391"/>
      <c r="X14" s="391">
        <v>-4.2380833802764303E-3</v>
      </c>
      <c r="Y14" s="391"/>
      <c r="Z14" s="392">
        <v>0.10314900460893035</v>
      </c>
      <c r="AA14" s="393"/>
    </row>
    <row r="15" spans="1:29" x14ac:dyDescent="0.2">
      <c r="A15" s="98" t="s">
        <v>5</v>
      </c>
      <c r="B15" s="391">
        <v>0.44595025525797499</v>
      </c>
      <c r="C15" s="391"/>
      <c r="D15" s="391">
        <v>0.51922996353089501</v>
      </c>
      <c r="E15" s="391"/>
      <c r="F15" s="391">
        <v>0.43135079981452545</v>
      </c>
      <c r="G15" s="391"/>
      <c r="H15" s="391">
        <v>0.16987906678894299</v>
      </c>
      <c r="I15" s="391"/>
      <c r="J15" s="391">
        <v>0.20931048051009901</v>
      </c>
      <c r="K15" s="391"/>
      <c r="L15" s="392">
        <v>0.12142297448613965</v>
      </c>
      <c r="M15" s="393"/>
      <c r="N15" s="291"/>
      <c r="O15" s="98" t="s">
        <v>5</v>
      </c>
      <c r="P15" s="391">
        <v>0.44595025525797499</v>
      </c>
      <c r="Q15" s="391"/>
      <c r="R15" s="391">
        <v>0.19257263492482499</v>
      </c>
      <c r="S15" s="391"/>
      <c r="T15" s="391">
        <v>0.42780596322386988</v>
      </c>
      <c r="U15" s="391"/>
      <c r="V15" s="391">
        <v>0.16987906678894299</v>
      </c>
      <c r="W15" s="391"/>
      <c r="X15" s="391">
        <v>3.2776198067778997E-2</v>
      </c>
      <c r="Y15" s="391"/>
      <c r="Z15" s="392">
        <v>0.12416653985850735</v>
      </c>
      <c r="AA15" s="393"/>
    </row>
    <row r="16" spans="1:29" x14ac:dyDescent="0.2">
      <c r="A16" s="98" t="s">
        <v>6</v>
      </c>
      <c r="B16" s="391">
        <v>0.24135082533907901</v>
      </c>
      <c r="C16" s="391"/>
      <c r="D16" s="391">
        <v>0.29534884186849603</v>
      </c>
      <c r="E16" s="391"/>
      <c r="F16" s="391">
        <v>0.34446784044747292</v>
      </c>
      <c r="G16" s="391"/>
      <c r="H16" s="391">
        <v>7.9222967004415806E-2</v>
      </c>
      <c r="I16" s="391"/>
      <c r="J16" s="391">
        <v>5.7123773195142197E-2</v>
      </c>
      <c r="K16" s="391"/>
      <c r="L16" s="392">
        <v>0.10883629995118657</v>
      </c>
      <c r="M16" s="393"/>
      <c r="N16" s="291"/>
      <c r="O16" s="98" t="s">
        <v>6</v>
      </c>
      <c r="P16" s="391">
        <v>0.24135082533907901</v>
      </c>
      <c r="Q16" s="391"/>
      <c r="R16" s="391">
        <v>3.9573588916121498E-2</v>
      </c>
      <c r="S16" s="391"/>
      <c r="T16" s="391">
        <v>0.29810729988560325</v>
      </c>
      <c r="U16" s="391"/>
      <c r="V16" s="391">
        <v>7.9222967004415806E-2</v>
      </c>
      <c r="W16" s="391"/>
      <c r="X16" s="391">
        <v>-2.5765152270604701E-2</v>
      </c>
      <c r="Y16" s="391"/>
      <c r="Z16" s="392">
        <v>9.0925454359616617E-2</v>
      </c>
      <c r="AA16" s="393"/>
    </row>
    <row r="17" spans="1:27" x14ac:dyDescent="0.2">
      <c r="A17" s="98" t="s">
        <v>7</v>
      </c>
      <c r="B17" s="391">
        <v>0.27029700081612101</v>
      </c>
      <c r="C17" s="391"/>
      <c r="D17" s="391">
        <v>0.526532243870663</v>
      </c>
      <c r="E17" s="391"/>
      <c r="F17" s="391">
        <v>0.43418464181663763</v>
      </c>
      <c r="G17" s="391"/>
      <c r="H17" s="391">
        <v>9.5875818625326598E-2</v>
      </c>
      <c r="I17" s="391"/>
      <c r="J17" s="391">
        <v>0.241523569270466</v>
      </c>
      <c r="K17" s="391"/>
      <c r="L17" s="392">
        <v>0.12408717342404813</v>
      </c>
      <c r="M17" s="393"/>
      <c r="N17" s="291"/>
      <c r="O17" s="98" t="s">
        <v>7</v>
      </c>
      <c r="P17" s="391">
        <v>0.27029700081612101</v>
      </c>
      <c r="Q17" s="391"/>
      <c r="R17" s="391">
        <v>0.178596425929545</v>
      </c>
      <c r="S17" s="391"/>
      <c r="T17" s="391">
        <v>0.41595820552529605</v>
      </c>
      <c r="U17" s="391"/>
      <c r="V17" s="391">
        <v>9.5875818625326598E-2</v>
      </c>
      <c r="W17" s="391"/>
      <c r="X17" s="391">
        <v>3.1209171883329601E-2</v>
      </c>
      <c r="Y17" s="391"/>
      <c r="Z17" s="392">
        <v>0.12327674741137057</v>
      </c>
      <c r="AA17" s="393"/>
    </row>
    <row r="18" spans="1:27" x14ac:dyDescent="0.2">
      <c r="A18" s="98" t="s">
        <v>8</v>
      </c>
      <c r="B18" s="391">
        <v>0.29985033809275602</v>
      </c>
      <c r="C18" s="391"/>
      <c r="D18" s="391">
        <v>0.30805165867440398</v>
      </c>
      <c r="E18" s="391"/>
      <c r="F18" s="391">
        <v>0.34939750270840741</v>
      </c>
      <c r="G18" s="391"/>
      <c r="H18" s="391">
        <v>2.5775916620534901E-2</v>
      </c>
      <c r="I18" s="391"/>
      <c r="J18" s="391">
        <v>1.9889577398077E-2</v>
      </c>
      <c r="K18" s="391"/>
      <c r="L18" s="392">
        <v>0.10575682795039956</v>
      </c>
      <c r="M18" s="393"/>
      <c r="N18" s="291"/>
      <c r="O18" s="98" t="s">
        <v>8</v>
      </c>
      <c r="P18" s="391">
        <v>0.29985033809275602</v>
      </c>
      <c r="Q18" s="391"/>
      <c r="R18" s="391">
        <v>8.5792482888185501E-2</v>
      </c>
      <c r="S18" s="391"/>
      <c r="T18" s="391">
        <v>0.33728747077901372</v>
      </c>
      <c r="U18" s="391"/>
      <c r="V18" s="391">
        <v>2.5775916620534901E-2</v>
      </c>
      <c r="W18" s="391"/>
      <c r="X18" s="391">
        <v>-4.98549420855832E-3</v>
      </c>
      <c r="Y18" s="391"/>
      <c r="Z18" s="392">
        <v>0.10272460805671374</v>
      </c>
      <c r="AA18" s="393"/>
    </row>
    <row r="19" spans="1:27" s="1" customFormat="1" x14ac:dyDescent="0.2">
      <c r="A19" s="98" t="s">
        <v>326</v>
      </c>
      <c r="B19" s="391">
        <v>0.33595065602858198</v>
      </c>
      <c r="C19" s="391"/>
      <c r="D19" s="391">
        <v>0.46010442564555698</v>
      </c>
      <c r="E19" s="391"/>
      <c r="F19" s="391">
        <v>0.40840557929971455</v>
      </c>
      <c r="G19" s="391"/>
      <c r="H19" s="391">
        <v>2.14535946347305E-2</v>
      </c>
      <c r="I19" s="391"/>
      <c r="J19" s="391">
        <v>7.3171779495743799E-2</v>
      </c>
      <c r="K19" s="391"/>
      <c r="L19" s="392">
        <v>0.11016355800022577</v>
      </c>
      <c r="M19" s="393"/>
      <c r="N19" s="291"/>
      <c r="O19" s="98" t="s">
        <v>326</v>
      </c>
      <c r="P19" s="391">
        <v>0.33595065602858198</v>
      </c>
      <c r="Q19" s="391"/>
      <c r="R19" s="391">
        <v>0.19507092720416599</v>
      </c>
      <c r="S19" s="391"/>
      <c r="T19" s="391">
        <v>0.42992378799279302</v>
      </c>
      <c r="U19" s="391"/>
      <c r="V19" s="391">
        <v>2.14535946347305E-2</v>
      </c>
      <c r="W19" s="391"/>
      <c r="X19" s="391">
        <v>-4.8554980570302301E-3</v>
      </c>
      <c r="Y19" s="391"/>
      <c r="Z19" s="392">
        <v>0.10279842277336265</v>
      </c>
      <c r="AA19" s="393"/>
    </row>
    <row r="20" spans="1:27" x14ac:dyDescent="0.2">
      <c r="A20" s="98" t="s">
        <v>9</v>
      </c>
      <c r="B20" s="391">
        <v>0.52041997462804801</v>
      </c>
      <c r="C20" s="391"/>
      <c r="D20" s="391">
        <v>0.37932315203246098</v>
      </c>
      <c r="E20" s="391"/>
      <c r="F20" s="391">
        <v>0.37705628079330045</v>
      </c>
      <c r="G20" s="391"/>
      <c r="H20" s="391">
        <v>0.16094375926141599</v>
      </c>
      <c r="I20" s="391"/>
      <c r="J20" s="391">
        <v>0.11678485686448099</v>
      </c>
      <c r="K20" s="391"/>
      <c r="L20" s="392">
        <v>0.11377059845726097</v>
      </c>
      <c r="M20" s="393"/>
      <c r="N20" s="291"/>
      <c r="O20" s="98" t="s">
        <v>9</v>
      </c>
      <c r="P20" s="391">
        <v>0.52041997462804801</v>
      </c>
      <c r="Q20" s="391"/>
      <c r="R20" s="391">
        <v>0.127689569425009</v>
      </c>
      <c r="S20" s="391"/>
      <c r="T20" s="391">
        <v>0.37280400675326142</v>
      </c>
      <c r="U20" s="391"/>
      <c r="V20" s="391">
        <v>0.16094375926141599</v>
      </c>
      <c r="W20" s="391"/>
      <c r="X20" s="391">
        <v>1.04867701685289E-2</v>
      </c>
      <c r="Y20" s="391"/>
      <c r="Z20" s="392">
        <v>0.11151010514633208</v>
      </c>
      <c r="AA20" s="393"/>
    </row>
    <row r="21" spans="1:27" x14ac:dyDescent="0.2">
      <c r="A21" s="98" t="s">
        <v>10</v>
      </c>
      <c r="B21" s="391">
        <v>0.42744281865233802</v>
      </c>
      <c r="C21" s="391"/>
      <c r="D21" s="391">
        <v>0.33701142265372502</v>
      </c>
      <c r="E21" s="391"/>
      <c r="F21" s="391">
        <v>0.36063610102528088</v>
      </c>
      <c r="G21" s="391"/>
      <c r="H21" s="391">
        <v>6.7289673922978896E-2</v>
      </c>
      <c r="I21" s="391"/>
      <c r="J21" s="391">
        <v>7.3196419119487793E-2</v>
      </c>
      <c r="K21" s="391"/>
      <c r="L21" s="392">
        <v>0.11016559583211136</v>
      </c>
      <c r="M21" s="393"/>
      <c r="N21" s="291"/>
      <c r="O21" s="98" t="s">
        <v>10</v>
      </c>
      <c r="P21" s="391">
        <v>0.42744281865233802</v>
      </c>
      <c r="Q21" s="391"/>
      <c r="R21" s="391">
        <v>0.19477499210695501</v>
      </c>
      <c r="S21" s="391"/>
      <c r="T21" s="391">
        <v>0.42967292115705497</v>
      </c>
      <c r="U21" s="391"/>
      <c r="V21" s="391">
        <v>6.7289673922978896E-2</v>
      </c>
      <c r="W21" s="391"/>
      <c r="X21" s="391">
        <v>7.3278735485138302E-2</v>
      </c>
      <c r="Y21" s="391"/>
      <c r="Z21" s="392">
        <v>0.14716478471330197</v>
      </c>
      <c r="AA21" s="393"/>
    </row>
    <row r="22" spans="1:27" x14ac:dyDescent="0.2">
      <c r="A22" s="98" t="s">
        <v>11</v>
      </c>
      <c r="B22" s="391">
        <v>0.48516026444706101</v>
      </c>
      <c r="C22" s="391"/>
      <c r="D22" s="391">
        <v>0.82298832606563499</v>
      </c>
      <c r="E22" s="391"/>
      <c r="F22" s="391">
        <v>0.549232223998674</v>
      </c>
      <c r="G22" s="391"/>
      <c r="H22" s="391">
        <v>0.121764348022369</v>
      </c>
      <c r="I22" s="391"/>
      <c r="J22" s="391">
        <v>0.39594676915910199</v>
      </c>
      <c r="K22" s="391"/>
      <c r="L22" s="392">
        <v>0.13685881814872008</v>
      </c>
      <c r="M22" s="393"/>
      <c r="N22" s="291"/>
      <c r="O22" s="98" t="s">
        <v>11</v>
      </c>
      <c r="P22" s="391">
        <v>0.48516026444706101</v>
      </c>
      <c r="Q22" s="391"/>
      <c r="R22" s="391">
        <v>0.16007158143585101</v>
      </c>
      <c r="S22" s="391"/>
      <c r="T22" s="391">
        <v>0.40025452872430028</v>
      </c>
      <c r="U22" s="391"/>
      <c r="V22" s="391">
        <v>0.121764348022369</v>
      </c>
      <c r="W22" s="391"/>
      <c r="X22" s="391">
        <v>-1.66255139409144E-3</v>
      </c>
      <c r="Y22" s="391"/>
      <c r="Z22" s="392">
        <v>0.10461144916244741</v>
      </c>
      <c r="AA22" s="393"/>
    </row>
    <row r="23" spans="1:27" x14ac:dyDescent="0.2">
      <c r="A23" s="98" t="s">
        <v>12</v>
      </c>
      <c r="B23" s="391">
        <v>0.26437787388897299</v>
      </c>
      <c r="C23" s="391"/>
      <c r="D23" s="391">
        <v>0.29923649370868599</v>
      </c>
      <c r="E23" s="391"/>
      <c r="F23" s="391">
        <v>0.34597654602459532</v>
      </c>
      <c r="G23" s="391"/>
      <c r="H23" s="391">
        <v>2.9964427371198098E-2</v>
      </c>
      <c r="I23" s="391"/>
      <c r="J23" s="391">
        <v>8.0531984594700803E-2</v>
      </c>
      <c r="K23" s="391"/>
      <c r="L23" s="392">
        <v>0.1107722872889103</v>
      </c>
      <c r="M23" s="393"/>
      <c r="N23" s="291"/>
      <c r="O23" s="98" t="s">
        <v>12</v>
      </c>
      <c r="P23" s="391">
        <v>0.26437787388897299</v>
      </c>
      <c r="Q23" s="391"/>
      <c r="R23" s="391">
        <v>0.10046187839804301</v>
      </c>
      <c r="S23" s="391"/>
      <c r="T23" s="391">
        <v>0.34972284890222538</v>
      </c>
      <c r="U23" s="391"/>
      <c r="V23" s="391">
        <v>2.9964427371198098E-2</v>
      </c>
      <c r="W23" s="391"/>
      <c r="X23" s="391">
        <v>2.78371510663122E-2</v>
      </c>
      <c r="Y23" s="391"/>
      <c r="Z23" s="392">
        <v>0.1213620387202555</v>
      </c>
      <c r="AA23" s="393"/>
    </row>
    <row r="24" spans="1:27" x14ac:dyDescent="0.2">
      <c r="A24" s="98" t="s">
        <v>13</v>
      </c>
      <c r="B24" s="391">
        <v>0.45281970839480301</v>
      </c>
      <c r="C24" s="391"/>
      <c r="D24" s="391">
        <v>0.42655627417870101</v>
      </c>
      <c r="E24" s="391"/>
      <c r="F24" s="391">
        <v>0.39538633650205757</v>
      </c>
      <c r="G24" s="391"/>
      <c r="H24" s="391">
        <v>0.158438384647339</v>
      </c>
      <c r="I24" s="391"/>
      <c r="J24" s="391">
        <v>0.15659445535378999</v>
      </c>
      <c r="K24" s="391"/>
      <c r="L24" s="392">
        <v>0.11706307037148081</v>
      </c>
      <c r="M24" s="393"/>
      <c r="N24" s="291"/>
      <c r="O24" s="98" t="s">
        <v>13</v>
      </c>
      <c r="P24" s="391">
        <v>0.45281970839480301</v>
      </c>
      <c r="Q24" s="391"/>
      <c r="R24" s="391">
        <v>0.202235515452688</v>
      </c>
      <c r="S24" s="391"/>
      <c r="T24" s="391">
        <v>0.43599727370034114</v>
      </c>
      <c r="U24" s="391"/>
      <c r="V24" s="391">
        <v>0.158438384647339</v>
      </c>
      <c r="W24" s="391"/>
      <c r="X24" s="391">
        <v>6.1217720353995399E-2</v>
      </c>
      <c r="Y24" s="391"/>
      <c r="Z24" s="392">
        <v>0.1403162710924116</v>
      </c>
      <c r="AA24" s="393"/>
    </row>
    <row r="25" spans="1:27" x14ac:dyDescent="0.2">
      <c r="A25" s="98" t="s">
        <v>14</v>
      </c>
      <c r="B25" s="391">
        <v>0.42544405971168398</v>
      </c>
      <c r="C25" s="391"/>
      <c r="D25" s="391">
        <v>0.34285384536818497</v>
      </c>
      <c r="E25" s="391"/>
      <c r="F25" s="391">
        <v>0.36290340686838374</v>
      </c>
      <c r="G25" s="391"/>
      <c r="H25" s="391">
        <v>0.18988811490507701</v>
      </c>
      <c r="I25" s="391"/>
      <c r="J25" s="391">
        <v>0.120817775237494</v>
      </c>
      <c r="K25" s="391"/>
      <c r="L25" s="392">
        <v>0.11410414290330838</v>
      </c>
      <c r="M25" s="393"/>
      <c r="N25" s="291"/>
      <c r="O25" s="98" t="s">
        <v>14</v>
      </c>
      <c r="P25" s="391">
        <v>0.42544405971168398</v>
      </c>
      <c r="Q25" s="391"/>
      <c r="R25" s="391">
        <v>0.213418525517522</v>
      </c>
      <c r="S25" s="391"/>
      <c r="T25" s="391">
        <v>0.44547721161724058</v>
      </c>
      <c r="U25" s="391"/>
      <c r="V25" s="391">
        <v>0.18988811490507701</v>
      </c>
      <c r="W25" s="391"/>
      <c r="X25" s="391">
        <v>4.9452614520513402E-2</v>
      </c>
      <c r="Y25" s="391"/>
      <c r="Z25" s="392">
        <v>0.13363578137610502</v>
      </c>
      <c r="AA25" s="393"/>
    </row>
    <row r="26" spans="1:27" x14ac:dyDescent="0.2">
      <c r="A26" s="98" t="s">
        <v>15</v>
      </c>
      <c r="B26" s="391">
        <v>0.225022234971723</v>
      </c>
      <c r="C26" s="391"/>
      <c r="D26" s="391">
        <v>0.171313747533969</v>
      </c>
      <c r="E26" s="391"/>
      <c r="F26" s="391">
        <v>0.29633275884195154</v>
      </c>
      <c r="G26" s="391"/>
      <c r="H26" s="391">
        <v>5.8275000908602201E-2</v>
      </c>
      <c r="I26" s="391"/>
      <c r="J26" s="391">
        <v>1.7676273602561101E-2</v>
      </c>
      <c r="K26" s="391"/>
      <c r="L26" s="392">
        <v>0.10557377559968747</v>
      </c>
      <c r="M26" s="393"/>
      <c r="N26" s="291"/>
      <c r="O26" s="98" t="s">
        <v>15</v>
      </c>
      <c r="P26" s="391">
        <v>0.225022234971723</v>
      </c>
      <c r="Q26" s="391"/>
      <c r="R26" s="391">
        <v>7.3237097971348405E-2</v>
      </c>
      <c r="S26" s="391"/>
      <c r="T26" s="391">
        <v>0.32664415839314059</v>
      </c>
      <c r="U26" s="391"/>
      <c r="V26" s="391">
        <v>5.8275000908602201E-2</v>
      </c>
      <c r="W26" s="391"/>
      <c r="X26" s="391">
        <v>-1.4637612867693999E-2</v>
      </c>
      <c r="Y26" s="391"/>
      <c r="Z26" s="392">
        <v>9.7243919624704703E-2</v>
      </c>
      <c r="AA26" s="393"/>
    </row>
    <row r="27" spans="1:27" x14ac:dyDescent="0.2">
      <c r="A27" s="98" t="s">
        <v>16</v>
      </c>
      <c r="B27" s="391">
        <v>0.62673876353564195</v>
      </c>
      <c r="C27" s="391"/>
      <c r="D27" s="391">
        <v>0.86981765313543502</v>
      </c>
      <c r="E27" s="391"/>
      <c r="F27" s="391">
        <v>0.56740557640454226</v>
      </c>
      <c r="G27" s="391"/>
      <c r="H27" s="391">
        <v>0.18910273977528899</v>
      </c>
      <c r="I27" s="391"/>
      <c r="J27" s="391">
        <v>0.21550664266283001</v>
      </c>
      <c r="K27" s="391"/>
      <c r="L27" s="392">
        <v>0.12193543104531086</v>
      </c>
      <c r="M27" s="393"/>
      <c r="N27" s="291"/>
      <c r="O27" s="98" t="s">
        <v>16</v>
      </c>
      <c r="P27" s="391">
        <v>0.62673876353564195</v>
      </c>
      <c r="Q27" s="391"/>
      <c r="R27" s="391">
        <v>0.27423142402928502</v>
      </c>
      <c r="S27" s="391"/>
      <c r="T27" s="391">
        <v>0.49702885103238209</v>
      </c>
      <c r="U27" s="391"/>
      <c r="V27" s="391">
        <v>0.18910273977528899</v>
      </c>
      <c r="W27" s="391"/>
      <c r="X27" s="391">
        <v>4.7554638448366299E-2</v>
      </c>
      <c r="Y27" s="391"/>
      <c r="Z27" s="392">
        <v>0.13255806819517546</v>
      </c>
      <c r="AA27" s="393"/>
    </row>
    <row r="28" spans="1:27" x14ac:dyDescent="0.2">
      <c r="A28" s="98" t="s">
        <v>17</v>
      </c>
      <c r="B28" s="391">
        <v>0.59012384899058601</v>
      </c>
      <c r="C28" s="391"/>
      <c r="D28" s="391">
        <v>0.67580508594313105</v>
      </c>
      <c r="E28" s="391"/>
      <c r="F28" s="391">
        <v>0.49211389541374823</v>
      </c>
      <c r="G28" s="391"/>
      <c r="H28" s="391">
        <v>0.20312668974287801</v>
      </c>
      <c r="I28" s="391"/>
      <c r="J28" s="391">
        <v>0.258180433820836</v>
      </c>
      <c r="K28" s="391"/>
      <c r="L28" s="392">
        <v>0.12546478738631367</v>
      </c>
      <c r="M28" s="393"/>
      <c r="N28" s="291"/>
      <c r="O28" s="98" t="s">
        <v>17</v>
      </c>
      <c r="P28" s="391">
        <v>0.59012384899058601</v>
      </c>
      <c r="Q28" s="391"/>
      <c r="R28" s="391">
        <v>0.30057510903551399</v>
      </c>
      <c r="S28" s="391"/>
      <c r="T28" s="391">
        <v>0.51936062905221281</v>
      </c>
      <c r="U28" s="391"/>
      <c r="V28" s="391">
        <v>0.20312668974287801</v>
      </c>
      <c r="W28" s="391"/>
      <c r="X28" s="391">
        <v>4.3552758053117202E-2</v>
      </c>
      <c r="Y28" s="391"/>
      <c r="Z28" s="392">
        <v>0.13028571117563489</v>
      </c>
      <c r="AA28" s="393"/>
    </row>
    <row r="29" spans="1:27" x14ac:dyDescent="0.2">
      <c r="A29" s="98" t="s">
        <v>18</v>
      </c>
      <c r="B29" s="391">
        <v>0.53746856717525304</v>
      </c>
      <c r="C29" s="391"/>
      <c r="D29" s="391">
        <v>0.55010537555777905</v>
      </c>
      <c r="E29" s="391"/>
      <c r="F29" s="391">
        <v>0.44333281575519023</v>
      </c>
      <c r="G29" s="391"/>
      <c r="H29" s="391">
        <v>0.16175402343297199</v>
      </c>
      <c r="I29" s="391"/>
      <c r="J29" s="391">
        <v>0.14810401845068899</v>
      </c>
      <c r="K29" s="391"/>
      <c r="L29" s="392">
        <v>0.11636086471998641</v>
      </c>
      <c r="M29" s="393"/>
      <c r="N29" s="291"/>
      <c r="O29" s="98" t="s">
        <v>18</v>
      </c>
      <c r="P29" s="391">
        <v>0.53746856717525304</v>
      </c>
      <c r="Q29" s="391"/>
      <c r="R29" s="391">
        <v>9.1871179091620694E-2</v>
      </c>
      <c r="S29" s="391"/>
      <c r="T29" s="391">
        <v>0.34244043606207886</v>
      </c>
      <c r="U29" s="391"/>
      <c r="V29" s="391">
        <v>0.16175402343297199</v>
      </c>
      <c r="W29" s="391"/>
      <c r="X29" s="391">
        <v>2.76530829595052E-2</v>
      </c>
      <c r="Y29" s="391"/>
      <c r="Z29" s="392">
        <v>0.12125752074038959</v>
      </c>
      <c r="AA29" s="393"/>
    </row>
    <row r="30" spans="1:27" x14ac:dyDescent="0.2">
      <c r="A30" s="98" t="s">
        <v>19</v>
      </c>
      <c r="B30" s="391">
        <v>0.16016558557917099</v>
      </c>
      <c r="C30" s="391"/>
      <c r="D30" s="391">
        <v>0.226954484075895</v>
      </c>
      <c r="E30" s="391"/>
      <c r="F30" s="391">
        <v>0.31792561051354001</v>
      </c>
      <c r="G30" s="391"/>
      <c r="H30" s="391">
        <v>2.0782094832851698E-2</v>
      </c>
      <c r="I30" s="391"/>
      <c r="J30" s="391">
        <v>-2.7057895378494999E-3</v>
      </c>
      <c r="K30" s="391"/>
      <c r="L30" s="392">
        <v>0.1038880673034413</v>
      </c>
      <c r="M30" s="393"/>
      <c r="N30" s="291"/>
      <c r="O30" s="98" t="s">
        <v>19</v>
      </c>
      <c r="P30" s="391">
        <v>0.16016558557917099</v>
      </c>
      <c r="Q30" s="391"/>
      <c r="R30" s="391">
        <v>2.3988761372739E-2</v>
      </c>
      <c r="S30" s="391"/>
      <c r="T30" s="391">
        <v>0.28489590181832952</v>
      </c>
      <c r="U30" s="391"/>
      <c r="V30" s="391">
        <v>2.0782094832851698E-2</v>
      </c>
      <c r="W30" s="391"/>
      <c r="X30" s="391">
        <v>-4.2470957500806997E-2</v>
      </c>
      <c r="Y30" s="391"/>
      <c r="Z30" s="392">
        <v>8.1439525238148E-2</v>
      </c>
      <c r="AA30" s="393"/>
    </row>
    <row r="31" spans="1:27" x14ac:dyDescent="0.2">
      <c r="A31" s="98" t="s">
        <v>20</v>
      </c>
      <c r="B31" s="391">
        <v>0.70507157676551302</v>
      </c>
      <c r="C31" s="391"/>
      <c r="D31" s="391">
        <v>0.31843081760723502</v>
      </c>
      <c r="E31" s="391"/>
      <c r="F31" s="391">
        <v>0.35342540839839753</v>
      </c>
      <c r="G31" s="391"/>
      <c r="H31" s="391">
        <v>0.18017248118200399</v>
      </c>
      <c r="I31" s="391"/>
      <c r="J31" s="391">
        <v>7.7478046516806107E-2</v>
      </c>
      <c r="K31" s="391"/>
      <c r="L31" s="392">
        <v>0.11051970987716034</v>
      </c>
      <c r="M31" s="393"/>
      <c r="N31" s="291"/>
      <c r="O31" s="98" t="s">
        <v>20</v>
      </c>
      <c r="P31" s="391">
        <v>0.70507157676551302</v>
      </c>
      <c r="Q31" s="391"/>
      <c r="R31" s="391">
        <v>0.17572540549431401</v>
      </c>
      <c r="S31" s="391"/>
      <c r="T31" s="391">
        <v>0.41352441575614202</v>
      </c>
      <c r="U31" s="391"/>
      <c r="V31" s="391">
        <v>0.18017248118200399</v>
      </c>
      <c r="W31" s="391"/>
      <c r="X31" s="391">
        <v>1.99198533677887E-2</v>
      </c>
      <c r="Y31" s="391"/>
      <c r="Z31" s="392">
        <v>0.11686642035485145</v>
      </c>
      <c r="AA31" s="393"/>
    </row>
    <row r="32" spans="1:27" x14ac:dyDescent="0.2">
      <c r="A32" s="98"/>
      <c r="B32" s="413"/>
      <c r="C32" s="413"/>
      <c r="D32" s="413"/>
      <c r="E32" s="413"/>
      <c r="F32" s="413"/>
      <c r="G32" s="413"/>
      <c r="H32" s="413"/>
      <c r="I32" s="413"/>
      <c r="J32" s="413"/>
      <c r="K32" s="413"/>
      <c r="L32" s="417"/>
      <c r="M32" s="419"/>
      <c r="N32" s="290"/>
      <c r="O32" s="98"/>
      <c r="P32" s="413"/>
      <c r="Q32" s="413"/>
      <c r="R32" s="413"/>
      <c r="S32" s="413"/>
      <c r="T32" s="416"/>
      <c r="U32" s="416"/>
      <c r="V32" s="413"/>
      <c r="W32" s="413"/>
      <c r="X32" s="413"/>
      <c r="Y32" s="413"/>
      <c r="Z32" s="417"/>
      <c r="AA32" s="419"/>
    </row>
    <row r="33" spans="1:28" x14ac:dyDescent="0.2">
      <c r="A33" s="97" t="s">
        <v>21</v>
      </c>
      <c r="B33" s="413"/>
      <c r="C33" s="413"/>
      <c r="D33" s="413"/>
      <c r="E33" s="413"/>
      <c r="F33" s="413"/>
      <c r="G33" s="413"/>
      <c r="H33" s="413"/>
      <c r="I33" s="413"/>
      <c r="J33" s="413"/>
      <c r="K33" s="413"/>
      <c r="L33" s="417"/>
      <c r="M33" s="419"/>
      <c r="N33" s="290"/>
      <c r="O33" s="97" t="s">
        <v>21</v>
      </c>
      <c r="P33" s="413"/>
      <c r="Q33" s="413"/>
      <c r="R33" s="413"/>
      <c r="S33" s="413"/>
      <c r="T33" s="416"/>
      <c r="U33" s="416"/>
      <c r="V33" s="413"/>
      <c r="W33" s="413"/>
      <c r="X33" s="413"/>
      <c r="Y33" s="413"/>
      <c r="Z33" s="417"/>
      <c r="AA33" s="419"/>
    </row>
    <row r="34" spans="1:28" x14ac:dyDescent="0.2">
      <c r="A34" s="98" t="s">
        <v>22</v>
      </c>
      <c r="B34" s="391">
        <v>0.29739210438295</v>
      </c>
      <c r="C34" s="391"/>
      <c r="D34" s="391">
        <v>0.50291055966084497</v>
      </c>
      <c r="E34" s="391"/>
      <c r="F34" s="391">
        <v>0.42501762579427838</v>
      </c>
      <c r="G34" s="391"/>
      <c r="H34" s="391">
        <v>6.45146458944061E-2</v>
      </c>
      <c r="I34" s="391"/>
      <c r="J34" s="391">
        <v>0.12136591141922499</v>
      </c>
      <c r="K34" s="391"/>
      <c r="L34" s="392">
        <v>0.11414947676880821</v>
      </c>
      <c r="M34" s="393"/>
      <c r="N34" s="291"/>
      <c r="O34" s="98" t="s">
        <v>22</v>
      </c>
      <c r="P34" s="391">
        <v>0.29739210438295</v>
      </c>
      <c r="Q34" s="391"/>
      <c r="R34" s="391">
        <v>0.23495469771866501</v>
      </c>
      <c r="S34" s="391"/>
      <c r="T34" s="391">
        <v>0.46373361792027135</v>
      </c>
      <c r="U34" s="391"/>
      <c r="V34" s="391">
        <v>6.45146458944061E-2</v>
      </c>
      <c r="W34" s="391"/>
      <c r="X34" s="391">
        <v>7.2503178444074806E-2</v>
      </c>
      <c r="Y34" s="391"/>
      <c r="Z34" s="392">
        <v>0.14672440611318016</v>
      </c>
      <c r="AA34" s="393"/>
    </row>
    <row r="35" spans="1:28" x14ac:dyDescent="0.2">
      <c r="A35" s="98" t="s">
        <v>23</v>
      </c>
      <c r="B35" s="391">
        <v>0.44555171672999599</v>
      </c>
      <c r="C35" s="391"/>
      <c r="D35" s="391">
        <v>0.300809248772899</v>
      </c>
      <c r="E35" s="391"/>
      <c r="F35" s="391">
        <v>0.34658689500499928</v>
      </c>
      <c r="G35" s="391"/>
      <c r="H35" s="391">
        <v>0.165493213316869</v>
      </c>
      <c r="I35" s="391"/>
      <c r="J35" s="391">
        <v>0.104193174018441</v>
      </c>
      <c r="K35" s="391"/>
      <c r="L35" s="392">
        <v>0.11272919729531546</v>
      </c>
      <c r="M35" s="393"/>
      <c r="N35" s="291"/>
      <c r="O35" s="98" t="s">
        <v>23</v>
      </c>
      <c r="P35" s="391">
        <v>0.44555171672999599</v>
      </c>
      <c r="Q35" s="391"/>
      <c r="R35" s="391">
        <v>0.151515043611016</v>
      </c>
      <c r="S35" s="391"/>
      <c r="T35" s="391">
        <v>0.39300107487844238</v>
      </c>
      <c r="U35" s="391"/>
      <c r="V35" s="391">
        <v>0.165493213316869</v>
      </c>
      <c r="W35" s="391"/>
      <c r="X35" s="391">
        <v>1.18680979333123E-2</v>
      </c>
      <c r="Y35" s="391"/>
      <c r="Z35" s="392">
        <v>0.11229445388556931</v>
      </c>
      <c r="AA35" s="393"/>
    </row>
    <row r="36" spans="1:28" x14ac:dyDescent="0.2">
      <c r="A36" s="98" t="s">
        <v>24</v>
      </c>
      <c r="B36" s="391">
        <v>0.39013873580194902</v>
      </c>
      <c r="C36" s="391"/>
      <c r="D36" s="391">
        <v>0.37555566847961602</v>
      </c>
      <c r="E36" s="391"/>
      <c r="F36" s="391">
        <v>0.37559420968159918</v>
      </c>
      <c r="G36" s="391"/>
      <c r="H36" s="391">
        <v>6.6562365926116293E-2</v>
      </c>
      <c r="I36" s="391"/>
      <c r="J36" s="391">
        <v>7.9447657830676893E-2</v>
      </c>
      <c r="K36" s="391"/>
      <c r="L36" s="392">
        <v>0.11068260752443479</v>
      </c>
      <c r="M36" s="393"/>
      <c r="N36" s="291"/>
      <c r="O36" s="98" t="s">
        <v>24</v>
      </c>
      <c r="P36" s="391">
        <v>0.39013873580194902</v>
      </c>
      <c r="Q36" s="391"/>
      <c r="R36" s="391">
        <v>0.122772059673418</v>
      </c>
      <c r="S36" s="391"/>
      <c r="T36" s="391">
        <v>0.36863538963849873</v>
      </c>
      <c r="U36" s="391"/>
      <c r="V36" s="391">
        <v>6.6562365926116293E-2</v>
      </c>
      <c r="W36" s="391"/>
      <c r="X36" s="391">
        <v>-1.18213267780998E-2</v>
      </c>
      <c r="Y36" s="391"/>
      <c r="Z36" s="392">
        <v>9.8843069732319433E-2</v>
      </c>
      <c r="AA36" s="393"/>
    </row>
    <row r="37" spans="1:28" x14ac:dyDescent="0.2">
      <c r="A37" s="67" t="s">
        <v>25</v>
      </c>
      <c r="B37" s="408">
        <v>0.447293629134769</v>
      </c>
      <c r="C37" s="408"/>
      <c r="D37" s="408">
        <v>0.30338329890319399</v>
      </c>
      <c r="E37" s="408"/>
      <c r="F37" s="408">
        <v>0.34758582287894668</v>
      </c>
      <c r="G37" s="408"/>
      <c r="H37" s="408">
        <v>0.168054578709119</v>
      </c>
      <c r="I37" s="408"/>
      <c r="J37" s="408">
        <v>0.10516490240823199</v>
      </c>
      <c r="K37" s="408"/>
      <c r="L37" s="408">
        <v>0.11280956455730871</v>
      </c>
      <c r="M37" s="409"/>
      <c r="N37" s="291"/>
      <c r="O37" s="98" t="s">
        <v>25</v>
      </c>
      <c r="P37" s="391">
        <v>0.447293629134769</v>
      </c>
      <c r="Q37" s="391"/>
      <c r="R37" s="391">
        <v>0.15173408877906699</v>
      </c>
      <c r="S37" s="391"/>
      <c r="T37" s="391">
        <v>0.39318676143171216</v>
      </c>
      <c r="U37" s="391"/>
      <c r="V37" s="391">
        <v>0.168054578709119</v>
      </c>
      <c r="W37" s="391"/>
      <c r="X37" s="391">
        <v>1.2309983431374001E-2</v>
      </c>
      <c r="Y37" s="391"/>
      <c r="Z37" s="392">
        <v>0.11254536633526316</v>
      </c>
      <c r="AA37" s="393"/>
    </row>
    <row r="38" spans="1:28" x14ac:dyDescent="0.2">
      <c r="A38" s="215"/>
      <c r="B38" s="414"/>
      <c r="C38" s="414"/>
      <c r="D38" s="414"/>
      <c r="E38" s="414"/>
      <c r="F38" s="414"/>
      <c r="G38" s="414"/>
      <c r="H38" s="414"/>
      <c r="I38" s="414"/>
      <c r="J38" s="414"/>
      <c r="K38" s="414"/>
      <c r="L38" s="414"/>
      <c r="M38" s="418"/>
      <c r="N38" s="273"/>
      <c r="O38" s="215"/>
      <c r="P38" s="414"/>
      <c r="Q38" s="414"/>
      <c r="R38" s="414"/>
      <c r="S38" s="414"/>
      <c r="T38" s="414"/>
      <c r="U38" s="414"/>
      <c r="V38" s="414"/>
      <c r="W38" s="414"/>
      <c r="X38" s="414"/>
      <c r="Y38" s="414"/>
      <c r="Z38" s="414"/>
      <c r="AA38" s="418"/>
    </row>
    <row r="39" spans="1:28" x14ac:dyDescent="0.2">
      <c r="A39" s="103"/>
      <c r="B39" s="417"/>
      <c r="C39" s="417"/>
      <c r="D39" s="417"/>
      <c r="E39" s="417"/>
      <c r="F39" s="417"/>
      <c r="G39" s="417"/>
      <c r="H39" s="417"/>
      <c r="I39" s="417"/>
      <c r="J39" s="417"/>
      <c r="K39" s="417"/>
      <c r="L39" s="417"/>
      <c r="M39" s="419"/>
      <c r="N39" s="290"/>
      <c r="O39" s="103"/>
      <c r="P39" s="417"/>
      <c r="Q39" s="417"/>
      <c r="R39" s="417"/>
      <c r="S39" s="417"/>
      <c r="T39" s="421"/>
      <c r="U39" s="421"/>
      <c r="V39" s="421"/>
      <c r="W39" s="421"/>
      <c r="X39" s="421"/>
      <c r="Y39" s="421"/>
      <c r="Z39" s="421"/>
      <c r="AA39" s="422"/>
    </row>
    <row r="40" spans="1:28" x14ac:dyDescent="0.2">
      <c r="A40" s="105" t="s">
        <v>26</v>
      </c>
      <c r="B40" s="417"/>
      <c r="C40" s="417"/>
      <c r="D40" s="417"/>
      <c r="E40" s="417"/>
      <c r="F40" s="417"/>
      <c r="G40" s="417"/>
      <c r="H40" s="417"/>
      <c r="I40" s="417"/>
      <c r="J40" s="417"/>
      <c r="K40" s="417"/>
      <c r="L40" s="417"/>
      <c r="M40" s="419"/>
      <c r="N40" s="290"/>
      <c r="O40" s="105" t="s">
        <v>26</v>
      </c>
      <c r="P40" s="417"/>
      <c r="Q40" s="417"/>
      <c r="R40" s="417"/>
      <c r="S40" s="417"/>
      <c r="T40" s="421"/>
      <c r="U40" s="421"/>
      <c r="V40" s="421"/>
      <c r="W40" s="421"/>
      <c r="X40" s="421"/>
      <c r="Y40" s="421"/>
      <c r="Z40" s="421"/>
      <c r="AA40" s="422"/>
    </row>
    <row r="41" spans="1:28" x14ac:dyDescent="0.2">
      <c r="A41" s="104" t="s">
        <v>262</v>
      </c>
      <c r="B41" s="392">
        <v>0.39437350995987402</v>
      </c>
      <c r="C41" s="392"/>
      <c r="D41" s="392">
        <v>0.57762882294630702</v>
      </c>
      <c r="E41" s="392"/>
      <c r="F41" s="392">
        <v>0.45401401363084082</v>
      </c>
      <c r="G41" s="392"/>
      <c r="H41" s="392">
        <v>4.7442092283705099E-2</v>
      </c>
      <c r="I41" s="392"/>
      <c r="J41" s="392">
        <v>0.60704710075892798</v>
      </c>
      <c r="K41" s="392"/>
      <c r="L41" s="392">
        <v>0.15431797220327756</v>
      </c>
      <c r="M41" s="393"/>
      <c r="N41" s="291"/>
      <c r="O41" s="104" t="s">
        <v>262</v>
      </c>
      <c r="P41" s="392">
        <v>0.39437350995987402</v>
      </c>
      <c r="Q41" s="392"/>
      <c r="R41" s="392">
        <v>0.12462665927321501</v>
      </c>
      <c r="S41" s="392"/>
      <c r="T41" s="392">
        <v>0.37020755035058361</v>
      </c>
      <c r="U41" s="392"/>
      <c r="V41" s="370">
        <v>4.7442092283705099E-2</v>
      </c>
      <c r="W41" s="370"/>
      <c r="X41" s="370">
        <v>9.9976959721728206E-3</v>
      </c>
      <c r="Y41" s="370"/>
      <c r="Z41" s="392">
        <v>0.11123239790038708</v>
      </c>
      <c r="AA41" s="393"/>
    </row>
    <row r="42" spans="1:28" s="6" customFormat="1" x14ac:dyDescent="0.2">
      <c r="A42" s="67" t="s">
        <v>338</v>
      </c>
      <c r="B42" s="408">
        <v>0.202856891692939</v>
      </c>
      <c r="C42" s="408"/>
      <c r="D42" s="408">
        <v>0.423689865578952</v>
      </c>
      <c r="E42" s="408"/>
      <c r="F42" s="408">
        <v>0.39427395123235665</v>
      </c>
      <c r="G42" s="408"/>
      <c r="H42" s="408">
        <v>0.17008050793635299</v>
      </c>
      <c r="I42" s="408"/>
      <c r="J42" s="408">
        <v>0.57408496996747405</v>
      </c>
      <c r="K42" s="408"/>
      <c r="L42" s="408">
        <v>0.15159182338535243</v>
      </c>
      <c r="M42" s="409"/>
      <c r="N42" s="291"/>
      <c r="O42" s="67" t="s">
        <v>338</v>
      </c>
      <c r="P42" s="408">
        <v>0.202856891692939</v>
      </c>
      <c r="Q42" s="408"/>
      <c r="R42" s="408">
        <v>0.25526024341353198</v>
      </c>
      <c r="S42" s="408"/>
      <c r="T42" s="408">
        <v>0.48094681109814597</v>
      </c>
      <c r="U42" s="408"/>
      <c r="V42" s="368">
        <v>0.17008050793635299</v>
      </c>
      <c r="W42" s="368"/>
      <c r="X42" s="368">
        <v>0.13136121664356801</v>
      </c>
      <c r="Y42" s="368"/>
      <c r="Z42" s="408">
        <v>0.18014531404880585</v>
      </c>
      <c r="AA42" s="409"/>
    </row>
    <row r="43" spans="1:28" s="6" customFormat="1" ht="99.2" customHeight="1" x14ac:dyDescent="0.2">
      <c r="A43" s="382" t="s">
        <v>250</v>
      </c>
      <c r="B43" s="383"/>
      <c r="C43" s="383"/>
      <c r="D43" s="383"/>
      <c r="E43" s="383"/>
      <c r="F43" s="383"/>
      <c r="G43" s="383"/>
      <c r="H43" s="383"/>
      <c r="I43" s="383"/>
      <c r="J43" s="383"/>
      <c r="K43" s="383"/>
      <c r="L43" s="383"/>
      <c r="M43" s="383"/>
      <c r="N43" s="383"/>
      <c r="O43" s="382" t="s">
        <v>250</v>
      </c>
      <c r="P43" s="410"/>
      <c r="Q43" s="410"/>
      <c r="R43" s="410"/>
      <c r="S43" s="410"/>
      <c r="T43" s="410"/>
      <c r="U43" s="410"/>
      <c r="V43" s="410"/>
      <c r="W43" s="410"/>
      <c r="X43" s="410"/>
      <c r="Y43" s="410"/>
      <c r="Z43" s="410"/>
      <c r="AA43" s="410"/>
      <c r="AB43" s="410"/>
    </row>
    <row r="44" spans="1:28" s="6" customFormat="1" ht="66.75" customHeight="1" x14ac:dyDescent="0.2">
      <c r="A44" s="323" t="s">
        <v>339</v>
      </c>
      <c r="B44" s="323"/>
      <c r="C44" s="323"/>
      <c r="D44" s="323"/>
      <c r="E44" s="323"/>
      <c r="F44" s="323"/>
      <c r="G44" s="323"/>
      <c r="H44" s="323"/>
      <c r="I44" s="323"/>
      <c r="J44" s="323"/>
      <c r="K44" s="323"/>
      <c r="L44" s="323"/>
      <c r="M44" s="323"/>
      <c r="N44" s="323"/>
      <c r="O44" s="323" t="s">
        <v>339</v>
      </c>
      <c r="P44" s="323"/>
      <c r="Q44" s="323"/>
      <c r="R44" s="323"/>
      <c r="S44" s="323"/>
      <c r="T44" s="323"/>
      <c r="U44" s="323"/>
      <c r="V44" s="323"/>
      <c r="W44" s="323"/>
      <c r="X44" s="323"/>
      <c r="Y44" s="323"/>
      <c r="Z44" s="323"/>
      <c r="AA44" s="323"/>
      <c r="AB44" s="323"/>
    </row>
    <row r="45" spans="1:28" s="73" customFormat="1" ht="12.75" customHeight="1" x14ac:dyDescent="0.2">
      <c r="A45" s="372" t="s">
        <v>244</v>
      </c>
      <c r="B45" s="372"/>
      <c r="C45" s="372"/>
      <c r="D45" s="372"/>
      <c r="E45" s="372"/>
      <c r="F45" s="372"/>
      <c r="G45" s="372"/>
      <c r="H45" s="372"/>
      <c r="I45" s="372"/>
      <c r="J45" s="372"/>
      <c r="K45" s="372"/>
      <c r="L45" s="372"/>
      <c r="M45" s="372"/>
      <c r="N45" s="372"/>
      <c r="O45" s="372" t="str">
        <f>A45</f>
        <v>Notes: Predicted wage gap from the regression of wage gap on skills use gap. The tertiary gap in wages is computed as the percentage difference between the average hourly wage (including bonuses) of tertiary-educated (ISCED 5 or more) and less-educated (from less than ISCED 1 to ISCED 4) workers. The tertiary gap in skills use is computed as the percentage difference between the skills use of tertiary-educated (ISCED 5 or more) and less-educated (from less than ISCED 1 to ISCED 4) workers.  The wage distribution was trimmed to eliminate the 1st and 99th percentiles. Adjusted estimates are based on OLS regressions including controls for average literacy and numeracy scores, dummies for occupations (9) and industry (10). The sample includes full-time employees only.</v>
      </c>
      <c r="P45" s="372"/>
      <c r="Q45" s="372"/>
      <c r="R45" s="372"/>
      <c r="S45" s="372"/>
      <c r="T45" s="372"/>
      <c r="U45" s="372"/>
      <c r="V45" s="372"/>
      <c r="W45" s="372"/>
      <c r="X45" s="372"/>
      <c r="Y45" s="372"/>
      <c r="Z45" s="372"/>
      <c r="AA45" s="372"/>
      <c r="AB45" s="372"/>
    </row>
    <row r="46" spans="1:28" s="68" customFormat="1" ht="11.25" customHeight="1" x14ac:dyDescent="0.2">
      <c r="A46" s="372"/>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row>
    <row r="47" spans="1:28" s="68" customFormat="1" ht="56.25" customHeight="1" x14ac:dyDescent="0.2">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row>
    <row r="48" spans="1:28" s="68" customFormat="1" x14ac:dyDescent="0.2">
      <c r="A48" s="69" t="s">
        <v>147</v>
      </c>
      <c r="B48" s="69"/>
      <c r="C48" s="69"/>
      <c r="D48" s="69"/>
      <c r="E48" s="69"/>
      <c r="F48" s="69"/>
      <c r="G48" s="69"/>
      <c r="H48" s="69"/>
      <c r="I48" s="69"/>
      <c r="J48" s="69"/>
      <c r="K48" s="69"/>
      <c r="L48" s="69"/>
      <c r="M48" s="69"/>
      <c r="N48" s="69"/>
      <c r="O48" s="69" t="s">
        <v>147</v>
      </c>
    </row>
    <row r="49" spans="1:15" s="68" customFormat="1" x14ac:dyDescent="0.2"/>
    <row r="50" spans="1:15" s="68" customFormat="1" x14ac:dyDescent="0.2"/>
    <row r="51" spans="1:15" s="68" customFormat="1" ht="15" customHeight="1" x14ac:dyDescent="0.2">
      <c r="A51" s="77"/>
      <c r="B51" s="77"/>
      <c r="C51" s="77"/>
      <c r="D51" s="77"/>
      <c r="E51" s="77"/>
      <c r="F51" s="77"/>
      <c r="G51" s="77"/>
      <c r="H51" s="77"/>
      <c r="I51" s="77"/>
      <c r="J51" s="77"/>
      <c r="K51" s="77"/>
      <c r="L51" s="77"/>
      <c r="M51" s="77"/>
      <c r="N51" s="77"/>
    </row>
    <row r="52" spans="1:15" s="68" customFormat="1" x14ac:dyDescent="0.2">
      <c r="A52" s="77"/>
      <c r="B52" s="77"/>
      <c r="C52" s="77"/>
      <c r="D52" s="77"/>
      <c r="E52" s="77"/>
      <c r="F52" s="77"/>
      <c r="G52" s="77"/>
      <c r="H52" s="77"/>
      <c r="I52" s="77"/>
      <c r="J52" s="77"/>
      <c r="K52" s="77"/>
      <c r="L52" s="77"/>
      <c r="M52" s="77"/>
      <c r="N52" s="77"/>
    </row>
    <row r="53" spans="1:15" s="68" customFormat="1" x14ac:dyDescent="0.2">
      <c r="A53" s="77"/>
      <c r="B53" s="77"/>
      <c r="C53" s="77"/>
      <c r="D53" s="77"/>
      <c r="E53" s="77"/>
      <c r="F53" s="77"/>
      <c r="G53" s="77"/>
      <c r="H53" s="77"/>
      <c r="I53" s="77"/>
      <c r="J53" s="77"/>
      <c r="K53" s="77"/>
      <c r="L53" s="77"/>
      <c r="M53" s="77"/>
      <c r="N53" s="77"/>
    </row>
    <row r="54" spans="1:15" s="68" customFormat="1" x14ac:dyDescent="0.2">
      <c r="A54" s="77"/>
      <c r="B54" s="77"/>
      <c r="C54" s="77"/>
      <c r="D54" s="77"/>
      <c r="E54" s="77"/>
      <c r="F54" s="77"/>
      <c r="G54" s="77"/>
      <c r="H54" s="77"/>
      <c r="I54" s="77"/>
      <c r="J54" s="77"/>
      <c r="K54" s="77"/>
      <c r="L54" s="77"/>
      <c r="M54" s="77"/>
      <c r="N54" s="77"/>
    </row>
    <row r="55" spans="1:15" s="68" customFormat="1" x14ac:dyDescent="0.2">
      <c r="A55" s="62"/>
      <c r="B55" s="62"/>
      <c r="C55" s="62"/>
      <c r="D55" s="62"/>
      <c r="E55" s="62"/>
      <c r="F55" s="62"/>
      <c r="G55" s="62"/>
      <c r="H55" s="62"/>
      <c r="I55" s="62"/>
      <c r="J55" s="62"/>
      <c r="K55" s="62"/>
      <c r="L55" s="62"/>
      <c r="M55" s="62"/>
      <c r="N55" s="62"/>
    </row>
    <row r="56" spans="1:15" s="68" customFormat="1" x14ac:dyDescent="0.2"/>
    <row r="57" spans="1:15" s="68" customFormat="1" x14ac:dyDescent="0.2"/>
    <row r="58" spans="1:15" s="68" customFormat="1" x14ac:dyDescent="0.2"/>
    <row r="59" spans="1:15" s="68" customFormat="1" x14ac:dyDescent="0.2">
      <c r="A59" s="71"/>
      <c r="B59" s="69"/>
      <c r="C59" s="69"/>
      <c r="D59" s="69"/>
      <c r="E59" s="69"/>
      <c r="F59" s="69"/>
      <c r="G59" s="69"/>
      <c r="H59" s="69"/>
      <c r="I59" s="69"/>
      <c r="J59" s="69"/>
      <c r="K59" s="69"/>
      <c r="L59" s="69"/>
      <c r="M59" s="69"/>
      <c r="N59" s="69"/>
      <c r="O59" s="69"/>
    </row>
    <row r="60" spans="1:15" s="68" customFormat="1" x14ac:dyDescent="0.2">
      <c r="A60" s="71"/>
      <c r="B60" s="69"/>
      <c r="C60" s="69"/>
      <c r="D60" s="69"/>
      <c r="E60" s="69"/>
      <c r="F60" s="69"/>
      <c r="G60" s="69"/>
      <c r="H60" s="69"/>
      <c r="I60" s="69"/>
      <c r="J60" s="69"/>
      <c r="K60" s="69"/>
      <c r="L60" s="69"/>
      <c r="M60" s="69"/>
      <c r="N60" s="69"/>
      <c r="O60" s="69"/>
    </row>
    <row r="61" spans="1:15" s="68" customFormat="1" x14ac:dyDescent="0.2">
      <c r="A61" s="72"/>
      <c r="B61" s="69"/>
      <c r="D61" s="69"/>
      <c r="F61" s="69"/>
      <c r="H61" s="69"/>
      <c r="J61" s="69"/>
      <c r="L61" s="69"/>
      <c r="N61" s="69"/>
    </row>
    <row r="62" spans="1:15" x14ac:dyDescent="0.2">
      <c r="A62" s="2"/>
      <c r="B62" s="10"/>
      <c r="D62" s="10"/>
      <c r="F62" s="10"/>
      <c r="H62" s="10"/>
      <c r="J62" s="10"/>
      <c r="L62" s="10"/>
      <c r="N62" s="10"/>
    </row>
    <row r="63" spans="1:15" x14ac:dyDescent="0.2">
      <c r="A63" s="2"/>
      <c r="B63" s="10"/>
      <c r="D63" s="10"/>
      <c r="F63" s="10"/>
      <c r="H63" s="10"/>
      <c r="J63" s="10"/>
      <c r="L63" s="10"/>
      <c r="N63" s="10"/>
    </row>
    <row r="64" spans="1:15" x14ac:dyDescent="0.2">
      <c r="A64" s="2"/>
      <c r="B64" s="10"/>
      <c r="D64" s="10"/>
      <c r="F64" s="10"/>
      <c r="H64" s="10"/>
      <c r="J64" s="10"/>
      <c r="L64" s="10"/>
      <c r="N64" s="10"/>
    </row>
    <row r="65" spans="1:14" x14ac:dyDescent="0.2">
      <c r="A65" s="2"/>
      <c r="B65" s="10"/>
      <c r="D65" s="10"/>
      <c r="F65" s="10"/>
      <c r="H65" s="10"/>
      <c r="J65" s="10"/>
      <c r="L65" s="10"/>
      <c r="N65" s="10"/>
    </row>
    <row r="66" spans="1:14" x14ac:dyDescent="0.2">
      <c r="A66" s="11"/>
    </row>
    <row r="67" spans="1:14" x14ac:dyDescent="0.2">
      <c r="A67" s="12"/>
    </row>
    <row r="70" spans="1:14" x14ac:dyDescent="0.2">
      <c r="B70" s="10"/>
    </row>
    <row r="71" spans="1:14" x14ac:dyDescent="0.2">
      <c r="B71" s="10"/>
    </row>
    <row r="72" spans="1:14" x14ac:dyDescent="0.2">
      <c r="B72" s="10"/>
    </row>
    <row r="73" spans="1:14" x14ac:dyDescent="0.2">
      <c r="B73" s="10"/>
    </row>
    <row r="74" spans="1:14" x14ac:dyDescent="0.2">
      <c r="B74" s="10"/>
    </row>
  </sheetData>
  <mergeCells count="424">
    <mergeCell ref="A44:N44"/>
    <mergeCell ref="O44:AB44"/>
    <mergeCell ref="V19:W19"/>
    <mergeCell ref="X19:Y19"/>
    <mergeCell ref="Z19:AA19"/>
    <mergeCell ref="B19:C19"/>
    <mergeCell ref="D19:E19"/>
    <mergeCell ref="F19:G19"/>
    <mergeCell ref="H19:I19"/>
    <mergeCell ref="J19:K19"/>
    <mergeCell ref="L19:M19"/>
    <mergeCell ref="P19:Q19"/>
    <mergeCell ref="R19:S19"/>
    <mergeCell ref="T19:U19"/>
    <mergeCell ref="Z35:AA35"/>
    <mergeCell ref="Z36:AA36"/>
    <mergeCell ref="Z37:AA37"/>
    <mergeCell ref="X41:Y41"/>
    <mergeCell ref="X40:Y40"/>
    <mergeCell ref="V39:W39"/>
    <mergeCell ref="V40:W40"/>
    <mergeCell ref="V41:W41"/>
    <mergeCell ref="V38:W38"/>
    <mergeCell ref="Z31:AA31"/>
    <mergeCell ref="A45:N47"/>
    <mergeCell ref="O45:AB47"/>
    <mergeCell ref="Z38:AA38"/>
    <mergeCell ref="Z39:AA39"/>
    <mergeCell ref="Z40:AA40"/>
    <mergeCell ref="Z41:AA41"/>
    <mergeCell ref="T39:U39"/>
    <mergeCell ref="T40:U40"/>
    <mergeCell ref="T41:U41"/>
    <mergeCell ref="R39:S39"/>
    <mergeCell ref="R40:S40"/>
    <mergeCell ref="R41:S41"/>
    <mergeCell ref="P41:Q41"/>
    <mergeCell ref="L40:M40"/>
    <mergeCell ref="J40:K40"/>
    <mergeCell ref="J41:K41"/>
    <mergeCell ref="D38:E38"/>
    <mergeCell ref="L39:M39"/>
    <mergeCell ref="L41:M41"/>
    <mergeCell ref="J39:K39"/>
    <mergeCell ref="B39:C39"/>
    <mergeCell ref="B40:C40"/>
    <mergeCell ref="B41:C41"/>
    <mergeCell ref="D39:E39"/>
    <mergeCell ref="Z32:AA32"/>
    <mergeCell ref="Z33:AA33"/>
    <mergeCell ref="Z24:AA24"/>
    <mergeCell ref="Z25:AA25"/>
    <mergeCell ref="Z26:AA26"/>
    <mergeCell ref="Z27:AA27"/>
    <mergeCell ref="Z28:AA28"/>
    <mergeCell ref="Z34:AA34"/>
    <mergeCell ref="Z10:AA10"/>
    <mergeCell ref="Z11:AA11"/>
    <mergeCell ref="Z12:AA12"/>
    <mergeCell ref="Z13:AA13"/>
    <mergeCell ref="Z14:AA14"/>
    <mergeCell ref="Z15:AA15"/>
    <mergeCell ref="Z16:AA16"/>
    <mergeCell ref="Z17:AA17"/>
    <mergeCell ref="Z18:AA18"/>
    <mergeCell ref="Z20:AA20"/>
    <mergeCell ref="Z21:AA21"/>
    <mergeCell ref="Z22:AA22"/>
    <mergeCell ref="Z23:AA23"/>
    <mergeCell ref="X37:Y37"/>
    <mergeCell ref="X38:Y38"/>
    <mergeCell ref="X39:Y39"/>
    <mergeCell ref="X32:Y32"/>
    <mergeCell ref="X33:Y33"/>
    <mergeCell ref="X34:Y34"/>
    <mergeCell ref="X35:Y35"/>
    <mergeCell ref="X36:Y36"/>
    <mergeCell ref="X27:Y27"/>
    <mergeCell ref="X28:Y28"/>
    <mergeCell ref="X29:Y29"/>
    <mergeCell ref="X30:Y30"/>
    <mergeCell ref="X31:Y31"/>
    <mergeCell ref="X22:Y22"/>
    <mergeCell ref="X23:Y23"/>
    <mergeCell ref="X24:Y24"/>
    <mergeCell ref="X25:Y25"/>
    <mergeCell ref="X26:Y26"/>
    <mergeCell ref="Z29:AA29"/>
    <mergeCell ref="Z30:AA30"/>
    <mergeCell ref="X10:Y10"/>
    <mergeCell ref="X11:Y11"/>
    <mergeCell ref="X12:Y12"/>
    <mergeCell ref="X13:Y13"/>
    <mergeCell ref="X14:Y14"/>
    <mergeCell ref="X15:Y15"/>
    <mergeCell ref="X16:Y16"/>
    <mergeCell ref="X17:Y17"/>
    <mergeCell ref="X18:Y18"/>
    <mergeCell ref="X20:Y20"/>
    <mergeCell ref="X21:Y21"/>
    <mergeCell ref="V35:W35"/>
    <mergeCell ref="V36:W36"/>
    <mergeCell ref="V37:W37"/>
    <mergeCell ref="V30:W30"/>
    <mergeCell ref="V31:W31"/>
    <mergeCell ref="V32:W32"/>
    <mergeCell ref="V33:W33"/>
    <mergeCell ref="V34:W34"/>
    <mergeCell ref="V25:W25"/>
    <mergeCell ref="V26:W26"/>
    <mergeCell ref="V27:W27"/>
    <mergeCell ref="V28:W28"/>
    <mergeCell ref="V29:W29"/>
    <mergeCell ref="V20:W20"/>
    <mergeCell ref="V21:W21"/>
    <mergeCell ref="V22:W22"/>
    <mergeCell ref="V23:W23"/>
    <mergeCell ref="V24:W24"/>
    <mergeCell ref="V15:W15"/>
    <mergeCell ref="V16:W16"/>
    <mergeCell ref="V17:W17"/>
    <mergeCell ref="V18:W18"/>
    <mergeCell ref="V10:W10"/>
    <mergeCell ref="V11:W11"/>
    <mergeCell ref="V12:W12"/>
    <mergeCell ref="V13:W13"/>
    <mergeCell ref="V14:W14"/>
    <mergeCell ref="T35:U35"/>
    <mergeCell ref="T36:U36"/>
    <mergeCell ref="T37:U37"/>
    <mergeCell ref="T38:U38"/>
    <mergeCell ref="T30:U30"/>
    <mergeCell ref="T31:U31"/>
    <mergeCell ref="T32:U32"/>
    <mergeCell ref="T33:U33"/>
    <mergeCell ref="T34:U34"/>
    <mergeCell ref="T10:U10"/>
    <mergeCell ref="T11:U11"/>
    <mergeCell ref="T12:U12"/>
    <mergeCell ref="T13:U13"/>
    <mergeCell ref="T14:U14"/>
    <mergeCell ref="T20:U20"/>
    <mergeCell ref="T21:U21"/>
    <mergeCell ref="T22:U22"/>
    <mergeCell ref="T23:U23"/>
    <mergeCell ref="T15:U15"/>
    <mergeCell ref="T16:U16"/>
    <mergeCell ref="T17:U17"/>
    <mergeCell ref="T18:U18"/>
    <mergeCell ref="R32:S32"/>
    <mergeCell ref="R33:S33"/>
    <mergeCell ref="R24:S24"/>
    <mergeCell ref="R25:S25"/>
    <mergeCell ref="R26:S26"/>
    <mergeCell ref="R27:S27"/>
    <mergeCell ref="R28:S28"/>
    <mergeCell ref="T25:U25"/>
    <mergeCell ref="T26:U26"/>
    <mergeCell ref="T27:U27"/>
    <mergeCell ref="T28:U28"/>
    <mergeCell ref="T29:U29"/>
    <mergeCell ref="T24:U24"/>
    <mergeCell ref="R23:S23"/>
    <mergeCell ref="P39:Q39"/>
    <mergeCell ref="P40:Q40"/>
    <mergeCell ref="P32:Q32"/>
    <mergeCell ref="P33:Q33"/>
    <mergeCell ref="P34:Q34"/>
    <mergeCell ref="P28:Q28"/>
    <mergeCell ref="P29:Q29"/>
    <mergeCell ref="P30:Q30"/>
    <mergeCell ref="P31:Q31"/>
    <mergeCell ref="P23:Q23"/>
    <mergeCell ref="P24:Q24"/>
    <mergeCell ref="P25:Q25"/>
    <mergeCell ref="P26:Q26"/>
    <mergeCell ref="R34:S34"/>
    <mergeCell ref="R35:S35"/>
    <mergeCell ref="R36:S36"/>
    <mergeCell ref="R37:S37"/>
    <mergeCell ref="R38:S38"/>
    <mergeCell ref="R29:S29"/>
    <mergeCell ref="R30:S30"/>
    <mergeCell ref="R31:S31"/>
    <mergeCell ref="P35:Q35"/>
    <mergeCell ref="P36:Q36"/>
    <mergeCell ref="P27:Q27"/>
    <mergeCell ref="P37:Q37"/>
    <mergeCell ref="P38:Q38"/>
    <mergeCell ref="L10:M10"/>
    <mergeCell ref="L11:M11"/>
    <mergeCell ref="L12:M12"/>
    <mergeCell ref="L13:M13"/>
    <mergeCell ref="L14:M14"/>
    <mergeCell ref="L15:M15"/>
    <mergeCell ref="R20:S20"/>
    <mergeCell ref="R21:S21"/>
    <mergeCell ref="R22:S22"/>
    <mergeCell ref="P22:Q22"/>
    <mergeCell ref="P20:Q20"/>
    <mergeCell ref="P21:Q21"/>
    <mergeCell ref="R10:S10"/>
    <mergeCell ref="R11:S11"/>
    <mergeCell ref="R12:S12"/>
    <mergeCell ref="R13:S13"/>
    <mergeCell ref="R14:S14"/>
    <mergeCell ref="R15:S15"/>
    <mergeCell ref="R16:S16"/>
    <mergeCell ref="R17:S17"/>
    <mergeCell ref="R18:S18"/>
    <mergeCell ref="L16:M16"/>
    <mergeCell ref="L17:M17"/>
    <mergeCell ref="L18:M18"/>
    <mergeCell ref="P10:Q10"/>
    <mergeCell ref="P11:Q11"/>
    <mergeCell ref="P12:Q12"/>
    <mergeCell ref="P13:Q13"/>
    <mergeCell ref="P14:Q14"/>
    <mergeCell ref="P15:Q15"/>
    <mergeCell ref="P16:Q16"/>
    <mergeCell ref="P17:Q17"/>
    <mergeCell ref="P18:Q18"/>
    <mergeCell ref="L22:M22"/>
    <mergeCell ref="L23:M23"/>
    <mergeCell ref="L24:M24"/>
    <mergeCell ref="L34:M34"/>
    <mergeCell ref="L33:M33"/>
    <mergeCell ref="L25:M25"/>
    <mergeCell ref="L26:M26"/>
    <mergeCell ref="L27:M27"/>
    <mergeCell ref="L28:M28"/>
    <mergeCell ref="L29:M29"/>
    <mergeCell ref="L36:M36"/>
    <mergeCell ref="L37:M37"/>
    <mergeCell ref="L38:M38"/>
    <mergeCell ref="L30:M30"/>
    <mergeCell ref="L31:M31"/>
    <mergeCell ref="L32:M32"/>
    <mergeCell ref="J28:K28"/>
    <mergeCell ref="J29:K29"/>
    <mergeCell ref="J30:K30"/>
    <mergeCell ref="J31:K31"/>
    <mergeCell ref="J32:K32"/>
    <mergeCell ref="J33:K33"/>
    <mergeCell ref="J34:K34"/>
    <mergeCell ref="J35:K35"/>
    <mergeCell ref="J36:K36"/>
    <mergeCell ref="J37:K37"/>
    <mergeCell ref="J38:K38"/>
    <mergeCell ref="L35:M35"/>
    <mergeCell ref="F35:G35"/>
    <mergeCell ref="F27:G27"/>
    <mergeCell ref="F28:G28"/>
    <mergeCell ref="F29:G29"/>
    <mergeCell ref="F30:G30"/>
    <mergeCell ref="F31:G31"/>
    <mergeCell ref="F41:G41"/>
    <mergeCell ref="F40:G40"/>
    <mergeCell ref="H40:I40"/>
    <mergeCell ref="H41:I41"/>
    <mergeCell ref="H36:I36"/>
    <mergeCell ref="H37:I37"/>
    <mergeCell ref="H38:I38"/>
    <mergeCell ref="H39:I39"/>
    <mergeCell ref="H31:I31"/>
    <mergeCell ref="H32:I32"/>
    <mergeCell ref="H33:I33"/>
    <mergeCell ref="F38:G38"/>
    <mergeCell ref="F39:G39"/>
    <mergeCell ref="F36:G36"/>
    <mergeCell ref="F20:G20"/>
    <mergeCell ref="F21:G21"/>
    <mergeCell ref="F12:G12"/>
    <mergeCell ref="F13:G13"/>
    <mergeCell ref="F14:G14"/>
    <mergeCell ref="F15:G15"/>
    <mergeCell ref="F16:G16"/>
    <mergeCell ref="D15:E15"/>
    <mergeCell ref="D16:E16"/>
    <mergeCell ref="D17:E17"/>
    <mergeCell ref="D18:E18"/>
    <mergeCell ref="D20:E20"/>
    <mergeCell ref="D40:E40"/>
    <mergeCell ref="D41:E41"/>
    <mergeCell ref="D34:E34"/>
    <mergeCell ref="D35:E35"/>
    <mergeCell ref="D36:E36"/>
    <mergeCell ref="D37:E37"/>
    <mergeCell ref="D21:E21"/>
    <mergeCell ref="D22:E22"/>
    <mergeCell ref="D23:E23"/>
    <mergeCell ref="D31:E31"/>
    <mergeCell ref="B35:C35"/>
    <mergeCell ref="B38:C38"/>
    <mergeCell ref="B30:C30"/>
    <mergeCell ref="B31:C31"/>
    <mergeCell ref="B32:C32"/>
    <mergeCell ref="D28:E28"/>
    <mergeCell ref="Z9:AA9"/>
    <mergeCell ref="B12:C12"/>
    <mergeCell ref="B13:C13"/>
    <mergeCell ref="B14:C14"/>
    <mergeCell ref="B15:C15"/>
    <mergeCell ref="B16:C16"/>
    <mergeCell ref="B17:C17"/>
    <mergeCell ref="B18:C18"/>
    <mergeCell ref="L9:M9"/>
    <mergeCell ref="P9:Q9"/>
    <mergeCell ref="F17:G17"/>
    <mergeCell ref="F18:G18"/>
    <mergeCell ref="J10:K10"/>
    <mergeCell ref="J11:K11"/>
    <mergeCell ref="J12:K12"/>
    <mergeCell ref="J13:K13"/>
    <mergeCell ref="J14:K14"/>
    <mergeCell ref="H21:I21"/>
    <mergeCell ref="H22:I22"/>
    <mergeCell ref="V7:W8"/>
    <mergeCell ref="X7:Y8"/>
    <mergeCell ref="B36:C36"/>
    <mergeCell ref="B37:C37"/>
    <mergeCell ref="F22:G22"/>
    <mergeCell ref="H12:I12"/>
    <mergeCell ref="H13:I13"/>
    <mergeCell ref="H14:I14"/>
    <mergeCell ref="H15:I15"/>
    <mergeCell ref="H16:I16"/>
    <mergeCell ref="H17:I17"/>
    <mergeCell ref="H18:I18"/>
    <mergeCell ref="H20:I20"/>
    <mergeCell ref="H23:I23"/>
    <mergeCell ref="H24:I24"/>
    <mergeCell ref="H25:I25"/>
    <mergeCell ref="F37:G37"/>
    <mergeCell ref="F23:G23"/>
    <mergeCell ref="F24:G24"/>
    <mergeCell ref="F25:G25"/>
    <mergeCell ref="F26:G26"/>
    <mergeCell ref="H34:I34"/>
    <mergeCell ref="H35:I35"/>
    <mergeCell ref="H26:I26"/>
    <mergeCell ref="X9:Y9"/>
    <mergeCell ref="B20:C20"/>
    <mergeCell ref="B21:C21"/>
    <mergeCell ref="B22:C22"/>
    <mergeCell ref="B23:C23"/>
    <mergeCell ref="B24:C24"/>
    <mergeCell ref="D29:E29"/>
    <mergeCell ref="D30:E30"/>
    <mergeCell ref="D24:E24"/>
    <mergeCell ref="D25:E25"/>
    <mergeCell ref="D26:E26"/>
    <mergeCell ref="D27:E27"/>
    <mergeCell ref="J15:K15"/>
    <mergeCell ref="J16:K16"/>
    <mergeCell ref="J17:K17"/>
    <mergeCell ref="J18:K18"/>
    <mergeCell ref="D12:E12"/>
    <mergeCell ref="D13:E13"/>
    <mergeCell ref="D14:E14"/>
    <mergeCell ref="H27:I27"/>
    <mergeCell ref="H28:I28"/>
    <mergeCell ref="H29:I29"/>
    <mergeCell ref="H30:I30"/>
    <mergeCell ref="R7:S8"/>
    <mergeCell ref="T7:U8"/>
    <mergeCell ref="B33:C33"/>
    <mergeCell ref="B34:C34"/>
    <mergeCell ref="B25:C25"/>
    <mergeCell ref="B26:C26"/>
    <mergeCell ref="B27:C27"/>
    <mergeCell ref="B28:C28"/>
    <mergeCell ref="B29:C29"/>
    <mergeCell ref="D32:E32"/>
    <mergeCell ref="D33:E33"/>
    <mergeCell ref="F32:G32"/>
    <mergeCell ref="F33:G33"/>
    <mergeCell ref="F34:G34"/>
    <mergeCell ref="J20:K20"/>
    <mergeCell ref="J21:K21"/>
    <mergeCell ref="J22:K22"/>
    <mergeCell ref="J23:K23"/>
    <mergeCell ref="J24:K24"/>
    <mergeCell ref="J25:K25"/>
    <mergeCell ref="J26:K26"/>
    <mergeCell ref="J27:K27"/>
    <mergeCell ref="L20:M20"/>
    <mergeCell ref="L21:M21"/>
    <mergeCell ref="A43:N43"/>
    <mergeCell ref="O43:AB43"/>
    <mergeCell ref="O2:AB4"/>
    <mergeCell ref="A2:N4"/>
    <mergeCell ref="B6:G6"/>
    <mergeCell ref="H6:M6"/>
    <mergeCell ref="P6:U6"/>
    <mergeCell ref="V6:AA6"/>
    <mergeCell ref="R9:S9"/>
    <mergeCell ref="T9:U9"/>
    <mergeCell ref="V9:W9"/>
    <mergeCell ref="B9:C9"/>
    <mergeCell ref="D9:E9"/>
    <mergeCell ref="F9:G9"/>
    <mergeCell ref="H9:I9"/>
    <mergeCell ref="J9:K9"/>
    <mergeCell ref="Z7:AA8"/>
    <mergeCell ref="B7:C8"/>
    <mergeCell ref="D7:E8"/>
    <mergeCell ref="F7:G8"/>
    <mergeCell ref="H7:I8"/>
    <mergeCell ref="J7:K8"/>
    <mergeCell ref="L7:M8"/>
    <mergeCell ref="P7:Q8"/>
    <mergeCell ref="V42:W42"/>
    <mergeCell ref="X42:Y42"/>
    <mergeCell ref="Z42:AA42"/>
    <mergeCell ref="B42:C42"/>
    <mergeCell ref="D42:E42"/>
    <mergeCell ref="F42:G42"/>
    <mergeCell ref="H42:I42"/>
    <mergeCell ref="J42:K42"/>
    <mergeCell ref="L42:M42"/>
    <mergeCell ref="P42:Q42"/>
    <mergeCell ref="R42:S42"/>
    <mergeCell ref="T42:U4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CD99"/>
  <sheetViews>
    <sheetView zoomScaleNormal="100" workbookViewId="0">
      <selection activeCell="R45" sqref="R45:AI45"/>
    </sheetView>
  </sheetViews>
  <sheetFormatPr defaultRowHeight="12.75" x14ac:dyDescent="0.2"/>
  <cols>
    <col min="1" max="1" width="16.7109375" style="3" customWidth="1"/>
    <col min="2" max="2" width="4.85546875" style="3" customWidth="1"/>
    <col min="3" max="17" width="4.5703125" style="3" customWidth="1"/>
    <col min="18" max="18" width="16.7109375" style="3" customWidth="1"/>
    <col min="19" max="38" width="4.7109375" style="3" customWidth="1"/>
    <col min="39" max="39" width="16.7109375" style="3" customWidth="1"/>
    <col min="40" max="55" width="4.7109375" style="3" customWidth="1"/>
    <col min="56" max="56" width="16.7109375" style="3" customWidth="1"/>
    <col min="57" max="72" width="4.7109375" style="3" customWidth="1"/>
    <col min="73" max="79" width="9.140625" style="3"/>
    <col min="80" max="80" width="8.7109375" style="3" customWidth="1"/>
    <col min="81" max="16384" width="9.140625" style="3"/>
  </cols>
  <sheetData>
    <row r="1" spans="1:82" x14ac:dyDescent="0.2">
      <c r="A1" s="2" t="s">
        <v>219</v>
      </c>
      <c r="G1" s="2"/>
      <c r="H1" s="2"/>
      <c r="I1" s="2"/>
      <c r="J1" s="2"/>
      <c r="K1" s="2"/>
      <c r="L1" s="2"/>
      <c r="M1" s="2"/>
      <c r="N1" s="2"/>
      <c r="O1" s="2"/>
      <c r="P1" s="2"/>
      <c r="Q1" s="2"/>
      <c r="R1" s="2" t="str">
        <f>A1</f>
        <v>Table A4.14a</v>
      </c>
      <c r="S1" s="2"/>
      <c r="T1" s="2"/>
      <c r="U1" s="2"/>
      <c r="V1" s="2"/>
      <c r="W1" s="2"/>
      <c r="X1" s="2"/>
      <c r="Y1" s="2"/>
      <c r="Z1" s="2"/>
      <c r="AA1" s="2"/>
      <c r="AB1" s="2"/>
      <c r="AC1" s="2"/>
      <c r="AD1" s="2"/>
      <c r="AE1" s="2"/>
      <c r="AF1" s="2"/>
    </row>
    <row r="2" spans="1:82" ht="12.75" customHeight="1" x14ac:dyDescent="0.2">
      <c r="A2" s="329" t="s">
        <v>155</v>
      </c>
      <c r="B2" s="329"/>
      <c r="C2" s="329"/>
      <c r="D2" s="329"/>
      <c r="E2" s="329"/>
      <c r="F2" s="329"/>
      <c r="G2" s="329"/>
      <c r="H2" s="329"/>
      <c r="I2" s="329"/>
      <c r="J2" s="329"/>
      <c r="K2" s="329"/>
      <c r="L2" s="329"/>
      <c r="M2" s="329"/>
      <c r="N2" s="329"/>
      <c r="O2" s="329"/>
      <c r="P2" s="4"/>
      <c r="Q2" s="4"/>
      <c r="R2" s="329" t="str">
        <f>$A$2</f>
        <v>Mean use of information-processing skills at work, by contract type</v>
      </c>
      <c r="S2" s="329"/>
      <c r="T2" s="329"/>
      <c r="U2" s="329"/>
      <c r="V2" s="329"/>
      <c r="W2" s="329"/>
      <c r="X2" s="329"/>
      <c r="Y2" s="329"/>
      <c r="Z2" s="329"/>
      <c r="AA2" s="329"/>
      <c r="AB2" s="329"/>
      <c r="AC2" s="329"/>
      <c r="AD2" s="329"/>
      <c r="AE2" s="329"/>
      <c r="AF2" s="329"/>
    </row>
    <row r="3" spans="1:82" x14ac:dyDescent="0.2">
      <c r="A3" s="329"/>
      <c r="B3" s="329"/>
      <c r="C3" s="329"/>
      <c r="D3" s="329"/>
      <c r="E3" s="329"/>
      <c r="F3" s="329"/>
      <c r="G3" s="329"/>
      <c r="H3" s="329"/>
      <c r="I3" s="329"/>
      <c r="J3" s="329"/>
      <c r="K3" s="329"/>
      <c r="L3" s="329"/>
      <c r="M3" s="329"/>
      <c r="N3" s="329"/>
      <c r="O3" s="329"/>
      <c r="P3" s="4"/>
      <c r="Q3" s="4"/>
      <c r="R3" s="329"/>
      <c r="S3" s="329"/>
      <c r="T3" s="329"/>
      <c r="U3" s="329"/>
      <c r="V3" s="329"/>
      <c r="W3" s="329"/>
      <c r="X3" s="329"/>
      <c r="Y3" s="329"/>
      <c r="Z3" s="329"/>
      <c r="AA3" s="329"/>
      <c r="AB3" s="329"/>
      <c r="AC3" s="329"/>
      <c r="AD3" s="329"/>
      <c r="AE3" s="329"/>
      <c r="AF3" s="329"/>
    </row>
    <row r="4" spans="1:82" x14ac:dyDescent="0.2">
      <c r="A4" s="329"/>
      <c r="B4" s="329"/>
      <c r="C4" s="329"/>
      <c r="D4" s="329"/>
      <c r="E4" s="329"/>
      <c r="F4" s="329"/>
      <c r="G4" s="329"/>
      <c r="H4" s="329"/>
      <c r="I4" s="329"/>
      <c r="J4" s="329"/>
      <c r="K4" s="329"/>
      <c r="L4" s="329"/>
      <c r="M4" s="329"/>
      <c r="N4" s="329"/>
      <c r="O4" s="329"/>
      <c r="P4" s="4"/>
      <c r="Q4" s="4"/>
      <c r="R4" s="329"/>
      <c r="S4" s="329"/>
      <c r="T4" s="329"/>
      <c r="U4" s="329"/>
      <c r="V4" s="329"/>
      <c r="W4" s="329"/>
      <c r="X4" s="329"/>
      <c r="Y4" s="329"/>
      <c r="Z4" s="329"/>
      <c r="AA4" s="329"/>
      <c r="AB4" s="329"/>
      <c r="AC4" s="329"/>
      <c r="AD4" s="329"/>
      <c r="AE4" s="329"/>
      <c r="AF4" s="329"/>
    </row>
    <row r="5" spans="1:82" x14ac:dyDescent="0.2">
      <c r="A5" s="4" t="s">
        <v>45</v>
      </c>
      <c r="B5" s="4"/>
      <c r="C5" s="4"/>
      <c r="D5" s="4"/>
      <c r="E5" s="4"/>
      <c r="F5" s="4"/>
      <c r="G5" s="4"/>
      <c r="H5" s="4"/>
      <c r="I5" s="4"/>
      <c r="J5" s="4"/>
      <c r="K5" s="4"/>
      <c r="L5" s="4"/>
      <c r="M5" s="4"/>
      <c r="N5" s="4"/>
      <c r="O5" s="4"/>
      <c r="P5" s="4"/>
      <c r="Q5" s="4"/>
      <c r="R5" s="4" t="s">
        <v>46</v>
      </c>
      <c r="S5" s="4"/>
      <c r="T5" s="4"/>
      <c r="U5" s="4"/>
      <c r="V5" s="4"/>
      <c r="W5" s="4"/>
      <c r="X5" s="4"/>
      <c r="Y5" s="4"/>
      <c r="Z5" s="4"/>
      <c r="AA5" s="4"/>
      <c r="AB5" s="4"/>
      <c r="AC5" s="4"/>
      <c r="AD5" s="4"/>
      <c r="AE5" s="4"/>
      <c r="AF5" s="4"/>
    </row>
    <row r="6" spans="1:82" s="29" customFormat="1" ht="15" x14ac:dyDescent="0.25">
      <c r="A6" s="28"/>
      <c r="B6" s="376" t="s">
        <v>58</v>
      </c>
      <c r="C6" s="377"/>
      <c r="D6" s="377"/>
      <c r="E6" s="377"/>
      <c r="F6" s="377"/>
      <c r="G6" s="377"/>
      <c r="H6" s="377"/>
      <c r="I6" s="377"/>
      <c r="J6" s="377"/>
      <c r="K6" s="378"/>
      <c r="L6" s="56"/>
      <c r="M6" s="38"/>
      <c r="N6" s="38"/>
      <c r="O6" s="38"/>
      <c r="R6" s="28"/>
      <c r="S6" s="376" t="s">
        <v>91</v>
      </c>
      <c r="T6" s="377"/>
      <c r="U6" s="377"/>
      <c r="V6" s="377"/>
      <c r="W6" s="377"/>
      <c r="X6" s="377"/>
      <c r="Y6" s="377"/>
      <c r="Z6" s="377"/>
      <c r="AA6" s="377"/>
      <c r="AB6" s="378"/>
      <c r="AC6" s="56"/>
      <c r="AD6" s="38"/>
      <c r="AE6" s="38"/>
      <c r="AF6" s="38"/>
      <c r="AG6" s="22"/>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row>
    <row r="7" spans="1:82" s="29" customFormat="1" ht="12.75" customHeight="1" x14ac:dyDescent="0.2">
      <c r="A7" s="22"/>
      <c r="B7" s="379"/>
      <c r="C7" s="380"/>
      <c r="D7" s="380"/>
      <c r="E7" s="380"/>
      <c r="F7" s="380"/>
      <c r="G7" s="380"/>
      <c r="H7" s="380"/>
      <c r="I7" s="380"/>
      <c r="J7" s="380"/>
      <c r="K7" s="381"/>
      <c r="L7" s="56"/>
      <c r="M7" s="38"/>
      <c r="N7" s="38"/>
      <c r="O7" s="38"/>
      <c r="P7" s="22"/>
      <c r="R7" s="22"/>
      <c r="S7" s="379"/>
      <c r="T7" s="380"/>
      <c r="U7" s="380"/>
      <c r="V7" s="380"/>
      <c r="W7" s="380"/>
      <c r="X7" s="380"/>
      <c r="Y7" s="380"/>
      <c r="Z7" s="380"/>
      <c r="AA7" s="380"/>
      <c r="AB7" s="381"/>
      <c r="AC7" s="56"/>
      <c r="AD7" s="38"/>
      <c r="AE7" s="38"/>
      <c r="AF7" s="38"/>
      <c r="AG7" s="22"/>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row>
    <row r="8" spans="1:82" ht="24" customHeight="1" x14ac:dyDescent="0.2">
      <c r="B8" s="330" t="s">
        <v>77</v>
      </c>
      <c r="C8" s="331"/>
      <c r="D8" s="330" t="s">
        <v>78</v>
      </c>
      <c r="E8" s="331"/>
      <c r="F8" s="330" t="s">
        <v>79</v>
      </c>
      <c r="G8" s="331"/>
      <c r="H8" s="330" t="s">
        <v>80</v>
      </c>
      <c r="I8" s="332"/>
      <c r="J8" s="330" t="s">
        <v>106</v>
      </c>
      <c r="K8" s="334"/>
      <c r="L8" s="39"/>
      <c r="M8" s="40"/>
      <c r="N8" s="40"/>
      <c r="O8" s="40"/>
      <c r="S8" s="330" t="s">
        <v>77</v>
      </c>
      <c r="T8" s="331"/>
      <c r="U8" s="330" t="s">
        <v>78</v>
      </c>
      <c r="V8" s="331"/>
      <c r="W8" s="330" t="s">
        <v>79</v>
      </c>
      <c r="X8" s="331"/>
      <c r="Y8" s="330" t="s">
        <v>80</v>
      </c>
      <c r="Z8" s="332"/>
      <c r="AA8" s="330" t="s">
        <v>106</v>
      </c>
      <c r="AB8" s="334"/>
      <c r="AC8" s="39"/>
      <c r="AD8" s="40"/>
      <c r="AE8" s="40"/>
      <c r="AF8" s="40"/>
    </row>
    <row r="9" spans="1:82" s="7" customFormat="1" ht="20.25" customHeight="1" x14ac:dyDescent="0.2">
      <c r="A9" s="41"/>
      <c r="B9" s="42" t="s">
        <v>36</v>
      </c>
      <c r="C9" s="43" t="s">
        <v>29</v>
      </c>
      <c r="D9" s="42" t="s">
        <v>36</v>
      </c>
      <c r="E9" s="43" t="s">
        <v>29</v>
      </c>
      <c r="F9" s="42" t="s">
        <v>36</v>
      </c>
      <c r="G9" s="43" t="s">
        <v>29</v>
      </c>
      <c r="H9" s="42" t="s">
        <v>36</v>
      </c>
      <c r="I9" s="43" t="s">
        <v>29</v>
      </c>
      <c r="J9" s="42" t="s">
        <v>36</v>
      </c>
      <c r="K9" s="44" t="s">
        <v>29</v>
      </c>
      <c r="L9" s="45"/>
      <c r="M9" s="46"/>
      <c r="N9" s="46"/>
      <c r="O9" s="46"/>
      <c r="R9" s="41"/>
      <c r="S9" s="42" t="s">
        <v>36</v>
      </c>
      <c r="T9" s="43" t="s">
        <v>29</v>
      </c>
      <c r="U9" s="42" t="s">
        <v>36</v>
      </c>
      <c r="V9" s="43" t="s">
        <v>29</v>
      </c>
      <c r="W9" s="42" t="s">
        <v>36</v>
      </c>
      <c r="X9" s="43" t="s">
        <v>29</v>
      </c>
      <c r="Y9" s="42" t="s">
        <v>36</v>
      </c>
      <c r="Z9" s="43" t="s">
        <v>29</v>
      </c>
      <c r="AA9" s="42" t="s">
        <v>36</v>
      </c>
      <c r="AB9" s="44" t="s">
        <v>29</v>
      </c>
      <c r="AC9" s="45"/>
      <c r="AD9" s="46"/>
      <c r="AE9" s="46"/>
      <c r="AF9" s="46"/>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row>
    <row r="10" spans="1:82" x14ac:dyDescent="0.2">
      <c r="A10" s="95" t="s">
        <v>0</v>
      </c>
      <c r="B10" s="46"/>
      <c r="C10" s="46"/>
      <c r="D10" s="46"/>
      <c r="E10" s="46"/>
      <c r="F10" s="46"/>
      <c r="G10" s="46"/>
      <c r="H10" s="46"/>
      <c r="I10" s="46"/>
      <c r="J10" s="46"/>
      <c r="K10" s="261"/>
      <c r="L10" s="46"/>
      <c r="M10" s="46"/>
      <c r="N10" s="46"/>
      <c r="O10" s="46"/>
      <c r="P10" s="46"/>
      <c r="Q10" s="243"/>
      <c r="R10" s="95" t="s">
        <v>0</v>
      </c>
      <c r="S10" s="46"/>
      <c r="T10" s="46"/>
      <c r="U10" s="46"/>
      <c r="V10" s="46"/>
      <c r="W10" s="46"/>
      <c r="X10" s="46"/>
      <c r="Y10" s="46"/>
      <c r="Z10" s="46"/>
      <c r="AA10" s="46"/>
      <c r="AB10" s="261"/>
      <c r="AC10" s="46"/>
      <c r="AD10" s="46"/>
      <c r="AE10" s="46"/>
      <c r="AF10" s="46"/>
    </row>
    <row r="11" spans="1:82" x14ac:dyDescent="0.2">
      <c r="A11" s="97" t="s">
        <v>1</v>
      </c>
      <c r="K11" s="262"/>
      <c r="Q11" s="262"/>
      <c r="R11" s="97" t="s">
        <v>1</v>
      </c>
      <c r="AB11" s="262"/>
    </row>
    <row r="12" spans="1:82" x14ac:dyDescent="0.2">
      <c r="A12" s="98" t="s">
        <v>2</v>
      </c>
      <c r="B12" s="15">
        <v>2.3066454197097301</v>
      </c>
      <c r="C12" s="16">
        <v>2.44838962347824E-2</v>
      </c>
      <c r="D12" s="15">
        <v>2.2602602265403502</v>
      </c>
      <c r="E12" s="16">
        <v>2.1072527784581699E-2</v>
      </c>
      <c r="F12" s="15">
        <v>2.2316042413208699</v>
      </c>
      <c r="G12" s="16">
        <v>2.4733136440133901E-2</v>
      </c>
      <c r="H12" s="15">
        <v>2.2377573221602698</v>
      </c>
      <c r="I12" s="16">
        <v>2.9672066782168501E-2</v>
      </c>
      <c r="J12" s="15">
        <v>2.2293848578359801</v>
      </c>
      <c r="K12" s="247">
        <v>2.8211340384777801E-2</v>
      </c>
      <c r="L12" s="15"/>
      <c r="M12" s="16"/>
      <c r="N12" s="15"/>
      <c r="O12" s="16"/>
      <c r="P12" s="16"/>
      <c r="Q12" s="247"/>
      <c r="R12" s="98" t="s">
        <v>2</v>
      </c>
      <c r="S12" s="15">
        <v>2.46296657598457</v>
      </c>
      <c r="T12" s="16">
        <v>6.2697603870472102E-2</v>
      </c>
      <c r="U12" s="15">
        <v>2.3814652616213099</v>
      </c>
      <c r="V12" s="16">
        <v>6.3221419158695294E-2</v>
      </c>
      <c r="W12" s="15">
        <v>2.1381453864229898</v>
      </c>
      <c r="X12" s="16">
        <v>6.9572286254194801E-2</v>
      </c>
      <c r="Y12" s="15">
        <v>2.1256745469516098</v>
      </c>
      <c r="Z12" s="16">
        <v>5.4426001632027703E-2</v>
      </c>
      <c r="AA12" s="15">
        <v>2.4085489345551001</v>
      </c>
      <c r="AB12" s="247">
        <v>6.1109271672718797E-2</v>
      </c>
      <c r="AC12" s="15"/>
      <c r="AD12" s="16"/>
      <c r="AE12" s="15"/>
      <c r="AF12" s="16"/>
    </row>
    <row r="13" spans="1:82" ht="12.75" customHeight="1" x14ac:dyDescent="0.2">
      <c r="A13" s="98" t="s">
        <v>3</v>
      </c>
      <c r="B13" s="15">
        <v>2.0539850564283402</v>
      </c>
      <c r="C13" s="16">
        <v>1.8901146500710401E-2</v>
      </c>
      <c r="D13" s="15">
        <v>2.1167000973652201</v>
      </c>
      <c r="E13" s="16">
        <v>2.3731624683977201E-2</v>
      </c>
      <c r="F13" s="15">
        <v>1.9708567992556001</v>
      </c>
      <c r="G13" s="16">
        <v>2.1181699221883999E-2</v>
      </c>
      <c r="H13" s="15">
        <v>1.94190540015696</v>
      </c>
      <c r="I13" s="16">
        <v>2.17610891856619E-2</v>
      </c>
      <c r="J13" s="15">
        <v>1.7672396775669601</v>
      </c>
      <c r="K13" s="247">
        <v>2.9879808428535298E-2</v>
      </c>
      <c r="L13" s="15"/>
      <c r="M13" s="16"/>
      <c r="N13" s="15"/>
      <c r="O13" s="16"/>
      <c r="P13" s="16"/>
      <c r="Q13" s="247"/>
      <c r="R13" s="98" t="s">
        <v>3</v>
      </c>
      <c r="S13" s="15">
        <v>1.96004452299455</v>
      </c>
      <c r="T13" s="16">
        <v>6.4427985586549802E-2</v>
      </c>
      <c r="U13" s="15">
        <v>1.94035755091799</v>
      </c>
      <c r="V13" s="16">
        <v>6.8228365454291298E-2</v>
      </c>
      <c r="W13" s="15">
        <v>1.7585493186027199</v>
      </c>
      <c r="X13" s="16">
        <v>8.7292501132558695E-2</v>
      </c>
      <c r="Y13" s="15">
        <v>1.96536350230725</v>
      </c>
      <c r="Z13" s="16">
        <v>8.6244719019059196E-2</v>
      </c>
      <c r="AA13" s="15">
        <v>1.5151502951318301</v>
      </c>
      <c r="AB13" s="247">
        <v>8.3854152228827403E-2</v>
      </c>
      <c r="AC13" s="15"/>
      <c r="AD13" s="16"/>
      <c r="AE13" s="15"/>
      <c r="AF13" s="16"/>
    </row>
    <row r="14" spans="1:82" x14ac:dyDescent="0.2">
      <c r="A14" s="98" t="s">
        <v>4</v>
      </c>
      <c r="B14" s="15">
        <v>2.1887694543593899</v>
      </c>
      <c r="C14" s="16">
        <v>1.40152251295006E-2</v>
      </c>
      <c r="D14" s="15">
        <v>2.2598548507742899</v>
      </c>
      <c r="E14" s="16">
        <v>1.4986828211914899E-2</v>
      </c>
      <c r="F14" s="15">
        <v>2.2657014730765801</v>
      </c>
      <c r="G14" s="16">
        <v>1.99504569389218E-2</v>
      </c>
      <c r="H14" s="15">
        <v>2.2145585378735602</v>
      </c>
      <c r="I14" s="16">
        <v>2.0054036043239E-2</v>
      </c>
      <c r="J14" s="15">
        <v>2.0094787449631299</v>
      </c>
      <c r="K14" s="247">
        <v>1.87482872036684E-2</v>
      </c>
      <c r="L14" s="15"/>
      <c r="M14" s="16"/>
      <c r="N14" s="15"/>
      <c r="O14" s="16"/>
      <c r="P14" s="16"/>
      <c r="Q14" s="247"/>
      <c r="R14" s="98" t="s">
        <v>4</v>
      </c>
      <c r="S14" s="15">
        <v>2.0780602926867302</v>
      </c>
      <c r="T14" s="16">
        <v>4.30185510020447E-2</v>
      </c>
      <c r="U14" s="15">
        <v>2.0662750613235699</v>
      </c>
      <c r="V14" s="16">
        <v>4.2182872758131103E-2</v>
      </c>
      <c r="W14" s="15">
        <v>2.0251852729390598</v>
      </c>
      <c r="X14" s="16">
        <v>5.5729003492698798E-2</v>
      </c>
      <c r="Y14" s="15">
        <v>2.0024175653134999</v>
      </c>
      <c r="Z14" s="16">
        <v>5.2685870160254798E-2</v>
      </c>
      <c r="AA14" s="15">
        <v>1.77835991360319</v>
      </c>
      <c r="AB14" s="247">
        <v>6.0199589975056499E-2</v>
      </c>
      <c r="AC14" s="15"/>
      <c r="AD14" s="16"/>
      <c r="AE14" s="15"/>
      <c r="AF14" s="16"/>
    </row>
    <row r="15" spans="1:82" x14ac:dyDescent="0.2">
      <c r="A15" s="98" t="s">
        <v>5</v>
      </c>
      <c r="B15" s="15">
        <v>1.8816460901728</v>
      </c>
      <c r="C15" s="16">
        <v>3.4057294155920598E-2</v>
      </c>
      <c r="D15" s="15">
        <v>1.9874673500942099</v>
      </c>
      <c r="E15" s="16">
        <v>3.7830671793929703E-2</v>
      </c>
      <c r="F15" s="15">
        <v>2.16580475898113</v>
      </c>
      <c r="G15" s="16">
        <v>3.58974159635507E-2</v>
      </c>
      <c r="H15" s="15">
        <v>2.0696509800937402</v>
      </c>
      <c r="I15" s="16">
        <v>3.6626351518044997E-2</v>
      </c>
      <c r="J15" s="15">
        <v>1.8650599448235701</v>
      </c>
      <c r="K15" s="247">
        <v>5.2986554349257899E-2</v>
      </c>
      <c r="L15" s="15"/>
      <c r="M15" s="16"/>
      <c r="N15" s="15"/>
      <c r="O15" s="16"/>
      <c r="P15" s="16"/>
      <c r="Q15" s="247"/>
      <c r="R15" s="98" t="s">
        <v>5</v>
      </c>
      <c r="S15" s="15">
        <v>1.71188333514001</v>
      </c>
      <c r="T15" s="16">
        <v>6.7442334536696194E-2</v>
      </c>
      <c r="U15" s="15">
        <v>1.7904840345767401</v>
      </c>
      <c r="V15" s="16">
        <v>6.8912282153859902E-2</v>
      </c>
      <c r="W15" s="15">
        <v>1.8837696675028599</v>
      </c>
      <c r="X15" s="16">
        <v>7.72877816059859E-2</v>
      </c>
      <c r="Y15" s="15">
        <v>2.0632141311988699</v>
      </c>
      <c r="Z15" s="16">
        <v>6.7804161584881395E-2</v>
      </c>
      <c r="AA15" s="15">
        <v>1.6044719977408699</v>
      </c>
      <c r="AB15" s="247">
        <v>0.102523343906118</v>
      </c>
      <c r="AC15" s="15"/>
      <c r="AD15" s="16"/>
      <c r="AE15" s="15"/>
      <c r="AF15" s="16"/>
    </row>
    <row r="16" spans="1:82" x14ac:dyDescent="0.2">
      <c r="A16" s="98" t="s">
        <v>6</v>
      </c>
      <c r="B16" s="15">
        <v>2.1477224306745599</v>
      </c>
      <c r="C16" s="16">
        <v>1.7720924110822499E-2</v>
      </c>
      <c r="D16" s="15">
        <v>2.0036104849882399</v>
      </c>
      <c r="E16" s="16">
        <v>1.9263886673997099E-2</v>
      </c>
      <c r="F16" s="15">
        <v>1.9465307568155601</v>
      </c>
      <c r="G16" s="16">
        <v>1.9603280022480501E-2</v>
      </c>
      <c r="H16" s="15">
        <v>2.1213173724574501</v>
      </c>
      <c r="I16" s="16">
        <v>1.9502424913472299E-2</v>
      </c>
      <c r="J16" s="15">
        <v>1.86793373351961</v>
      </c>
      <c r="K16" s="247">
        <v>2.3286936157317001E-2</v>
      </c>
      <c r="L16" s="15"/>
      <c r="M16" s="16"/>
      <c r="N16" s="15"/>
      <c r="O16" s="16"/>
      <c r="P16" s="16"/>
      <c r="Q16" s="247"/>
      <c r="R16" s="98" t="s">
        <v>6</v>
      </c>
      <c r="S16" s="15">
        <v>1.96618466856856</v>
      </c>
      <c r="T16" s="16">
        <v>5.91599573689012E-2</v>
      </c>
      <c r="U16" s="15">
        <v>1.8097444338345601</v>
      </c>
      <c r="V16" s="16">
        <v>5.6280305906354099E-2</v>
      </c>
      <c r="W16" s="15">
        <v>1.7364908351813999</v>
      </c>
      <c r="X16" s="16">
        <v>6.6793001969108007E-2</v>
      </c>
      <c r="Y16" s="15">
        <v>1.9047352178824499</v>
      </c>
      <c r="Z16" s="16">
        <v>6.7216850941448594E-2</v>
      </c>
      <c r="AA16" s="15">
        <v>1.70768377644161</v>
      </c>
      <c r="AB16" s="247">
        <v>7.0353428647415797E-2</v>
      </c>
      <c r="AC16" s="15"/>
      <c r="AD16" s="16"/>
      <c r="AE16" s="15"/>
      <c r="AF16" s="16"/>
    </row>
    <row r="17" spans="1:82" x14ac:dyDescent="0.2">
      <c r="A17" s="98" t="s">
        <v>7</v>
      </c>
      <c r="B17" s="15">
        <v>1.97514909990768</v>
      </c>
      <c r="C17" s="16">
        <v>1.76310168770096E-2</v>
      </c>
      <c r="D17" s="15">
        <v>1.74344487843842</v>
      </c>
      <c r="E17" s="16">
        <v>1.2788639533667601E-2</v>
      </c>
      <c r="F17" s="15">
        <v>2.0129578083423998</v>
      </c>
      <c r="G17" s="16">
        <v>1.7268830263183099E-2</v>
      </c>
      <c r="H17" s="15">
        <v>2.2022409575220601</v>
      </c>
      <c r="I17" s="16">
        <v>2.1819312207492999E-2</v>
      </c>
      <c r="J17" s="15">
        <v>1.7062896362589299</v>
      </c>
      <c r="K17" s="247">
        <v>1.9856215986648901E-2</v>
      </c>
      <c r="L17" s="15"/>
      <c r="M17" s="16"/>
      <c r="N17" s="15"/>
      <c r="O17" s="16"/>
      <c r="P17" s="16"/>
      <c r="Q17" s="247"/>
      <c r="R17" s="98" t="s">
        <v>7</v>
      </c>
      <c r="S17" s="15">
        <v>1.9207184948440701</v>
      </c>
      <c r="T17" s="16">
        <v>4.9228027053220103E-2</v>
      </c>
      <c r="U17" s="15">
        <v>1.6969054262013099</v>
      </c>
      <c r="V17" s="16">
        <v>5.2241856931761498E-2</v>
      </c>
      <c r="W17" s="15">
        <v>1.77995381865375</v>
      </c>
      <c r="X17" s="16">
        <v>3.68806847021882E-2</v>
      </c>
      <c r="Y17" s="15">
        <v>2.0531776836942401</v>
      </c>
      <c r="Z17" s="16">
        <v>5.7840838804736602E-2</v>
      </c>
      <c r="AA17" s="15">
        <v>1.64685797655505</v>
      </c>
      <c r="AB17" s="247">
        <v>4.7886789473573901E-2</v>
      </c>
      <c r="AC17" s="15"/>
      <c r="AD17" s="16"/>
      <c r="AE17" s="15"/>
      <c r="AF17" s="16"/>
    </row>
    <row r="18" spans="1:82" x14ac:dyDescent="0.2">
      <c r="A18" s="98" t="s">
        <v>8</v>
      </c>
      <c r="B18" s="15">
        <v>2.1960326825479202</v>
      </c>
      <c r="C18" s="16">
        <v>1.5041849967014799E-2</v>
      </c>
      <c r="D18" s="15">
        <v>2.0681223818655599</v>
      </c>
      <c r="E18" s="16">
        <v>1.5743422380685101E-2</v>
      </c>
      <c r="F18" s="15">
        <v>2.1592363279405302</v>
      </c>
      <c r="G18" s="16">
        <v>1.91446081168795E-2</v>
      </c>
      <c r="H18" s="15">
        <v>1.91682114880748</v>
      </c>
      <c r="I18" s="16">
        <v>1.9367780997073598E-2</v>
      </c>
      <c r="J18" s="15">
        <v>1.8641912865521499</v>
      </c>
      <c r="K18" s="247">
        <v>2.0316201559935999E-2</v>
      </c>
      <c r="L18" s="15"/>
      <c r="M18" s="16"/>
      <c r="N18" s="15"/>
      <c r="O18" s="16"/>
      <c r="P18" s="16"/>
      <c r="Q18" s="247"/>
      <c r="R18" s="98" t="s">
        <v>8</v>
      </c>
      <c r="S18" s="15">
        <v>2.1053623424540899</v>
      </c>
      <c r="T18" s="16">
        <v>3.7614235650818797E-2</v>
      </c>
      <c r="U18" s="15">
        <v>1.9330392434794901</v>
      </c>
      <c r="V18" s="16">
        <v>4.7986783287480801E-2</v>
      </c>
      <c r="W18" s="15">
        <v>1.9463487751648301</v>
      </c>
      <c r="X18" s="16">
        <v>4.67189366060764E-2</v>
      </c>
      <c r="Y18" s="15">
        <v>1.73985970045196</v>
      </c>
      <c r="Z18" s="16">
        <v>3.8446726878104499E-2</v>
      </c>
      <c r="AA18" s="15">
        <v>1.8278813315984701</v>
      </c>
      <c r="AB18" s="247">
        <v>6.5839526560430697E-2</v>
      </c>
      <c r="AC18" s="15"/>
      <c r="AD18" s="16"/>
      <c r="AE18" s="15"/>
      <c r="AF18" s="16"/>
    </row>
    <row r="19" spans="1:82" s="85" customFormat="1" x14ac:dyDescent="0.2">
      <c r="A19" s="98" t="s">
        <v>326</v>
      </c>
      <c r="B19" s="99">
        <v>1.87317590206868</v>
      </c>
      <c r="C19" s="100">
        <v>1.3908049089475599E-2</v>
      </c>
      <c r="D19" s="99">
        <v>1.9605792450559101</v>
      </c>
      <c r="E19" s="100">
        <v>1.5485173954766399E-2</v>
      </c>
      <c r="F19" s="99">
        <v>2.0234226480387401</v>
      </c>
      <c r="G19" s="100">
        <v>1.74550788638849E-2</v>
      </c>
      <c r="H19" s="99">
        <v>1.9458395595246001</v>
      </c>
      <c r="I19" s="100">
        <v>1.6120572429088601E-2</v>
      </c>
      <c r="J19" s="99">
        <v>1.7387182052000101</v>
      </c>
      <c r="K19" s="258">
        <v>2.4174114465983099E-2</v>
      </c>
      <c r="L19" s="191"/>
      <c r="M19" s="192"/>
      <c r="N19" s="191"/>
      <c r="O19" s="192"/>
      <c r="P19" s="192"/>
      <c r="Q19" s="249"/>
      <c r="R19" s="98" t="s">
        <v>326</v>
      </c>
      <c r="S19" s="99">
        <v>1.5628617426431399</v>
      </c>
      <c r="T19" s="100">
        <v>4.9361553934175101E-2</v>
      </c>
      <c r="U19" s="99">
        <v>1.6484958556346401</v>
      </c>
      <c r="V19" s="100">
        <v>4.7400869318661699E-2</v>
      </c>
      <c r="W19" s="99">
        <v>1.70816783175105</v>
      </c>
      <c r="X19" s="100">
        <v>5.6015667180812301E-2</v>
      </c>
      <c r="Y19" s="99">
        <v>1.7057430849700601</v>
      </c>
      <c r="Z19" s="100">
        <v>5.1211626834363699E-2</v>
      </c>
      <c r="AA19" s="99">
        <v>1.33591449466992</v>
      </c>
      <c r="AB19" s="258">
        <v>6.1399794749406301E-2</v>
      </c>
      <c r="AC19" s="191"/>
      <c r="AD19" s="192"/>
      <c r="AE19" s="191"/>
      <c r="AF19" s="192"/>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row>
    <row r="20" spans="1:82" x14ac:dyDescent="0.2">
      <c r="A20" s="98" t="s">
        <v>9</v>
      </c>
      <c r="B20" s="15">
        <v>2.1317810795669199</v>
      </c>
      <c r="C20" s="16">
        <v>2.4708352975599802E-2</v>
      </c>
      <c r="D20" s="15">
        <v>2.1104874289692499</v>
      </c>
      <c r="E20" s="16">
        <v>2.08769571018785E-2</v>
      </c>
      <c r="F20" s="15">
        <v>2.0601418436849199</v>
      </c>
      <c r="G20" s="16">
        <v>2.4462827365635102E-2</v>
      </c>
      <c r="H20" s="15">
        <v>1.9547854297501901</v>
      </c>
      <c r="I20" s="16">
        <v>1.9233501803436099E-2</v>
      </c>
      <c r="J20" s="15">
        <v>1.81246496586896</v>
      </c>
      <c r="K20" s="247">
        <v>2.9550280925973799E-2</v>
      </c>
      <c r="L20" s="15"/>
      <c r="M20" s="16"/>
      <c r="N20" s="15"/>
      <c r="O20" s="16"/>
      <c r="P20" s="16"/>
      <c r="Q20" s="247"/>
      <c r="R20" s="98" t="s">
        <v>9</v>
      </c>
      <c r="S20" s="15">
        <v>1.92208109541531</v>
      </c>
      <c r="T20" s="16">
        <v>5.0492173003585397E-2</v>
      </c>
      <c r="U20" s="15">
        <v>1.96439480847387</v>
      </c>
      <c r="V20" s="16">
        <v>5.10084601441479E-2</v>
      </c>
      <c r="W20" s="15">
        <v>1.7415561720899999</v>
      </c>
      <c r="X20" s="16">
        <v>5.6620278521376799E-2</v>
      </c>
      <c r="Y20" s="15">
        <v>1.7632655668584001</v>
      </c>
      <c r="Z20" s="16">
        <v>5.5214551554837003E-2</v>
      </c>
      <c r="AA20" s="15">
        <v>1.4396977957671599</v>
      </c>
      <c r="AB20" s="247">
        <v>6.5220203106658006E-2</v>
      </c>
      <c r="AC20" s="15"/>
      <c r="AD20" s="16"/>
      <c r="AE20" s="15"/>
      <c r="AF20" s="16"/>
    </row>
    <row r="21" spans="1:82" x14ac:dyDescent="0.2">
      <c r="A21" s="98" t="s">
        <v>10</v>
      </c>
      <c r="B21" s="15">
        <v>2.1082673077611802</v>
      </c>
      <c r="C21" s="16">
        <v>2.5187428094251701E-2</v>
      </c>
      <c r="D21" s="15">
        <v>2.2991734005589799</v>
      </c>
      <c r="E21" s="16">
        <v>2.63822701749633E-2</v>
      </c>
      <c r="F21" s="15">
        <v>2.1240668144903601</v>
      </c>
      <c r="G21" s="16">
        <v>2.9624636718398999E-2</v>
      </c>
      <c r="H21" s="15">
        <v>2.2098593278490402</v>
      </c>
      <c r="I21" s="16">
        <v>3.50733882638255E-2</v>
      </c>
      <c r="J21" s="15">
        <v>1.9439958083105999</v>
      </c>
      <c r="K21" s="247">
        <v>3.6426154105308597E-2</v>
      </c>
      <c r="L21" s="15"/>
      <c r="M21" s="16"/>
      <c r="N21" s="15"/>
      <c r="O21" s="16"/>
      <c r="P21" s="16"/>
      <c r="Q21" s="247"/>
      <c r="R21" s="98" t="s">
        <v>10</v>
      </c>
      <c r="S21" s="15">
        <v>2.00320653217122</v>
      </c>
      <c r="T21" s="16">
        <v>6.9536228389331198E-2</v>
      </c>
      <c r="U21" s="15">
        <v>2.0701995395037902</v>
      </c>
      <c r="V21" s="16">
        <v>7.2672716847043503E-2</v>
      </c>
      <c r="W21" s="15">
        <v>1.96839979532148</v>
      </c>
      <c r="X21" s="16">
        <v>5.7293172574343403E-2</v>
      </c>
      <c r="Y21" s="15">
        <v>1.94870972621209</v>
      </c>
      <c r="Z21" s="16">
        <v>6.6939341522398901E-2</v>
      </c>
      <c r="AA21" s="15">
        <v>1.7782237178695</v>
      </c>
      <c r="AB21" s="247">
        <v>7.6382176179738706E-2</v>
      </c>
      <c r="AC21" s="15"/>
      <c r="AD21" s="16"/>
      <c r="AE21" s="15"/>
      <c r="AF21" s="16"/>
    </row>
    <row r="22" spans="1:82" x14ac:dyDescent="0.2">
      <c r="A22" s="98" t="s">
        <v>11</v>
      </c>
      <c r="B22" s="15">
        <v>1.6555337679820099</v>
      </c>
      <c r="C22" s="16">
        <v>3.42833094973111E-2</v>
      </c>
      <c r="D22" s="15">
        <v>1.8603437827376701</v>
      </c>
      <c r="E22" s="16">
        <v>3.23949269158414E-2</v>
      </c>
      <c r="F22" s="15">
        <v>1.9597272467765701</v>
      </c>
      <c r="G22" s="16">
        <v>3.6407288875099399E-2</v>
      </c>
      <c r="H22" s="15">
        <v>2.10938056020612</v>
      </c>
      <c r="I22" s="16">
        <v>4.0532792028178798E-2</v>
      </c>
      <c r="J22" s="15">
        <v>1.9782159068701499</v>
      </c>
      <c r="K22" s="247">
        <v>4.7479056103495003E-2</v>
      </c>
      <c r="L22" s="15"/>
      <c r="M22" s="16"/>
      <c r="N22" s="15"/>
      <c r="O22" s="16"/>
      <c r="P22" s="16"/>
      <c r="Q22" s="247"/>
      <c r="R22" s="98" t="s">
        <v>11</v>
      </c>
      <c r="S22" s="15">
        <v>1.3427938767265499</v>
      </c>
      <c r="T22" s="16">
        <v>0.106280522760441</v>
      </c>
      <c r="U22" s="15">
        <v>1.6324367562612401</v>
      </c>
      <c r="V22" s="16">
        <v>0.123450435778544</v>
      </c>
      <c r="W22" s="15">
        <v>1.89268157818709</v>
      </c>
      <c r="X22" s="16">
        <v>0.14115299821673599</v>
      </c>
      <c r="Y22" s="15">
        <v>2.1003020828118202</v>
      </c>
      <c r="Z22" s="16">
        <v>0.11441474140588</v>
      </c>
      <c r="AA22" s="15">
        <v>1.52989749630617</v>
      </c>
      <c r="AB22" s="247">
        <v>0.101859619926202</v>
      </c>
      <c r="AC22" s="15"/>
      <c r="AD22" s="16"/>
      <c r="AE22" s="15"/>
      <c r="AF22" s="16"/>
    </row>
    <row r="23" spans="1:82" x14ac:dyDescent="0.2">
      <c r="A23" s="98" t="s">
        <v>12</v>
      </c>
      <c r="B23" s="15">
        <v>2.1568666361297302</v>
      </c>
      <c r="C23" s="16">
        <v>1.9866468781559302E-2</v>
      </c>
      <c r="D23" s="15">
        <v>2.3510584405742998</v>
      </c>
      <c r="E23" s="16">
        <v>2.2600546702754E-2</v>
      </c>
      <c r="F23" s="15">
        <v>1.9525740855029501</v>
      </c>
      <c r="G23" s="16">
        <v>1.96545934145252E-2</v>
      </c>
      <c r="H23" s="15">
        <v>1.7817765097767599</v>
      </c>
      <c r="I23" s="16">
        <v>2.3881971937051698E-2</v>
      </c>
      <c r="J23" s="15">
        <v>1.5345198543463401</v>
      </c>
      <c r="K23" s="247">
        <v>2.6982059152314702E-2</v>
      </c>
      <c r="L23" s="15"/>
      <c r="M23" s="16"/>
      <c r="N23" s="15"/>
      <c r="O23" s="16"/>
      <c r="P23" s="16"/>
      <c r="Q23" s="247"/>
      <c r="R23" s="98" t="s">
        <v>12</v>
      </c>
      <c r="S23" s="15">
        <v>1.9197733727544499</v>
      </c>
      <c r="T23" s="16">
        <v>4.7785239082392399E-2</v>
      </c>
      <c r="U23" s="15">
        <v>2.1648240905998102</v>
      </c>
      <c r="V23" s="16">
        <v>4.16050266925031E-2</v>
      </c>
      <c r="W23" s="15">
        <v>1.6735059939968999</v>
      </c>
      <c r="X23" s="16">
        <v>3.25180732157824E-2</v>
      </c>
      <c r="Y23" s="15">
        <v>1.42032824003236</v>
      </c>
      <c r="Z23" s="16">
        <v>4.1381050381794598E-2</v>
      </c>
      <c r="AA23" s="15">
        <v>1.1780427093121999</v>
      </c>
      <c r="AB23" s="247">
        <v>4.9504351918541002E-2</v>
      </c>
      <c r="AC23" s="15"/>
      <c r="AD23" s="16"/>
      <c r="AE23" s="15"/>
      <c r="AF23" s="16"/>
    </row>
    <row r="24" spans="1:82" x14ac:dyDescent="0.2">
      <c r="A24" s="98" t="s">
        <v>13</v>
      </c>
      <c r="B24" s="15">
        <v>2.3645720119041398</v>
      </c>
      <c r="C24" s="16">
        <v>2.8429099601948799E-2</v>
      </c>
      <c r="D24" s="15">
        <v>2.64620738800483</v>
      </c>
      <c r="E24" s="16">
        <v>3.08721944721994E-2</v>
      </c>
      <c r="F24" s="15">
        <v>2.2466071833841901</v>
      </c>
      <c r="G24" s="16">
        <v>2.96754092653124E-2</v>
      </c>
      <c r="H24" s="15">
        <v>2.4831519608184802</v>
      </c>
      <c r="I24" s="16">
        <v>3.7054007472604497E-2</v>
      </c>
      <c r="J24" s="15">
        <v>1.8101453702986301</v>
      </c>
      <c r="K24" s="247">
        <v>4.0543135311936901E-2</v>
      </c>
      <c r="L24" s="15"/>
      <c r="M24" s="16"/>
      <c r="N24" s="15"/>
      <c r="O24" s="16"/>
      <c r="P24" s="16"/>
      <c r="Q24" s="247"/>
      <c r="R24" s="98" t="s">
        <v>13</v>
      </c>
      <c r="S24" s="15">
        <v>2.0880349108343101</v>
      </c>
      <c r="T24" s="16">
        <v>5.2558661782602697E-2</v>
      </c>
      <c r="U24" s="15">
        <v>2.4608355035925999</v>
      </c>
      <c r="V24" s="16">
        <v>5.1790771870133201E-2</v>
      </c>
      <c r="W24" s="15">
        <v>1.9052939582230799</v>
      </c>
      <c r="X24" s="16">
        <v>5.0000827109085502E-2</v>
      </c>
      <c r="Y24" s="15">
        <v>2.0951509545262601</v>
      </c>
      <c r="Z24" s="16">
        <v>6.4455802238018001E-2</v>
      </c>
      <c r="AA24" s="15">
        <v>1.5390255419291199</v>
      </c>
      <c r="AB24" s="247">
        <v>5.1830322414120701E-2</v>
      </c>
      <c r="AC24" s="15"/>
      <c r="AD24" s="16"/>
      <c r="AE24" s="15"/>
      <c r="AF24" s="16"/>
    </row>
    <row r="25" spans="1:82" x14ac:dyDescent="0.2">
      <c r="A25" s="98" t="s">
        <v>14</v>
      </c>
      <c r="B25" s="15">
        <v>2.1435897315780501</v>
      </c>
      <c r="C25" s="16">
        <v>1.6508121725021901E-2</v>
      </c>
      <c r="D25" s="15">
        <v>2.21171953009814</v>
      </c>
      <c r="E25" s="16">
        <v>2.0153747973450899E-2</v>
      </c>
      <c r="F25" s="15">
        <v>1.97877550005195</v>
      </c>
      <c r="G25" s="16">
        <v>2.4716277743337799E-2</v>
      </c>
      <c r="H25" s="15">
        <v>2.1346398365442698</v>
      </c>
      <c r="I25" s="16">
        <v>2.0916321950357399E-2</v>
      </c>
      <c r="J25" s="15">
        <v>1.8275715691779999</v>
      </c>
      <c r="K25" s="247">
        <v>2.65182229674664E-2</v>
      </c>
      <c r="L25" s="15"/>
      <c r="M25" s="16"/>
      <c r="N25" s="15"/>
      <c r="O25" s="16"/>
      <c r="P25" s="16"/>
      <c r="Q25" s="247"/>
      <c r="R25" s="98" t="s">
        <v>14</v>
      </c>
      <c r="S25" s="15">
        <v>1.7481352164505399</v>
      </c>
      <c r="T25" s="16">
        <v>5.3308761447762899E-2</v>
      </c>
      <c r="U25" s="15">
        <v>1.8345194676124501</v>
      </c>
      <c r="V25" s="16">
        <v>4.7538054921255901E-2</v>
      </c>
      <c r="W25" s="15">
        <v>1.7947816971761601</v>
      </c>
      <c r="X25" s="16">
        <v>5.0852433827070297E-2</v>
      </c>
      <c r="Y25" s="15">
        <v>1.84644052897591</v>
      </c>
      <c r="Z25" s="16">
        <v>5.0553931191103199E-2</v>
      </c>
      <c r="AA25" s="15">
        <v>1.37566448734966</v>
      </c>
      <c r="AB25" s="247">
        <v>5.79025162039285E-2</v>
      </c>
      <c r="AC25" s="15"/>
      <c r="AD25" s="16"/>
      <c r="AE25" s="15"/>
      <c r="AF25" s="16"/>
    </row>
    <row r="26" spans="1:82" x14ac:dyDescent="0.2">
      <c r="A26" s="98" t="s">
        <v>15</v>
      </c>
      <c r="B26" s="15">
        <v>2.2710276484152998</v>
      </c>
      <c r="C26" s="16">
        <v>1.5378206204253699E-2</v>
      </c>
      <c r="D26" s="15">
        <v>2.15289958425624</v>
      </c>
      <c r="E26" s="16">
        <v>1.53804113839081E-2</v>
      </c>
      <c r="F26" s="15">
        <v>1.8781405456014499</v>
      </c>
      <c r="G26" s="16">
        <v>1.7132931038884799E-2</v>
      </c>
      <c r="H26" s="15">
        <v>2.00011783363363</v>
      </c>
      <c r="I26" s="16">
        <v>1.5516066513446201E-2</v>
      </c>
      <c r="J26" s="15">
        <v>1.9194442942289001</v>
      </c>
      <c r="K26" s="247">
        <v>2.1150661203977902E-2</v>
      </c>
      <c r="L26" s="15"/>
      <c r="M26" s="16"/>
      <c r="N26" s="8"/>
      <c r="O26" s="9"/>
      <c r="P26" s="9"/>
      <c r="Q26" s="247"/>
      <c r="R26" s="98" t="s">
        <v>15</v>
      </c>
      <c r="S26" s="15">
        <v>2.0276005211679</v>
      </c>
      <c r="T26" s="16">
        <v>4.1650914417948298E-2</v>
      </c>
      <c r="U26" s="15">
        <v>1.94098779446999</v>
      </c>
      <c r="V26" s="16">
        <v>5.5525431789909097E-2</v>
      </c>
      <c r="W26" s="15">
        <v>1.67405095063786</v>
      </c>
      <c r="X26" s="16">
        <v>4.68265363836851E-2</v>
      </c>
      <c r="Y26" s="15">
        <v>1.6387085968200601</v>
      </c>
      <c r="Z26" s="16">
        <v>4.5728537340114499E-2</v>
      </c>
      <c r="AA26" s="15">
        <v>1.5439865958358701</v>
      </c>
      <c r="AB26" s="247">
        <v>6.5621921593487204E-2</v>
      </c>
      <c r="AC26" s="15"/>
      <c r="AD26" s="16"/>
      <c r="AE26" s="15"/>
      <c r="AF26" s="16"/>
    </row>
    <row r="27" spans="1:82" x14ac:dyDescent="0.2">
      <c r="A27" s="98" t="s">
        <v>16</v>
      </c>
      <c r="B27" s="15">
        <v>1.92391804428352</v>
      </c>
      <c r="C27" s="16">
        <v>3.1198139651527599E-2</v>
      </c>
      <c r="D27" s="15">
        <v>2.0727899054499002</v>
      </c>
      <c r="E27" s="16">
        <v>2.9142470740882099E-2</v>
      </c>
      <c r="F27" s="15">
        <v>2.0324540269434199</v>
      </c>
      <c r="G27" s="16">
        <v>3.0732367805677601E-2</v>
      </c>
      <c r="H27" s="15">
        <v>2.06452729116014</v>
      </c>
      <c r="I27" s="16">
        <v>2.95248485670868E-2</v>
      </c>
      <c r="J27" s="15">
        <v>1.7571034765347899</v>
      </c>
      <c r="K27" s="247">
        <v>3.0898620411360801E-2</v>
      </c>
      <c r="L27" s="15"/>
      <c r="M27" s="16"/>
      <c r="N27" s="8"/>
      <c r="O27" s="9"/>
      <c r="P27" s="9"/>
      <c r="Q27" s="247"/>
      <c r="R27" s="98" t="s">
        <v>16</v>
      </c>
      <c r="S27" s="15">
        <v>1.5891281482189401</v>
      </c>
      <c r="T27" s="16">
        <v>4.8502553203322599E-2</v>
      </c>
      <c r="U27" s="15">
        <v>1.9435585125108099</v>
      </c>
      <c r="V27" s="16">
        <v>4.8882109854153699E-2</v>
      </c>
      <c r="W27" s="15">
        <v>1.91126315985451</v>
      </c>
      <c r="X27" s="16">
        <v>5.6681337994933099E-2</v>
      </c>
      <c r="Y27" s="15">
        <v>1.8712101155629799</v>
      </c>
      <c r="Z27" s="16">
        <v>5.00573355523126E-2</v>
      </c>
      <c r="AA27" s="15">
        <v>1.45467435942309</v>
      </c>
      <c r="AB27" s="247">
        <v>4.54582293405702E-2</v>
      </c>
      <c r="AC27" s="15"/>
      <c r="AD27" s="16"/>
      <c r="AE27" s="15"/>
      <c r="AF27" s="16"/>
    </row>
    <row r="28" spans="1:82" x14ac:dyDescent="0.2">
      <c r="A28" s="98" t="s">
        <v>17</v>
      </c>
      <c r="B28" s="15">
        <v>1.81754704280979</v>
      </c>
      <c r="C28" s="16">
        <v>2.8281176656125499E-2</v>
      </c>
      <c r="D28" s="15">
        <v>2.0109117545439501</v>
      </c>
      <c r="E28" s="16">
        <v>3.1742518878424102E-2</v>
      </c>
      <c r="F28" s="15">
        <v>2.09902386619033</v>
      </c>
      <c r="G28" s="16">
        <v>2.69509782809551E-2</v>
      </c>
      <c r="H28" s="15">
        <v>2.0766037272941098</v>
      </c>
      <c r="I28" s="16">
        <v>3.0264560037402001E-2</v>
      </c>
      <c r="J28" s="15">
        <v>1.9496370603196</v>
      </c>
      <c r="K28" s="247">
        <v>3.4708324481244002E-2</v>
      </c>
      <c r="L28" s="15"/>
      <c r="M28" s="16"/>
      <c r="N28" s="8"/>
      <c r="O28" s="9"/>
      <c r="P28" s="9"/>
      <c r="Q28" s="247"/>
      <c r="R28" s="98" t="s">
        <v>17</v>
      </c>
      <c r="S28" s="15">
        <v>1.5381879583814599</v>
      </c>
      <c r="T28" s="16">
        <v>6.7609176146596103E-2</v>
      </c>
      <c r="U28" s="15">
        <v>1.82884786829951</v>
      </c>
      <c r="V28" s="16">
        <v>7.8561351912166205E-2</v>
      </c>
      <c r="W28" s="15">
        <v>2.0715569473825801</v>
      </c>
      <c r="X28" s="16">
        <v>7.0820936936714596E-2</v>
      </c>
      <c r="Y28" s="15">
        <v>2.1002859692123401</v>
      </c>
      <c r="Z28" s="16">
        <v>0.10364006436025</v>
      </c>
      <c r="AA28" s="15">
        <v>1.6536347545941501</v>
      </c>
      <c r="AB28" s="247">
        <v>7.4761056738692599E-2</v>
      </c>
      <c r="AC28" s="15"/>
      <c r="AD28" s="16"/>
      <c r="AE28" s="15"/>
      <c r="AF28" s="16"/>
    </row>
    <row r="29" spans="1:82" x14ac:dyDescent="0.2">
      <c r="A29" s="98" t="s">
        <v>18</v>
      </c>
      <c r="B29" s="15">
        <v>2.0226717228049802</v>
      </c>
      <c r="C29" s="16">
        <v>2.5239642191871699E-2</v>
      </c>
      <c r="D29" s="15">
        <v>2.17767234132877</v>
      </c>
      <c r="E29" s="16">
        <v>2.7399383359601098E-2</v>
      </c>
      <c r="F29" s="15">
        <v>2.1209010455835702</v>
      </c>
      <c r="G29" s="16">
        <v>3.2052107580257699E-2</v>
      </c>
      <c r="H29" s="15">
        <v>2.0822033007490401</v>
      </c>
      <c r="I29" s="16">
        <v>2.9764020056437902E-2</v>
      </c>
      <c r="J29" s="15">
        <v>1.90147663997255</v>
      </c>
      <c r="K29" s="247">
        <v>3.5423200751161101E-2</v>
      </c>
      <c r="L29" s="15"/>
      <c r="M29" s="16"/>
      <c r="N29" s="8"/>
      <c r="O29" s="9"/>
      <c r="P29" s="9"/>
      <c r="Q29" s="247"/>
      <c r="R29" s="98" t="s">
        <v>18</v>
      </c>
      <c r="S29" s="15">
        <v>1.58991606497161</v>
      </c>
      <c r="T29" s="16">
        <v>5.6290350060228603E-2</v>
      </c>
      <c r="U29" s="15">
        <v>1.93033172118437</v>
      </c>
      <c r="V29" s="16">
        <v>6.1258175148229101E-2</v>
      </c>
      <c r="W29" s="15">
        <v>1.72582147983861</v>
      </c>
      <c r="X29" s="16">
        <v>5.6215142695023999E-2</v>
      </c>
      <c r="Y29" s="15">
        <v>1.7723797378303801</v>
      </c>
      <c r="Z29" s="16">
        <v>6.6537029724127394E-2</v>
      </c>
      <c r="AA29" s="15">
        <v>1.4624628934385999</v>
      </c>
      <c r="AB29" s="247">
        <v>8.0437525661444007E-2</v>
      </c>
      <c r="AC29" s="15"/>
      <c r="AD29" s="16"/>
      <c r="AE29" s="15"/>
      <c r="AF29" s="16"/>
    </row>
    <row r="30" spans="1:82" x14ac:dyDescent="0.2">
      <c r="A30" s="98" t="s">
        <v>19</v>
      </c>
      <c r="B30" s="15">
        <v>2.2234054467472202</v>
      </c>
      <c r="C30" s="16">
        <v>1.5318466063715499E-2</v>
      </c>
      <c r="D30" s="15">
        <v>1.8940706928483999</v>
      </c>
      <c r="E30" s="16">
        <v>1.6465036319901299E-2</v>
      </c>
      <c r="F30" s="15">
        <v>1.8591668501796601</v>
      </c>
      <c r="G30" s="16">
        <v>1.6757088646754601E-2</v>
      </c>
      <c r="H30" s="15">
        <v>1.90268570020129</v>
      </c>
      <c r="I30" s="16">
        <v>1.9273137568615401E-2</v>
      </c>
      <c r="J30" s="15">
        <v>1.95594827592139</v>
      </c>
      <c r="K30" s="247">
        <v>2.3826672015154701E-2</v>
      </c>
      <c r="L30" s="15"/>
      <c r="M30" s="16"/>
      <c r="N30" s="8"/>
      <c r="O30" s="9"/>
      <c r="P30" s="9"/>
      <c r="Q30" s="247"/>
      <c r="R30" s="98" t="s">
        <v>19</v>
      </c>
      <c r="S30" s="15">
        <v>1.99781048144712</v>
      </c>
      <c r="T30" s="16">
        <v>4.9060290670671601E-2</v>
      </c>
      <c r="U30" s="15">
        <v>1.74545895727741</v>
      </c>
      <c r="V30" s="16">
        <v>6.2699332654645806E-2</v>
      </c>
      <c r="W30" s="15">
        <v>1.70400649520585</v>
      </c>
      <c r="X30" s="16">
        <v>6.1272510776942901E-2</v>
      </c>
      <c r="Y30" s="15">
        <v>1.6617861635250499</v>
      </c>
      <c r="Z30" s="16">
        <v>6.7724451238405203E-2</v>
      </c>
      <c r="AA30" s="15">
        <v>1.68679705797694</v>
      </c>
      <c r="AB30" s="247">
        <v>7.1640967707684494E-2</v>
      </c>
      <c r="AC30" s="15"/>
      <c r="AD30" s="16"/>
      <c r="AE30" s="15"/>
      <c r="AF30" s="16"/>
    </row>
    <row r="31" spans="1:82" x14ac:dyDescent="0.2">
      <c r="A31" s="98" t="s">
        <v>20</v>
      </c>
      <c r="B31" s="15">
        <v>2.28965613403187</v>
      </c>
      <c r="C31" s="16">
        <v>3.87931795878E-2</v>
      </c>
      <c r="D31" s="15">
        <v>2.3542387939407998</v>
      </c>
      <c r="E31" s="16">
        <v>4.1021790222640402E-2</v>
      </c>
      <c r="F31" s="15">
        <v>2.3234029629222599</v>
      </c>
      <c r="G31" s="16">
        <v>4.39969673289737E-2</v>
      </c>
      <c r="H31" s="15">
        <v>2.3724896531326101</v>
      </c>
      <c r="I31" s="16">
        <v>5.5881235478791001E-2</v>
      </c>
      <c r="J31" s="15">
        <v>2.2290834872560898</v>
      </c>
      <c r="K31" s="247">
        <v>3.7441752078505197E-2</v>
      </c>
      <c r="L31" s="15"/>
      <c r="M31" s="16"/>
      <c r="N31" s="8"/>
      <c r="O31" s="9"/>
      <c r="P31" s="9"/>
      <c r="Q31" s="247"/>
      <c r="R31" s="98" t="s">
        <v>20</v>
      </c>
      <c r="S31" s="15">
        <v>2.6441717409218</v>
      </c>
      <c r="T31" s="16">
        <v>5.4087370997583401E-2</v>
      </c>
      <c r="U31" s="15">
        <v>2.55881109617096</v>
      </c>
      <c r="V31" s="16">
        <v>5.90082367457282E-2</v>
      </c>
      <c r="W31" s="15">
        <v>2.2970769140706802</v>
      </c>
      <c r="X31" s="16">
        <v>7.50905296166655E-2</v>
      </c>
      <c r="Y31" s="15">
        <v>2.0800195119991201</v>
      </c>
      <c r="Z31" s="16">
        <v>5.2548929888587399E-2</v>
      </c>
      <c r="AA31" s="15">
        <v>2.3602770905508201</v>
      </c>
      <c r="AB31" s="247">
        <v>6.3746827984711402E-2</v>
      </c>
      <c r="AC31" s="15"/>
      <c r="AD31" s="16"/>
      <c r="AE31" s="8"/>
      <c r="AF31" s="9"/>
    </row>
    <row r="32" spans="1:82" x14ac:dyDescent="0.2">
      <c r="A32" s="98"/>
      <c r="K32" s="262"/>
      <c r="N32" s="6"/>
      <c r="O32" s="6"/>
      <c r="P32" s="6"/>
      <c r="Q32" s="262"/>
      <c r="R32" s="98"/>
      <c r="AB32" s="262"/>
      <c r="AE32" s="6"/>
      <c r="AF32" s="6"/>
    </row>
    <row r="33" spans="1:35" x14ac:dyDescent="0.2">
      <c r="A33" s="97" t="s">
        <v>21</v>
      </c>
      <c r="K33" s="262"/>
      <c r="N33" s="6"/>
      <c r="O33" s="6"/>
      <c r="P33" s="6"/>
      <c r="Q33" s="262"/>
      <c r="R33" s="97" t="s">
        <v>21</v>
      </c>
      <c r="AB33" s="262"/>
      <c r="AE33" s="6"/>
      <c r="AF33" s="6"/>
    </row>
    <row r="34" spans="1:35" x14ac:dyDescent="0.2">
      <c r="A34" s="98" t="s">
        <v>22</v>
      </c>
      <c r="B34" s="15">
        <v>1.94489613046348</v>
      </c>
      <c r="C34" s="16">
        <v>1.8838648912034E-2</v>
      </c>
      <c r="D34" s="15">
        <v>2.1274721261734801</v>
      </c>
      <c r="E34" s="16">
        <v>2.1141477070330501E-2</v>
      </c>
      <c r="F34" s="15">
        <v>1.91800583582316</v>
      </c>
      <c r="G34" s="16">
        <v>2.4148362983026899E-2</v>
      </c>
      <c r="H34" s="15">
        <v>2.0360485876463099</v>
      </c>
      <c r="I34" s="16">
        <v>2.16940194186831E-2</v>
      </c>
      <c r="J34" s="15">
        <v>1.80847378761655</v>
      </c>
      <c r="K34" s="247">
        <v>2.92769361817674E-2</v>
      </c>
      <c r="L34" s="15"/>
      <c r="M34" s="16"/>
      <c r="N34" s="8"/>
      <c r="O34" s="9"/>
      <c r="P34" s="9"/>
      <c r="Q34" s="247"/>
      <c r="R34" s="98" t="s">
        <v>22</v>
      </c>
      <c r="S34" s="15">
        <v>1.8799347628268801</v>
      </c>
      <c r="T34" s="16">
        <v>7.9555713049277804E-2</v>
      </c>
      <c r="U34" s="15">
        <v>1.8305635668020199</v>
      </c>
      <c r="V34" s="16">
        <v>7.2841256595232204E-2</v>
      </c>
      <c r="W34" s="15">
        <v>1.8636245068048001</v>
      </c>
      <c r="X34" s="16">
        <v>8.2149106837208802E-2</v>
      </c>
      <c r="Y34" s="15">
        <v>1.9662126710154</v>
      </c>
      <c r="Z34" s="16">
        <v>6.95178191520575E-2</v>
      </c>
      <c r="AA34" s="15">
        <v>1.4799735659068201</v>
      </c>
      <c r="AB34" s="247">
        <v>9.9439415905459599E-2</v>
      </c>
      <c r="AC34" s="15"/>
      <c r="AD34" s="16"/>
      <c r="AE34" s="8"/>
      <c r="AF34" s="9"/>
    </row>
    <row r="35" spans="1:35" x14ac:dyDescent="0.2">
      <c r="A35" s="98" t="s">
        <v>23</v>
      </c>
      <c r="B35" s="15">
        <v>2.1507605664537701</v>
      </c>
      <c r="C35" s="16">
        <v>1.83470757957808E-2</v>
      </c>
      <c r="D35" s="15">
        <v>2.2775484262657502</v>
      </c>
      <c r="E35" s="16">
        <v>2.1203762101344E-2</v>
      </c>
      <c r="F35" s="15">
        <v>2.13507064557685</v>
      </c>
      <c r="G35" s="16">
        <v>2.8570701117727498E-2</v>
      </c>
      <c r="H35" s="15">
        <v>2.26829972717755</v>
      </c>
      <c r="I35" s="16">
        <v>3.0328384341110098E-2</v>
      </c>
      <c r="J35" s="15">
        <v>2.14381192731227</v>
      </c>
      <c r="K35" s="247">
        <v>3.1019349649147199E-2</v>
      </c>
      <c r="L35" s="15"/>
      <c r="M35" s="16"/>
      <c r="N35" s="8"/>
      <c r="O35" s="9"/>
      <c r="P35" s="9"/>
      <c r="Q35" s="247"/>
      <c r="R35" s="98" t="s">
        <v>23</v>
      </c>
      <c r="S35" s="15">
        <v>2.2652350878993399</v>
      </c>
      <c r="T35" s="16">
        <v>6.1940690289253697E-2</v>
      </c>
      <c r="U35" s="15">
        <v>2.2392867362647899</v>
      </c>
      <c r="V35" s="16">
        <v>6.6763841404404098E-2</v>
      </c>
      <c r="W35" s="15">
        <v>1.9925763401254899</v>
      </c>
      <c r="X35" s="16">
        <v>7.1895160151453599E-2</v>
      </c>
      <c r="Y35" s="15">
        <v>2.0047029543461199</v>
      </c>
      <c r="Z35" s="16">
        <v>8.3911964215626494E-2</v>
      </c>
      <c r="AA35" s="15">
        <v>2.1425223967735998</v>
      </c>
      <c r="AB35" s="247">
        <v>0.104348571013874</v>
      </c>
      <c r="AC35" s="15"/>
      <c r="AD35" s="16"/>
      <c r="AE35" s="8"/>
      <c r="AF35" s="9"/>
    </row>
    <row r="36" spans="1:35" x14ac:dyDescent="0.2">
      <c r="A36" s="98" t="s">
        <v>24</v>
      </c>
      <c r="B36" s="15">
        <v>2.1123237971753701</v>
      </c>
      <c r="C36" s="16">
        <v>3.1105941094983401E-2</v>
      </c>
      <c r="D36" s="15">
        <v>2.20435521273326</v>
      </c>
      <c r="E36" s="16">
        <v>3.1903904827407903E-2</v>
      </c>
      <c r="F36" s="15">
        <v>2.06869644679852</v>
      </c>
      <c r="G36" s="16">
        <v>3.01663283517669E-2</v>
      </c>
      <c r="H36" s="15">
        <v>2.123808715644</v>
      </c>
      <c r="I36" s="16">
        <v>3.6485464195956899E-2</v>
      </c>
      <c r="J36" s="15">
        <v>2.0247749127019299</v>
      </c>
      <c r="K36" s="247">
        <v>4.7986838062299399E-2</v>
      </c>
      <c r="L36" s="15"/>
      <c r="M36" s="16"/>
      <c r="N36" s="8"/>
      <c r="O36" s="9"/>
      <c r="P36" s="9"/>
      <c r="Q36" s="247"/>
      <c r="R36" s="98" t="s">
        <v>24</v>
      </c>
      <c r="S36" s="15">
        <v>1.93271530729312</v>
      </c>
      <c r="T36" s="16">
        <v>7.8935946780055499E-2</v>
      </c>
      <c r="U36" s="15">
        <v>2.0498503578400098</v>
      </c>
      <c r="V36" s="16">
        <v>8.9773151253475097E-2</v>
      </c>
      <c r="W36" s="15">
        <v>1.8886320579003799</v>
      </c>
      <c r="X36" s="16">
        <v>6.8481527779066506E-2</v>
      </c>
      <c r="Y36" s="15">
        <v>1.96285970194008</v>
      </c>
      <c r="Z36" s="16">
        <v>8.2214059441161405E-2</v>
      </c>
      <c r="AA36" s="15">
        <v>1.61643404441286</v>
      </c>
      <c r="AB36" s="247">
        <v>0.109906841356731</v>
      </c>
      <c r="AC36" s="15"/>
      <c r="AD36" s="16"/>
      <c r="AE36" s="8"/>
      <c r="AF36" s="9"/>
    </row>
    <row r="37" spans="1:35" x14ac:dyDescent="0.2">
      <c r="A37" s="104" t="s">
        <v>25</v>
      </c>
      <c r="B37" s="15">
        <v>2.14965018791538</v>
      </c>
      <c r="C37" s="16">
        <v>1.7812749738992498E-2</v>
      </c>
      <c r="D37" s="15">
        <v>2.27545292848502</v>
      </c>
      <c r="E37" s="16">
        <v>2.06629975943378E-2</v>
      </c>
      <c r="F37" s="15">
        <v>2.1331370999624499</v>
      </c>
      <c r="G37" s="16">
        <v>2.78252818646973E-2</v>
      </c>
      <c r="H37" s="15">
        <v>2.2642170561189499</v>
      </c>
      <c r="I37" s="16">
        <v>2.95903052146036E-2</v>
      </c>
      <c r="J37" s="15">
        <v>2.1403209631420101</v>
      </c>
      <c r="K37" s="247">
        <v>3.0248612792013501E-2</v>
      </c>
      <c r="L37" s="8"/>
      <c r="M37" s="9"/>
      <c r="N37" s="8"/>
      <c r="O37" s="9"/>
      <c r="P37" s="9"/>
      <c r="Q37" s="247"/>
      <c r="R37" s="104" t="s">
        <v>25</v>
      </c>
      <c r="S37" s="15">
        <v>2.2525616393145098</v>
      </c>
      <c r="T37" s="16">
        <v>5.9748669175362201E-2</v>
      </c>
      <c r="U37" s="15">
        <v>2.2329721552241502</v>
      </c>
      <c r="V37" s="16">
        <v>6.5690743545939206E-2</v>
      </c>
      <c r="W37" s="15">
        <v>1.9889821672096699</v>
      </c>
      <c r="X37" s="16">
        <v>7.0142719084239705E-2</v>
      </c>
      <c r="Y37" s="15">
        <v>2.0033830435868798</v>
      </c>
      <c r="Z37" s="16">
        <v>8.1358537847294202E-2</v>
      </c>
      <c r="AA37" s="15">
        <v>2.12195293360924</v>
      </c>
      <c r="AB37" s="247">
        <v>0.101457672652517</v>
      </c>
      <c r="AC37" s="15"/>
      <c r="AD37" s="16"/>
      <c r="AE37" s="8"/>
      <c r="AF37" s="9"/>
    </row>
    <row r="38" spans="1:35" x14ac:dyDescent="0.2">
      <c r="A38" s="95"/>
      <c r="K38" s="262"/>
      <c r="L38" s="6"/>
      <c r="M38" s="6"/>
      <c r="N38" s="6"/>
      <c r="O38" s="6"/>
      <c r="P38" s="6"/>
      <c r="Q38" s="262"/>
      <c r="R38" s="95"/>
      <c r="AB38" s="262"/>
      <c r="AC38" s="6"/>
      <c r="AD38" s="6"/>
      <c r="AE38" s="6"/>
      <c r="AF38" s="6"/>
      <c r="AG38" s="6"/>
    </row>
    <row r="39" spans="1:35" x14ac:dyDescent="0.2">
      <c r="A39" s="101" t="s">
        <v>156</v>
      </c>
      <c r="B39" s="199">
        <f>IF(ISNUMBER(B$12),AVERAGE(B12:B31,B34,B37),"")</f>
        <v>2.0830231376483037</v>
      </c>
      <c r="C39" s="102">
        <f>IF(ISNUMBER(C$12),SQRT((SUMSQ(C12:C31,C34,C37))/(22^2)),"")</f>
        <v>5.0435522227948058E-3</v>
      </c>
      <c r="D39" s="199">
        <f t="shared" ref="D39" si="0">IF(ISNUMBER(D$12),AVERAGE(D12:D31,D34,D37),"")</f>
        <v>2.1338426187769062</v>
      </c>
      <c r="E39" s="102">
        <f t="shared" ref="E39" si="1">IF(ISNUMBER(E$12),SQRT((SUMSQ(E12:E31,E34,E37))/(22^2)),"")</f>
        <v>5.2634347640570346E-3</v>
      </c>
      <c r="F39" s="199">
        <f t="shared" ref="F39" si="2">IF(ISNUMBER(F$12),AVERAGE(F12:F31,F34,F37),"")</f>
        <v>2.0664654418576656</v>
      </c>
      <c r="G39" s="102">
        <f t="shared" ref="G39" si="3">IF(ISNUMBER(G$12),SQRT((SUMSQ(G12:G31,G34,G37))/(22^2)),"")</f>
        <v>5.630813441474986E-3</v>
      </c>
      <c r="H39" s="199">
        <f t="shared" ref="H39" si="4">IF(ISNUMBER(H$12),AVERAGE(H12:H31,H34,H37),"")</f>
        <v>2.096480820612594</v>
      </c>
      <c r="I39" s="102">
        <f t="shared" ref="I39" si="5">IF(ISNUMBER(I$12),SQRT((SUMSQ(I12:I31,I34,I37))/(22^2)),"")</f>
        <v>6.0928673407891062E-3</v>
      </c>
      <c r="J39" s="199">
        <f t="shared" ref="J39" si="6">IF(ISNUMBER(J$12),AVERAGE(J12:J31,J34,J37),"")</f>
        <v>1.8916680702993134</v>
      </c>
      <c r="K39" s="251">
        <f t="shared" ref="K39" si="7">IF(ISNUMBER(K$12),SQRT((SUMSQ(K12:K31,K34,K37))/(22^2)),"")</f>
        <v>6.7288142178801519E-3</v>
      </c>
      <c r="L39" s="145" t="str">
        <f t="shared" ref="L39:Q39" si="8">+IF(ISNUMBER(L12),AVERAGE(L12:L18,L20:L31,L34:L35),"")</f>
        <v/>
      </c>
      <c r="M39" s="156" t="str">
        <f t="shared" si="8"/>
        <v/>
      </c>
      <c r="N39" s="145" t="str">
        <f t="shared" si="8"/>
        <v/>
      </c>
      <c r="O39" s="156" t="str">
        <f t="shared" si="8"/>
        <v/>
      </c>
      <c r="P39" s="145" t="str">
        <f t="shared" si="8"/>
        <v/>
      </c>
      <c r="Q39" s="258" t="str">
        <f t="shared" si="8"/>
        <v/>
      </c>
      <c r="R39" s="101" t="s">
        <v>156</v>
      </c>
      <c r="S39" s="199">
        <f>IF(ISNUMBER(S$12),AVERAGE(S12:S31,S34,S37),"")</f>
        <v>1.9232462862235595</v>
      </c>
      <c r="T39" s="102">
        <f>IF(ISNUMBER(T$12),SQRT((SUMSQ(T12:T31,T34,T37))/(22^2)),"")</f>
        <v>1.2685153152910808E-2</v>
      </c>
      <c r="U39" s="199">
        <f t="shared" ref="U39" si="9">IF(ISNUMBER(U$12),AVERAGE(U12:U31,U34,U37),"")</f>
        <v>1.9729776684351175</v>
      </c>
      <c r="V39" s="102">
        <f t="shared" ref="V39" si="10">IF(ISNUMBER(V$12),SQRT((SUMSQ(V12:V31,V34,V37))/(22^2)),"")</f>
        <v>1.3472824207708766E-2</v>
      </c>
      <c r="W39" s="199">
        <f t="shared" ref="W39" si="11">IF(ISNUMBER(W$12),AVERAGE(W12:W31,W34,W37),"")</f>
        <v>1.8722369419189968</v>
      </c>
      <c r="X39" s="102">
        <f t="shared" ref="X39" si="12">IF(ISNUMBER(X$12),SQRT((SUMSQ(X12:X31,X34,X37))/(22^2)),"")</f>
        <v>1.4365358935366663E-2</v>
      </c>
      <c r="Y39" s="199">
        <f t="shared" ref="Y39" si="13">IF(ISNUMBER(Y$12),AVERAGE(Y12:Y31,Y34,Y37),"")</f>
        <v>1.9012894700790448</v>
      </c>
      <c r="Z39" s="102">
        <f t="shared" ref="Z39" si="14">IF(ISNUMBER(Z$12),SQRT((SUMSQ(Z12:Z31,Z34,Z37))/(22^2)),"")</f>
        <v>1.4181971008987606E-2</v>
      </c>
      <c r="AA39" s="199">
        <f t="shared" ref="AA39" si="15">IF(ISNUMBER(AA$12),AVERAGE(AA12:AA31,AA34,AA37),"")</f>
        <v>1.6558718054620627</v>
      </c>
      <c r="AB39" s="251">
        <f t="shared" ref="AB39" si="16">IF(ISNUMBER(AB$12),SQRT((SUMSQ(AB12:AB31,AB34,AB37))/(22^2)),"")</f>
        <v>1.5548611861200587E-2</v>
      </c>
      <c r="AC39" s="8" t="str">
        <f>+IF(ISNUMBER(AC12),AVERAGE(AC12:AC18,AC20:AC31,AC34:AC35),"")</f>
        <v/>
      </c>
      <c r="AD39" s="9" t="str">
        <f>+IF(ISNUMBER(AD12),AVERAGE(AD12:AD18,AD20:AD31,AD34:AD35),"")</f>
        <v/>
      </c>
      <c r="AE39" s="8" t="str">
        <f>+IF(ISNUMBER(AE12),AVERAGE(AE12:AE18,AE20:AE31,AE34:AE35),"")</f>
        <v/>
      </c>
      <c r="AF39" s="9" t="str">
        <f>+IF(ISNUMBER(AF12),AVERAGE(AF12:AF18,AF20:AF31,AF34:AF35),"")</f>
        <v/>
      </c>
      <c r="AG39" s="8" t="str">
        <f>+IF(ISNUMBER(AG12),AVERAGE(AG12:AG18,AG20:AG31,AG34:AG35),"")</f>
        <v/>
      </c>
    </row>
    <row r="40" spans="1:35" x14ac:dyDescent="0.2">
      <c r="A40" s="48"/>
      <c r="B40" s="6"/>
      <c r="C40" s="6"/>
      <c r="D40" s="6"/>
      <c r="E40" s="6"/>
      <c r="F40" s="6"/>
      <c r="G40" s="6"/>
      <c r="H40" s="6"/>
      <c r="I40" s="6"/>
      <c r="J40" s="6"/>
      <c r="K40" s="262"/>
      <c r="L40" s="6"/>
      <c r="M40" s="6"/>
      <c r="N40" s="6"/>
      <c r="O40" s="6"/>
      <c r="P40" s="6"/>
      <c r="Q40" s="262"/>
      <c r="R40" s="48"/>
      <c r="S40" s="6"/>
      <c r="T40" s="6"/>
      <c r="U40" s="6"/>
      <c r="V40" s="6"/>
      <c r="W40" s="6"/>
      <c r="X40" s="6"/>
      <c r="Y40" s="6"/>
      <c r="Z40" s="6"/>
      <c r="AA40" s="6"/>
      <c r="AB40" s="262"/>
      <c r="AC40" s="6"/>
      <c r="AD40" s="6"/>
      <c r="AE40" s="6"/>
      <c r="AF40" s="6"/>
      <c r="AG40" s="6"/>
    </row>
    <row r="41" spans="1:35" x14ac:dyDescent="0.2">
      <c r="A41" s="49" t="s">
        <v>26</v>
      </c>
      <c r="B41" s="6"/>
      <c r="C41" s="6"/>
      <c r="D41" s="6"/>
      <c r="E41" s="6"/>
      <c r="F41" s="6"/>
      <c r="G41" s="6"/>
      <c r="H41" s="6"/>
      <c r="I41" s="6"/>
      <c r="J41" s="6"/>
      <c r="K41" s="262"/>
      <c r="L41" s="6"/>
      <c r="M41" s="6"/>
      <c r="N41" s="6"/>
      <c r="O41" s="6"/>
      <c r="P41" s="6"/>
      <c r="Q41" s="262"/>
      <c r="R41" s="49" t="s">
        <v>26</v>
      </c>
      <c r="S41" s="6"/>
      <c r="T41" s="6"/>
      <c r="U41" s="6"/>
      <c r="V41" s="6"/>
      <c r="W41" s="6"/>
      <c r="X41" s="6"/>
      <c r="Y41" s="6"/>
      <c r="Z41" s="6"/>
      <c r="AA41" s="6"/>
      <c r="AB41" s="262"/>
      <c r="AC41" s="6"/>
      <c r="AD41" s="6"/>
      <c r="AE41" s="6"/>
      <c r="AF41" s="6"/>
      <c r="AG41" s="6"/>
    </row>
    <row r="42" spans="1:35" s="6" customFormat="1" ht="12.75" customHeight="1" x14ac:dyDescent="0.2">
      <c r="A42" s="104" t="s">
        <v>262</v>
      </c>
      <c r="B42" s="8">
        <v>1.8638310331571599</v>
      </c>
      <c r="C42" s="9">
        <v>2.4360435760975199E-2</v>
      </c>
      <c r="D42" s="8">
        <v>1.94152211936535</v>
      </c>
      <c r="E42" s="9">
        <v>2.9067707235632099E-2</v>
      </c>
      <c r="F42" s="8">
        <v>1.94127885807141</v>
      </c>
      <c r="G42" s="9">
        <v>3.7448898463110801E-2</v>
      </c>
      <c r="H42" s="8">
        <v>1.86612239389555</v>
      </c>
      <c r="I42" s="9">
        <v>3.1739180539383897E-2</v>
      </c>
      <c r="J42" s="8">
        <v>1.9109104564727999</v>
      </c>
      <c r="K42" s="247">
        <v>3.1829846962664797E-2</v>
      </c>
      <c r="L42" s="8"/>
      <c r="M42" s="9"/>
      <c r="N42" s="8"/>
      <c r="O42" s="9"/>
      <c r="P42" s="9"/>
      <c r="Q42" s="247"/>
      <c r="R42" s="104" t="s">
        <v>262</v>
      </c>
      <c r="S42" s="8">
        <v>1.76998871265056</v>
      </c>
      <c r="T42" s="9">
        <v>8.8992986451844697E-2</v>
      </c>
      <c r="U42" s="8">
        <v>1.99490905301939</v>
      </c>
      <c r="V42" s="9">
        <v>8.74498031171798E-2</v>
      </c>
      <c r="W42" s="8">
        <v>1.7262191894768599</v>
      </c>
      <c r="X42" s="9">
        <v>9.5802033469745904E-2</v>
      </c>
      <c r="Y42" s="8">
        <v>1.9563589926384</v>
      </c>
      <c r="Z42" s="9">
        <v>0.13822056823909101</v>
      </c>
      <c r="AA42" s="8">
        <v>1.65862736262815</v>
      </c>
      <c r="AB42" s="247">
        <v>0.13084863256496099</v>
      </c>
      <c r="AC42" s="8"/>
      <c r="AD42" s="9"/>
      <c r="AE42" s="8"/>
      <c r="AF42" s="9"/>
    </row>
    <row r="43" spans="1:35" s="6" customFormat="1" ht="12.75" customHeight="1" x14ac:dyDescent="0.2">
      <c r="A43" s="67" t="s">
        <v>338</v>
      </c>
      <c r="B43" s="210">
        <v>1.65326366608501</v>
      </c>
      <c r="C43" s="20">
        <v>6.4130658542142102E-2</v>
      </c>
      <c r="D43" s="210">
        <v>1.98283989187757</v>
      </c>
      <c r="E43" s="20">
        <v>5.6364467070840703E-2</v>
      </c>
      <c r="F43" s="210">
        <v>1.83747778329441</v>
      </c>
      <c r="G43" s="20">
        <v>5.5376702271510501E-2</v>
      </c>
      <c r="H43" s="210">
        <v>1.8443615129866</v>
      </c>
      <c r="I43" s="20">
        <v>6.5204524136365904E-2</v>
      </c>
      <c r="J43" s="210">
        <v>2.0777147299749301</v>
      </c>
      <c r="K43" s="253">
        <v>5.4598597378135001E-2</v>
      </c>
      <c r="L43" s="8"/>
      <c r="M43" s="9"/>
      <c r="N43" s="8"/>
      <c r="O43" s="9"/>
      <c r="P43" s="9"/>
      <c r="Q43" s="247"/>
      <c r="R43" s="67" t="s">
        <v>338</v>
      </c>
      <c r="S43" s="210">
        <v>1.7321019808036699</v>
      </c>
      <c r="T43" s="20">
        <v>7.0856544598006499E-2</v>
      </c>
      <c r="U43" s="210">
        <v>1.7316077428379899</v>
      </c>
      <c r="V43" s="20">
        <v>4.7635415770470299E-2</v>
      </c>
      <c r="W43" s="210">
        <v>1.7886526116967101</v>
      </c>
      <c r="X43" s="20">
        <v>6.0293672042779203E-2</v>
      </c>
      <c r="Y43" s="210">
        <v>1.8580485067444801</v>
      </c>
      <c r="Z43" s="20">
        <v>6.7564945946171504E-2</v>
      </c>
      <c r="AA43" s="210">
        <v>2.08186383015933</v>
      </c>
      <c r="AB43" s="253">
        <v>9.6463280756804701E-2</v>
      </c>
      <c r="AC43" s="8"/>
      <c r="AD43" s="9"/>
      <c r="AE43" s="8"/>
      <c r="AF43" s="9"/>
    </row>
    <row r="44" spans="1:35"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4" t="s">
        <v>240</v>
      </c>
      <c r="S44" s="339"/>
      <c r="T44" s="339"/>
      <c r="U44" s="339"/>
      <c r="V44" s="339"/>
      <c r="W44" s="339"/>
      <c r="X44" s="339"/>
      <c r="Y44" s="339"/>
      <c r="Z44" s="339"/>
      <c r="AA44" s="339"/>
      <c r="AB44" s="339"/>
      <c r="AC44" s="339"/>
      <c r="AD44" s="339"/>
      <c r="AE44" s="339"/>
      <c r="AF44" s="339"/>
      <c r="AG44" s="339"/>
      <c r="AH44" s="339"/>
      <c r="AI44" s="339"/>
    </row>
    <row r="45" spans="1:35" s="235" customFormat="1" ht="66" customHeight="1" x14ac:dyDescent="0.2">
      <c r="A45" s="323" t="s">
        <v>339</v>
      </c>
      <c r="B45" s="323"/>
      <c r="C45" s="323"/>
      <c r="D45" s="323"/>
      <c r="E45" s="323"/>
      <c r="F45" s="323"/>
      <c r="G45" s="323"/>
      <c r="H45" s="323"/>
      <c r="I45" s="323"/>
      <c r="J45" s="323"/>
      <c r="K45" s="323"/>
      <c r="L45" s="323"/>
      <c r="M45" s="323"/>
      <c r="N45" s="323"/>
      <c r="O45" s="323"/>
      <c r="P45" s="323"/>
      <c r="Q45" s="323"/>
      <c r="R45" s="323" t="s">
        <v>339</v>
      </c>
      <c r="S45" s="323"/>
      <c r="T45" s="323"/>
      <c r="U45" s="323"/>
      <c r="V45" s="323"/>
      <c r="W45" s="323"/>
      <c r="X45" s="323"/>
      <c r="Y45" s="323"/>
      <c r="Z45" s="323"/>
      <c r="AA45" s="323"/>
      <c r="AB45" s="323"/>
      <c r="AC45" s="323"/>
      <c r="AD45" s="323"/>
      <c r="AE45" s="323"/>
      <c r="AF45" s="323"/>
      <c r="AG45" s="323"/>
      <c r="AH45" s="323"/>
      <c r="AI45" s="323"/>
    </row>
    <row r="46" spans="1:35" s="68" customFormat="1" x14ac:dyDescent="0.2">
      <c r="A46" s="69" t="s">
        <v>134</v>
      </c>
      <c r="B46" s="64"/>
      <c r="C46" s="64"/>
      <c r="D46" s="64"/>
      <c r="E46" s="64"/>
      <c r="F46" s="64"/>
      <c r="G46" s="64"/>
      <c r="H46" s="64"/>
      <c r="I46" s="64"/>
      <c r="J46" s="64"/>
      <c r="K46" s="64"/>
      <c r="L46" s="74"/>
      <c r="M46" s="74"/>
      <c r="N46" s="74"/>
      <c r="O46" s="74"/>
      <c r="P46" s="74"/>
      <c r="Q46" s="74"/>
      <c r="R46" s="69" t="str">
        <f>A46</f>
        <v>Notes:  The sample includes only employees.</v>
      </c>
      <c r="S46" s="64"/>
      <c r="T46" s="64"/>
      <c r="U46" s="64"/>
      <c r="V46" s="64"/>
      <c r="W46" s="64"/>
      <c r="X46" s="64"/>
      <c r="Y46" s="64"/>
      <c r="Z46" s="64"/>
      <c r="AA46" s="64"/>
      <c r="AB46" s="64"/>
      <c r="AC46" s="74"/>
      <c r="AD46" s="74"/>
      <c r="AE46" s="74"/>
      <c r="AF46" s="74"/>
      <c r="AG46" s="73"/>
    </row>
    <row r="47" spans="1:35" s="68" customFormat="1" x14ac:dyDescent="0.2">
      <c r="A47" s="69" t="s">
        <v>147</v>
      </c>
      <c r="R47" s="69" t="s">
        <v>147</v>
      </c>
    </row>
    <row r="48" spans="1:35" s="68" customFormat="1" x14ac:dyDescent="0.2"/>
    <row r="49" spans="1:32" s="68" customFormat="1" x14ac:dyDescent="0.2"/>
    <row r="50" spans="1:32" s="68" customFormat="1" x14ac:dyDescent="0.2"/>
    <row r="51" spans="1:32" s="68" customFormat="1" x14ac:dyDescent="0.2"/>
    <row r="52" spans="1:32" s="68" customFormat="1" x14ac:dyDescent="0.2"/>
    <row r="53" spans="1:32" s="68" customFormat="1" x14ac:dyDescent="0.2"/>
    <row r="54" spans="1:32" s="68" customFormat="1" x14ac:dyDescent="0.2"/>
    <row r="55" spans="1:32" s="68" customFormat="1" x14ac:dyDescent="0.2">
      <c r="A55" s="71"/>
      <c r="B55" s="69"/>
      <c r="C55" s="69"/>
      <c r="D55" s="69"/>
      <c r="E55" s="69"/>
      <c r="F55" s="69"/>
      <c r="G55" s="69"/>
      <c r="H55" s="69"/>
      <c r="I55" s="69"/>
      <c r="J55" s="69"/>
      <c r="K55" s="69"/>
      <c r="L55" s="69"/>
      <c r="M55" s="69"/>
      <c r="N55" s="69"/>
      <c r="O55" s="69"/>
      <c r="P55" s="69"/>
      <c r="Q55" s="69"/>
      <c r="R55" s="71"/>
      <c r="S55" s="69"/>
      <c r="T55" s="69"/>
      <c r="U55" s="69"/>
      <c r="V55" s="69"/>
      <c r="W55" s="69"/>
      <c r="X55" s="69"/>
      <c r="Y55" s="69"/>
      <c r="Z55" s="69"/>
      <c r="AA55" s="69"/>
      <c r="AB55" s="69"/>
      <c r="AC55" s="69"/>
      <c r="AD55" s="69"/>
      <c r="AE55" s="69"/>
      <c r="AF55" s="69"/>
    </row>
    <row r="56" spans="1:32" s="68" customFormat="1" x14ac:dyDescent="0.2">
      <c r="A56" s="71"/>
      <c r="B56" s="69"/>
      <c r="C56" s="69"/>
      <c r="D56" s="69"/>
      <c r="E56" s="69"/>
      <c r="F56" s="69"/>
      <c r="G56" s="69"/>
      <c r="H56" s="69"/>
      <c r="I56" s="69"/>
      <c r="J56" s="69"/>
      <c r="K56" s="69"/>
      <c r="L56" s="69"/>
      <c r="M56" s="69"/>
      <c r="N56" s="69"/>
      <c r="O56" s="69"/>
      <c r="P56" s="69"/>
      <c r="Q56" s="69"/>
      <c r="R56" s="71"/>
      <c r="S56" s="69"/>
      <c r="T56" s="69"/>
      <c r="U56" s="69"/>
      <c r="V56" s="69"/>
      <c r="W56" s="69"/>
      <c r="X56" s="69"/>
      <c r="Y56" s="69"/>
      <c r="Z56" s="69"/>
      <c r="AA56" s="69"/>
      <c r="AB56" s="69"/>
      <c r="AC56" s="69"/>
      <c r="AD56" s="69"/>
      <c r="AE56" s="69"/>
      <c r="AF56" s="69"/>
    </row>
    <row r="57" spans="1:32" s="68" customFormat="1" x14ac:dyDescent="0.2">
      <c r="A57" s="72"/>
      <c r="B57" s="69"/>
      <c r="D57" s="69"/>
      <c r="F57" s="69"/>
      <c r="H57" s="69"/>
      <c r="J57" s="69"/>
      <c r="L57" s="69"/>
      <c r="N57" s="69"/>
      <c r="R57" s="72"/>
      <c r="S57" s="69"/>
      <c r="U57" s="69"/>
      <c r="W57" s="69"/>
      <c r="Y57" s="69"/>
      <c r="AA57" s="69"/>
      <c r="AC57" s="69"/>
      <c r="AE57" s="69"/>
    </row>
    <row r="58" spans="1:32" s="68" customFormat="1" x14ac:dyDescent="0.2">
      <c r="A58" s="72"/>
      <c r="B58" s="69"/>
      <c r="D58" s="69"/>
      <c r="F58" s="69"/>
      <c r="H58" s="69"/>
      <c r="J58" s="69"/>
      <c r="L58" s="69"/>
      <c r="N58" s="69"/>
      <c r="R58" s="72"/>
      <c r="S58" s="69"/>
      <c r="U58" s="69"/>
      <c r="W58" s="69"/>
      <c r="Y58" s="69"/>
      <c r="AA58" s="69"/>
      <c r="AC58" s="69"/>
      <c r="AE58" s="69"/>
    </row>
    <row r="59" spans="1:32" s="68" customFormat="1" x14ac:dyDescent="0.2">
      <c r="A59" s="72"/>
      <c r="B59" s="69"/>
      <c r="D59" s="69"/>
      <c r="F59" s="69"/>
      <c r="H59" s="69"/>
      <c r="J59" s="69"/>
      <c r="L59" s="69"/>
      <c r="N59" s="69"/>
      <c r="R59" s="72"/>
      <c r="S59" s="69"/>
      <c r="U59" s="69"/>
      <c r="W59" s="69"/>
      <c r="Y59" s="69"/>
      <c r="AA59" s="69"/>
      <c r="AC59" s="69"/>
      <c r="AE59" s="69"/>
    </row>
    <row r="60" spans="1:32" s="68" customFormat="1" x14ac:dyDescent="0.2">
      <c r="A60" s="72"/>
      <c r="B60" s="69"/>
      <c r="D60" s="69"/>
      <c r="F60" s="69"/>
      <c r="H60" s="69"/>
      <c r="J60" s="69"/>
      <c r="L60" s="69"/>
      <c r="N60" s="69"/>
      <c r="R60" s="72"/>
      <c r="S60" s="69"/>
      <c r="U60" s="69"/>
      <c r="W60" s="69"/>
      <c r="Y60" s="69"/>
      <c r="AA60" s="69"/>
      <c r="AC60" s="69"/>
      <c r="AE60" s="69"/>
    </row>
    <row r="61" spans="1:32" s="68" customFormat="1" x14ac:dyDescent="0.2">
      <c r="A61" s="72"/>
      <c r="B61" s="69"/>
      <c r="D61" s="69"/>
      <c r="F61" s="69"/>
      <c r="H61" s="69"/>
      <c r="J61" s="69"/>
      <c r="L61" s="69"/>
      <c r="N61" s="69"/>
      <c r="R61" s="72"/>
      <c r="S61" s="69"/>
      <c r="U61" s="69"/>
      <c r="W61" s="69"/>
      <c r="Y61" s="69"/>
      <c r="AA61" s="69"/>
      <c r="AC61" s="69"/>
      <c r="AE61" s="69"/>
    </row>
    <row r="65" ht="12.75" customHeight="1" x14ac:dyDescent="0.2"/>
    <row r="66" ht="24" customHeight="1" x14ac:dyDescent="0.2"/>
    <row r="67" ht="20.25" customHeight="1" x14ac:dyDescent="0.2"/>
    <row r="71" ht="12.75" customHeight="1" x14ac:dyDescent="0.2"/>
    <row r="99" ht="12.75" customHeight="1" x14ac:dyDescent="0.2"/>
  </sheetData>
  <mergeCells count="18">
    <mergeCell ref="A2:O4"/>
    <mergeCell ref="R2:AF4"/>
    <mergeCell ref="B6:K7"/>
    <mergeCell ref="S6:AB7"/>
    <mergeCell ref="B8:C8"/>
    <mergeCell ref="D8:E8"/>
    <mergeCell ref="F8:G8"/>
    <mergeCell ref="H8:I8"/>
    <mergeCell ref="J8:K8"/>
    <mergeCell ref="AA8:AB8"/>
    <mergeCell ref="S8:T8"/>
    <mergeCell ref="U8:V8"/>
    <mergeCell ref="W8:X8"/>
    <mergeCell ref="Y8:Z8"/>
    <mergeCell ref="A45:Q45"/>
    <mergeCell ref="R45:AI45"/>
    <mergeCell ref="A44:Q44"/>
    <mergeCell ref="R44:AI4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B050"/>
  </sheetPr>
  <dimension ref="A1:Z71"/>
  <sheetViews>
    <sheetView zoomScaleNormal="100" workbookViewId="0">
      <selection activeCell="X45" sqref="X45"/>
    </sheetView>
  </sheetViews>
  <sheetFormatPr defaultColWidth="9" defaultRowHeight="12.75" x14ac:dyDescent="0.2"/>
  <cols>
    <col min="1" max="1" width="16.7109375" style="3" customWidth="1"/>
    <col min="2" max="2" width="5.85546875" style="3" customWidth="1"/>
    <col min="3" max="11" width="6.140625" style="3" customWidth="1"/>
    <col min="12" max="15" width="4.5703125" style="3" customWidth="1"/>
    <col min="16" max="25" width="5" style="3" customWidth="1"/>
    <col min="26" max="16384" width="9" style="3"/>
  </cols>
  <sheetData>
    <row r="1" spans="1:26" x14ac:dyDescent="0.2">
      <c r="A1" s="2" t="s">
        <v>211</v>
      </c>
      <c r="F1" s="2"/>
      <c r="G1" s="2"/>
      <c r="H1" s="2"/>
      <c r="I1" s="2"/>
      <c r="J1" s="2"/>
      <c r="K1" s="2"/>
      <c r="L1" s="2"/>
      <c r="M1" s="2"/>
      <c r="N1" s="2"/>
    </row>
    <row r="2" spans="1:26" ht="12.75" customHeight="1" x14ac:dyDescent="0.2">
      <c r="A2" s="329" t="s">
        <v>184</v>
      </c>
      <c r="B2" s="329"/>
      <c r="C2" s="329"/>
      <c r="D2" s="329"/>
      <c r="E2" s="329"/>
      <c r="F2" s="329"/>
      <c r="G2" s="329"/>
      <c r="H2" s="329"/>
      <c r="I2" s="329"/>
      <c r="J2" s="329"/>
      <c r="K2" s="329"/>
      <c r="L2" s="329"/>
      <c r="M2" s="329"/>
      <c r="N2" s="329"/>
    </row>
    <row r="3" spans="1:26" x14ac:dyDescent="0.2">
      <c r="A3" s="329"/>
      <c r="B3" s="329"/>
      <c r="C3" s="329"/>
      <c r="D3" s="329"/>
      <c r="E3" s="329"/>
      <c r="F3" s="329"/>
      <c r="G3" s="329"/>
      <c r="H3" s="329"/>
      <c r="I3" s="329"/>
      <c r="J3" s="329"/>
      <c r="K3" s="329"/>
      <c r="L3" s="329"/>
      <c r="M3" s="329"/>
      <c r="N3" s="329"/>
    </row>
    <row r="4" spans="1:26" x14ac:dyDescent="0.2">
      <c r="A4" s="329"/>
      <c r="B4" s="329"/>
      <c r="C4" s="329"/>
      <c r="D4" s="329"/>
      <c r="E4" s="329"/>
      <c r="F4" s="329"/>
      <c r="G4" s="329"/>
      <c r="H4" s="329"/>
      <c r="I4" s="329"/>
      <c r="J4" s="329"/>
      <c r="K4" s="329"/>
      <c r="L4" s="329"/>
      <c r="M4" s="329"/>
      <c r="N4" s="329"/>
    </row>
    <row r="5" spans="1:26" x14ac:dyDescent="0.2">
      <c r="A5" s="4"/>
      <c r="B5" s="4"/>
      <c r="C5" s="4"/>
      <c r="D5" s="4"/>
      <c r="E5" s="4"/>
      <c r="F5" s="4"/>
      <c r="G5" s="4"/>
      <c r="H5" s="4"/>
      <c r="I5" s="4"/>
      <c r="J5" s="4"/>
      <c r="K5" s="4"/>
      <c r="L5" s="4"/>
      <c r="M5" s="4"/>
      <c r="N5" s="4"/>
    </row>
    <row r="6" spans="1:26" s="6" customFormat="1" ht="15" x14ac:dyDescent="0.25">
      <c r="A6" s="27"/>
      <c r="B6" s="335" t="s">
        <v>111</v>
      </c>
      <c r="C6" s="404"/>
      <c r="D6" s="404"/>
      <c r="E6" s="404"/>
      <c r="F6" s="404"/>
      <c r="G6" s="404"/>
      <c r="H6" s="404"/>
      <c r="I6" s="404"/>
      <c r="J6" s="404"/>
      <c r="K6" s="336"/>
      <c r="L6" s="37"/>
      <c r="M6" s="37"/>
      <c r="N6" s="38"/>
      <c r="O6" s="3"/>
      <c r="P6" s="3"/>
      <c r="Q6" s="3"/>
      <c r="R6" s="3"/>
      <c r="S6" s="3"/>
      <c r="T6" s="3"/>
      <c r="U6" s="3"/>
      <c r="V6" s="3"/>
      <c r="W6" s="3"/>
      <c r="X6" s="3"/>
      <c r="Y6" s="3"/>
      <c r="Z6" s="3"/>
    </row>
    <row r="7" spans="1:26" ht="12.75" customHeight="1" x14ac:dyDescent="0.2">
      <c r="A7" s="6"/>
      <c r="B7" s="337"/>
      <c r="C7" s="405"/>
      <c r="D7" s="405"/>
      <c r="E7" s="405"/>
      <c r="F7" s="405"/>
      <c r="G7" s="405"/>
      <c r="H7" s="405"/>
      <c r="I7" s="405"/>
      <c r="J7" s="405"/>
      <c r="K7" s="338"/>
      <c r="L7" s="38"/>
      <c r="M7" s="38"/>
      <c r="N7" s="38"/>
    </row>
    <row r="8" spans="1:26" ht="24" customHeight="1" x14ac:dyDescent="0.2">
      <c r="B8" s="337" t="s">
        <v>77</v>
      </c>
      <c r="C8" s="423"/>
      <c r="D8" s="337" t="s">
        <v>78</v>
      </c>
      <c r="E8" s="423"/>
      <c r="F8" s="337" t="s">
        <v>79</v>
      </c>
      <c r="G8" s="423"/>
      <c r="H8" s="337" t="s">
        <v>80</v>
      </c>
      <c r="I8" s="338"/>
      <c r="J8" s="337" t="s">
        <v>106</v>
      </c>
      <c r="K8" s="405"/>
      <c r="L8" s="39"/>
      <c r="M8" s="40"/>
      <c r="N8" s="40"/>
    </row>
    <row r="9" spans="1:26" s="7" customFormat="1" ht="20.25" customHeight="1" x14ac:dyDescent="0.2">
      <c r="A9" s="41"/>
      <c r="B9" s="59" t="s">
        <v>221</v>
      </c>
      <c r="C9" s="59" t="s">
        <v>67</v>
      </c>
      <c r="D9" s="59" t="s">
        <v>221</v>
      </c>
      <c r="E9" s="59" t="s">
        <v>67</v>
      </c>
      <c r="F9" s="59" t="s">
        <v>221</v>
      </c>
      <c r="G9" s="59" t="s">
        <v>67</v>
      </c>
      <c r="H9" s="59" t="s">
        <v>221</v>
      </c>
      <c r="I9" s="59" t="s">
        <v>67</v>
      </c>
      <c r="J9" s="59" t="s">
        <v>221</v>
      </c>
      <c r="K9" s="59" t="s">
        <v>67</v>
      </c>
      <c r="L9" s="45"/>
      <c r="M9" s="46"/>
      <c r="N9" s="46"/>
      <c r="O9" s="3"/>
      <c r="P9" s="3"/>
      <c r="Q9" s="3"/>
      <c r="R9" s="3"/>
      <c r="S9" s="3"/>
      <c r="T9" s="3"/>
      <c r="U9" s="3"/>
      <c r="V9" s="3"/>
      <c r="W9" s="3"/>
      <c r="X9" s="3"/>
      <c r="Y9" s="3"/>
      <c r="Z9" s="3"/>
    </row>
    <row r="10" spans="1:26" x14ac:dyDescent="0.2">
      <c r="A10" s="95" t="s">
        <v>0</v>
      </c>
      <c r="B10" s="46"/>
      <c r="C10" s="46"/>
      <c r="D10" s="46"/>
      <c r="E10" s="46"/>
      <c r="F10" s="46"/>
      <c r="G10" s="46"/>
      <c r="H10" s="46"/>
      <c r="I10" s="46"/>
      <c r="J10" s="46"/>
      <c r="K10" s="261"/>
      <c r="L10" s="46"/>
      <c r="M10" s="46"/>
      <c r="N10" s="46"/>
    </row>
    <row r="11" spans="1:26" x14ac:dyDescent="0.2">
      <c r="A11" s="97" t="s">
        <v>1</v>
      </c>
      <c r="K11" s="262"/>
    </row>
    <row r="12" spans="1:26" x14ac:dyDescent="0.2">
      <c r="A12" s="98" t="s">
        <v>2</v>
      </c>
      <c r="B12" s="15">
        <v>-2.9811160205892299E-2</v>
      </c>
      <c r="C12" s="24">
        <v>0.74289648940388098</v>
      </c>
      <c r="D12" s="15">
        <v>-3.9759145762158797E-2</v>
      </c>
      <c r="E12" s="24">
        <v>0.548997977871859</v>
      </c>
      <c r="F12" s="15">
        <v>0.13953887951479199</v>
      </c>
      <c r="G12" s="24">
        <v>3.2709294730600899E-2</v>
      </c>
      <c r="H12" s="15">
        <v>0.164309081315964</v>
      </c>
      <c r="I12" s="24">
        <v>5.2721464830374201E-3</v>
      </c>
      <c r="J12" s="15">
        <v>-5.9096673453508601E-2</v>
      </c>
      <c r="K12" s="264">
        <v>0.49529805351635298</v>
      </c>
      <c r="L12" s="15"/>
      <c r="M12" s="16"/>
      <c r="N12" s="15"/>
    </row>
    <row r="13" spans="1:26" ht="12.75" customHeight="1" x14ac:dyDescent="0.2">
      <c r="A13" s="98" t="s">
        <v>3</v>
      </c>
      <c r="B13" s="15">
        <v>7.7435019587903095E-2</v>
      </c>
      <c r="C13" s="24">
        <v>0.23031818757709599</v>
      </c>
      <c r="D13" s="15">
        <v>0.120588733384054</v>
      </c>
      <c r="E13" s="24">
        <v>7.87466491140352E-2</v>
      </c>
      <c r="F13" s="15">
        <v>0.18313282586697299</v>
      </c>
      <c r="G13" s="24">
        <v>4.0339738062710198E-2</v>
      </c>
      <c r="H13" s="15">
        <v>-1.08199018193515E-2</v>
      </c>
      <c r="I13" s="24">
        <v>0.890189870582348</v>
      </c>
      <c r="J13" s="15">
        <v>0.25116539244265901</v>
      </c>
      <c r="K13" s="264">
        <v>3.3311064257564001E-3</v>
      </c>
      <c r="L13" s="15"/>
      <c r="M13" s="16"/>
      <c r="N13" s="15"/>
    </row>
    <row r="14" spans="1:26" x14ac:dyDescent="0.2">
      <c r="A14" s="98" t="s">
        <v>4</v>
      </c>
      <c r="B14" s="15">
        <v>7.2331191975714401E-2</v>
      </c>
      <c r="C14" s="24">
        <v>7.4882203710983794E-2</v>
      </c>
      <c r="D14" s="15">
        <v>0.163222949691502</v>
      </c>
      <c r="E14" s="24">
        <v>1.2572520355980099E-4</v>
      </c>
      <c r="F14" s="15">
        <v>0.18087917161775799</v>
      </c>
      <c r="G14" s="24">
        <v>2.1268654517105899E-3</v>
      </c>
      <c r="H14" s="15">
        <v>0.20642808927367101</v>
      </c>
      <c r="I14" s="24">
        <v>8.4322224816357801E-5</v>
      </c>
      <c r="J14" s="15">
        <v>0.198914850031333</v>
      </c>
      <c r="K14" s="264">
        <v>1.2541199630089501E-3</v>
      </c>
      <c r="L14" s="15"/>
      <c r="M14" s="16"/>
      <c r="N14" s="15"/>
    </row>
    <row r="15" spans="1:26" x14ac:dyDescent="0.2">
      <c r="A15" s="98" t="s">
        <v>5</v>
      </c>
      <c r="B15" s="15">
        <v>0.123068238040134</v>
      </c>
      <c r="C15" s="24">
        <v>4.9403180004964999E-2</v>
      </c>
      <c r="D15" s="15">
        <v>0.187957953762451</v>
      </c>
      <c r="E15" s="24">
        <v>6.0541570396317503E-3</v>
      </c>
      <c r="F15" s="15">
        <v>0.181080386829402</v>
      </c>
      <c r="G15" s="24">
        <v>2.41771505838391E-2</v>
      </c>
      <c r="H15" s="15">
        <v>-3.08377010497668E-2</v>
      </c>
      <c r="I15" s="24">
        <v>0.57500897991709798</v>
      </c>
      <c r="J15" s="15">
        <v>0.18587226234865301</v>
      </c>
      <c r="K15" s="264">
        <v>6.3817798502196599E-2</v>
      </c>
      <c r="L15" s="15"/>
      <c r="M15" s="16"/>
      <c r="N15" s="15"/>
    </row>
    <row r="16" spans="1:26" x14ac:dyDescent="0.2">
      <c r="A16" s="98" t="s">
        <v>6</v>
      </c>
      <c r="B16" s="15">
        <v>0.18222972674625801</v>
      </c>
      <c r="C16" s="24">
        <v>3.5530007763984201E-3</v>
      </c>
      <c r="D16" s="15">
        <v>0.17593237829414701</v>
      </c>
      <c r="E16" s="24">
        <v>2.5035488386455601E-3</v>
      </c>
      <c r="F16" s="15">
        <v>0.147499961441387</v>
      </c>
      <c r="G16" s="24">
        <v>5.5160685719887602E-2</v>
      </c>
      <c r="H16" s="15">
        <v>0.23674106110002499</v>
      </c>
      <c r="I16" s="24">
        <v>3.91507179778872E-4</v>
      </c>
      <c r="J16" s="15">
        <v>0.14398514789917</v>
      </c>
      <c r="K16" s="264">
        <v>5.7884450324774399E-2</v>
      </c>
      <c r="L16" s="15"/>
      <c r="M16" s="16"/>
      <c r="N16" s="15"/>
    </row>
    <row r="17" spans="1:14" x14ac:dyDescent="0.2">
      <c r="A17" s="98" t="s">
        <v>7</v>
      </c>
      <c r="B17" s="15">
        <v>1.23504311344734E-2</v>
      </c>
      <c r="C17" s="24">
        <v>0.72474169840468605</v>
      </c>
      <c r="D17" s="15">
        <v>1.71443559975668E-2</v>
      </c>
      <c r="E17" s="24">
        <v>0.78447234570607804</v>
      </c>
      <c r="F17" s="15">
        <v>0.169663141802297</v>
      </c>
      <c r="G17" s="24">
        <v>4.0728644115750598E-5</v>
      </c>
      <c r="H17" s="15">
        <v>0.143000289035557</v>
      </c>
      <c r="I17" s="24">
        <v>2.1303203284703399E-2</v>
      </c>
      <c r="J17" s="15">
        <v>4.4361216463853301E-3</v>
      </c>
      <c r="K17" s="264">
        <v>0.87309259814259499</v>
      </c>
      <c r="L17" s="15"/>
      <c r="M17" s="16"/>
      <c r="N17" s="15"/>
    </row>
    <row r="18" spans="1:14" x14ac:dyDescent="0.2">
      <c r="A18" s="98" t="s">
        <v>8</v>
      </c>
      <c r="B18" s="15">
        <v>7.8860410700450106E-2</v>
      </c>
      <c r="C18" s="24">
        <v>1.7808999338120302E-2</v>
      </c>
      <c r="D18" s="15">
        <v>0.11174500222145201</v>
      </c>
      <c r="E18" s="24">
        <v>2.80811931863445E-2</v>
      </c>
      <c r="F18" s="15">
        <v>0.18559744809744999</v>
      </c>
      <c r="G18" s="24">
        <v>7.7724378272803194E-5</v>
      </c>
      <c r="H18" s="15">
        <v>0.201357376894754</v>
      </c>
      <c r="I18" s="24">
        <v>1.2776541409298401E-6</v>
      </c>
      <c r="J18" s="15">
        <v>6.85097561577808E-3</v>
      </c>
      <c r="K18" s="264">
        <v>0.90487783304522895</v>
      </c>
      <c r="L18" s="15"/>
      <c r="M18" s="16"/>
      <c r="N18" s="15"/>
    </row>
    <row r="19" spans="1:14" s="189" customFormat="1" x14ac:dyDescent="0.2">
      <c r="A19" s="98" t="s">
        <v>326</v>
      </c>
      <c r="B19" s="99">
        <v>0.24175670992099699</v>
      </c>
      <c r="C19" s="144">
        <v>6.8358807503443603E-9</v>
      </c>
      <c r="D19" s="99">
        <v>0.25928198411133402</v>
      </c>
      <c r="E19" s="144">
        <v>6.3667269234457502E-9</v>
      </c>
      <c r="F19" s="99">
        <v>0.225527011769068</v>
      </c>
      <c r="G19" s="144">
        <v>1.07166164373229E-4</v>
      </c>
      <c r="H19" s="99">
        <v>0.218474596612977</v>
      </c>
      <c r="I19" s="144">
        <v>1.32064568965085E-5</v>
      </c>
      <c r="J19" s="99">
        <v>0.27332372948237599</v>
      </c>
      <c r="K19" s="277">
        <v>2.6375072770257199E-6</v>
      </c>
      <c r="L19" s="188"/>
      <c r="M19" s="16"/>
      <c r="N19" s="188"/>
    </row>
    <row r="20" spans="1:14" x14ac:dyDescent="0.2">
      <c r="A20" s="98" t="s">
        <v>9</v>
      </c>
      <c r="B20" s="15">
        <v>0.14799990793443499</v>
      </c>
      <c r="C20" s="24">
        <v>1.3823195050857199E-3</v>
      </c>
      <c r="D20" s="15">
        <v>4.45267063705648E-2</v>
      </c>
      <c r="E20" s="24">
        <v>0.46840798238520998</v>
      </c>
      <c r="F20" s="15">
        <v>0.24971653056830601</v>
      </c>
      <c r="G20" s="24">
        <v>3.0680623278667201E-4</v>
      </c>
      <c r="H20" s="15">
        <v>0.157807873227613</v>
      </c>
      <c r="I20" s="24">
        <v>6.9529180333611799E-3</v>
      </c>
      <c r="J20" s="15">
        <v>0.26462817244136599</v>
      </c>
      <c r="K20" s="264">
        <v>5.1797744112680498E-4</v>
      </c>
      <c r="L20" s="15"/>
      <c r="M20" s="16"/>
      <c r="N20" s="15"/>
    </row>
    <row r="21" spans="1:14" x14ac:dyDescent="0.2">
      <c r="A21" s="98" t="s">
        <v>10</v>
      </c>
      <c r="B21" s="15">
        <v>1.2218269701194299E-2</v>
      </c>
      <c r="C21" s="24">
        <v>0.731356207647479</v>
      </c>
      <c r="D21" s="15">
        <v>0.161836625608826</v>
      </c>
      <c r="E21" s="24">
        <v>1.18242231601919E-2</v>
      </c>
      <c r="F21" s="15">
        <v>4.7741651598311501E-2</v>
      </c>
      <c r="G21" s="24">
        <v>0.34181710031829898</v>
      </c>
      <c r="H21" s="15">
        <v>0.166012646587337</v>
      </c>
      <c r="I21" s="24">
        <v>1.3054717138720501E-2</v>
      </c>
      <c r="J21" s="15">
        <v>2.3422241675190199E-2</v>
      </c>
      <c r="K21" s="264">
        <v>0.68311476433283103</v>
      </c>
      <c r="L21" s="15"/>
      <c r="M21" s="16"/>
      <c r="N21" s="15"/>
    </row>
    <row r="22" spans="1:14" x14ac:dyDescent="0.2">
      <c r="A22" s="98" t="s">
        <v>11</v>
      </c>
      <c r="B22" s="15">
        <v>0.20634502680769201</v>
      </c>
      <c r="C22" s="24">
        <v>1.09500416846504E-2</v>
      </c>
      <c r="D22" s="15">
        <v>0.117752072003616</v>
      </c>
      <c r="E22" s="24">
        <v>0.313364855619092</v>
      </c>
      <c r="F22" s="15">
        <v>-3.1647792281926303E-2</v>
      </c>
      <c r="G22" s="24">
        <v>0.77051119325477602</v>
      </c>
      <c r="H22" s="15">
        <v>3.0143628005884202E-2</v>
      </c>
      <c r="I22" s="24">
        <v>0.80394817555939002</v>
      </c>
      <c r="J22" s="15">
        <v>0.252232329816312</v>
      </c>
      <c r="K22" s="264">
        <v>9.3768717739408595E-3</v>
      </c>
      <c r="L22" s="15"/>
      <c r="M22" s="16"/>
      <c r="N22" s="15"/>
    </row>
    <row r="23" spans="1:14" x14ac:dyDescent="0.2">
      <c r="A23" s="98" t="s">
        <v>12</v>
      </c>
      <c r="B23" s="15">
        <v>0.16542651412076201</v>
      </c>
      <c r="C23" s="24">
        <v>2.03222868772279E-4</v>
      </c>
      <c r="D23" s="15">
        <v>0.12736398819370201</v>
      </c>
      <c r="E23" s="24">
        <v>1.14614990935453E-2</v>
      </c>
      <c r="F23" s="15">
        <v>0.18410523639534701</v>
      </c>
      <c r="G23" s="24">
        <v>3.1062584024299497E-5</v>
      </c>
      <c r="H23" s="15">
        <v>0.30156842469429801</v>
      </c>
      <c r="I23" s="24">
        <v>3.15027781638832E-9</v>
      </c>
      <c r="J23" s="15">
        <v>0.204651651909455</v>
      </c>
      <c r="K23" s="264">
        <v>9.9842189363208406E-5</v>
      </c>
      <c r="L23" s="15"/>
      <c r="M23" s="16"/>
      <c r="N23" s="15"/>
    </row>
    <row r="24" spans="1:14" x14ac:dyDescent="0.2">
      <c r="A24" s="98" t="s">
        <v>13</v>
      </c>
      <c r="B24" s="15">
        <v>0.219361760087223</v>
      </c>
      <c r="C24" s="24">
        <v>4.6272190817941999E-4</v>
      </c>
      <c r="D24" s="15">
        <v>0.179967013026755</v>
      </c>
      <c r="E24" s="24">
        <v>9.1837034186756893E-3</v>
      </c>
      <c r="F24" s="15">
        <v>0.31086211986927897</v>
      </c>
      <c r="G24" s="24">
        <v>7.7178455026860604E-7</v>
      </c>
      <c r="H24" s="15">
        <v>0.37923475789470501</v>
      </c>
      <c r="I24" s="24">
        <v>7.1137021362410703E-7</v>
      </c>
      <c r="J24" s="15">
        <v>0.16982188846883001</v>
      </c>
      <c r="K24" s="264">
        <v>4.8499202560223801E-3</v>
      </c>
      <c r="L24" s="15"/>
      <c r="M24" s="16"/>
      <c r="N24" s="15"/>
    </row>
    <row r="25" spans="1:14" x14ac:dyDescent="0.2">
      <c r="A25" s="98" t="s">
        <v>14</v>
      </c>
      <c r="B25" s="15">
        <v>0.26532105195863298</v>
      </c>
      <c r="C25" s="24">
        <v>6.4062356752714301E-7</v>
      </c>
      <c r="D25" s="15">
        <v>0.28357952508161599</v>
      </c>
      <c r="E25" s="24">
        <v>2.3062603511370098E-6</v>
      </c>
      <c r="F25" s="15">
        <v>6.6090692594410999E-2</v>
      </c>
      <c r="G25" s="24">
        <v>0.28032335001394898</v>
      </c>
      <c r="H25" s="15">
        <v>0.22057384998962901</v>
      </c>
      <c r="I25" s="24">
        <v>5.0812434515101797E-5</v>
      </c>
      <c r="J25" s="15">
        <v>0.27586933138450698</v>
      </c>
      <c r="K25" s="264">
        <v>1.2539586302207099E-5</v>
      </c>
      <c r="L25" s="15"/>
      <c r="M25" s="16"/>
      <c r="N25" s="15"/>
    </row>
    <row r="26" spans="1:14" x14ac:dyDescent="0.2">
      <c r="A26" s="98" t="s">
        <v>15</v>
      </c>
      <c r="B26" s="15">
        <v>0.170677985792273</v>
      </c>
      <c r="C26" s="24">
        <v>1.58260845677161E-4</v>
      </c>
      <c r="D26" s="15">
        <v>0.14260944485676499</v>
      </c>
      <c r="E26" s="24">
        <v>1.2988834036598699E-2</v>
      </c>
      <c r="F26" s="15">
        <v>5.3739215310551501E-2</v>
      </c>
      <c r="G26" s="24">
        <v>0.55436321337675099</v>
      </c>
      <c r="H26" s="15">
        <v>0.21743381454931299</v>
      </c>
      <c r="I26" s="24">
        <v>1.1497823420469899E-5</v>
      </c>
      <c r="J26" s="15">
        <v>0.202166396886275</v>
      </c>
      <c r="K26" s="264">
        <v>7.9511277438326592E-3</v>
      </c>
      <c r="L26" s="15"/>
      <c r="M26" s="16"/>
      <c r="N26" s="15"/>
    </row>
    <row r="27" spans="1:14" x14ac:dyDescent="0.2">
      <c r="A27" s="98" t="s">
        <v>16</v>
      </c>
      <c r="B27" s="15">
        <v>0.120206956552073</v>
      </c>
      <c r="C27" s="24">
        <v>1.1618507658180101E-2</v>
      </c>
      <c r="D27" s="15">
        <v>2.6627878407343299E-2</v>
      </c>
      <c r="E27" s="24">
        <v>0.64132545740104896</v>
      </c>
      <c r="F27" s="15">
        <v>-2.01466474154137E-2</v>
      </c>
      <c r="G27" s="24">
        <v>0.67684402916513497</v>
      </c>
      <c r="H27" s="15">
        <v>7.4344445652031299E-2</v>
      </c>
      <c r="I27" s="24">
        <v>0.19068903851373201</v>
      </c>
      <c r="J27" s="15">
        <v>0.106965920567964</v>
      </c>
      <c r="K27" s="264">
        <v>5.0361750864909002E-2</v>
      </c>
      <c r="L27" s="15"/>
      <c r="M27" s="16"/>
      <c r="N27" s="15"/>
    </row>
    <row r="28" spans="1:14" x14ac:dyDescent="0.2">
      <c r="A28" s="98" t="s">
        <v>17</v>
      </c>
      <c r="B28" s="15">
        <v>0.16446839418039899</v>
      </c>
      <c r="C28" s="24">
        <v>5.4344170502380598E-3</v>
      </c>
      <c r="D28" s="15">
        <v>0.103133708224771</v>
      </c>
      <c r="E28" s="24">
        <v>0.1411528526993</v>
      </c>
      <c r="F28" s="15">
        <v>-2.5174987053047899E-2</v>
      </c>
      <c r="G28" s="24">
        <v>0.59827153504762698</v>
      </c>
      <c r="H28" s="15">
        <v>-3.89424865544057E-2</v>
      </c>
      <c r="I28" s="24">
        <v>0.60125655950018198</v>
      </c>
      <c r="J28" s="15">
        <v>0.133329912546677</v>
      </c>
      <c r="K28" s="264">
        <v>8.8141196638976904E-2</v>
      </c>
      <c r="L28" s="15"/>
      <c r="M28" s="16"/>
      <c r="N28" s="15"/>
    </row>
    <row r="29" spans="1:14" x14ac:dyDescent="0.2">
      <c r="A29" s="98" t="s">
        <v>18</v>
      </c>
      <c r="B29" s="15">
        <v>0.25979557800528003</v>
      </c>
      <c r="C29" s="24">
        <v>2.1691273084822899E-5</v>
      </c>
      <c r="D29" s="15">
        <v>0.14869222912758701</v>
      </c>
      <c r="E29" s="24">
        <v>3.9775127496658701E-2</v>
      </c>
      <c r="F29" s="15">
        <v>0.23366550556056101</v>
      </c>
      <c r="G29" s="24">
        <v>1.20325355655648E-4</v>
      </c>
      <c r="H29" s="15">
        <v>0.239495097637073</v>
      </c>
      <c r="I29" s="24">
        <v>6.9384024728957904E-4</v>
      </c>
      <c r="J29" s="15">
        <v>0.254478311027937</v>
      </c>
      <c r="K29" s="264">
        <v>2.5890631409279902E-3</v>
      </c>
      <c r="L29" s="15"/>
      <c r="M29" s="16"/>
      <c r="N29" s="15"/>
    </row>
    <row r="30" spans="1:14" x14ac:dyDescent="0.2">
      <c r="A30" s="98" t="s">
        <v>19</v>
      </c>
      <c r="B30" s="15">
        <v>0.14163014582192501</v>
      </c>
      <c r="C30" s="24">
        <v>1.2288940153570801E-3</v>
      </c>
      <c r="D30" s="15">
        <v>7.8914172248145703E-2</v>
      </c>
      <c r="E30" s="24">
        <v>0.232823348376027</v>
      </c>
      <c r="F30" s="15">
        <v>6.2214679907704802E-2</v>
      </c>
      <c r="G30" s="24">
        <v>0.16580235554012701</v>
      </c>
      <c r="H30" s="15">
        <v>0.16342885107954</v>
      </c>
      <c r="I30" s="24">
        <v>1.5140288980912699E-3</v>
      </c>
      <c r="J30" s="15">
        <v>0.102865108974511</v>
      </c>
      <c r="K30" s="264">
        <v>0.111298253049241</v>
      </c>
      <c r="L30" s="15"/>
      <c r="M30" s="16"/>
      <c r="N30" s="15"/>
    </row>
    <row r="31" spans="1:14" x14ac:dyDescent="0.2">
      <c r="A31" s="98" t="s">
        <v>20</v>
      </c>
      <c r="B31" s="15">
        <v>-0.26184064557313702</v>
      </c>
      <c r="C31" s="24">
        <v>3.2241757481621398E-5</v>
      </c>
      <c r="D31" s="15">
        <v>-0.154119632660289</v>
      </c>
      <c r="E31" s="24">
        <v>4.6818389800323601E-2</v>
      </c>
      <c r="F31" s="15">
        <v>3.3671969211405098E-2</v>
      </c>
      <c r="G31" s="24">
        <v>0.79653150953889096</v>
      </c>
      <c r="H31" s="15">
        <v>0.324011553104747</v>
      </c>
      <c r="I31" s="24">
        <v>2.03176480928491E-5</v>
      </c>
      <c r="J31" s="15">
        <v>-2.65212210372185E-2</v>
      </c>
      <c r="K31" s="264">
        <v>0.70554168730711797</v>
      </c>
      <c r="L31" s="15"/>
      <c r="M31" s="16"/>
      <c r="N31" s="15"/>
    </row>
    <row r="32" spans="1:14" x14ac:dyDescent="0.2">
      <c r="A32" s="98"/>
      <c r="B32" s="61"/>
      <c r="C32" s="60"/>
      <c r="D32" s="61"/>
      <c r="E32" s="60"/>
      <c r="F32" s="61"/>
      <c r="G32" s="60"/>
      <c r="H32" s="61"/>
      <c r="I32" s="60"/>
      <c r="J32" s="61"/>
      <c r="K32" s="266"/>
      <c r="N32" s="6"/>
    </row>
    <row r="33" spans="1:14" x14ac:dyDescent="0.2">
      <c r="A33" s="97" t="s">
        <v>21</v>
      </c>
      <c r="B33" s="61"/>
      <c r="C33" s="60"/>
      <c r="D33" s="61"/>
      <c r="E33" s="60"/>
      <c r="F33" s="61"/>
      <c r="G33" s="60"/>
      <c r="H33" s="61"/>
      <c r="I33" s="60"/>
      <c r="J33" s="61"/>
      <c r="K33" s="266"/>
      <c r="N33" s="6"/>
    </row>
    <row r="34" spans="1:14" x14ac:dyDescent="0.2">
      <c r="A34" s="98" t="s">
        <v>22</v>
      </c>
      <c r="B34" s="15">
        <v>9.2467181069327498E-2</v>
      </c>
      <c r="C34" s="24">
        <v>0.17031624784416499</v>
      </c>
      <c r="D34" s="15">
        <v>0.28477968203232701</v>
      </c>
      <c r="E34" s="24">
        <v>6.19819858407311E-5</v>
      </c>
      <c r="F34" s="15">
        <v>7.8401540746241994E-3</v>
      </c>
      <c r="G34" s="24">
        <v>0.90433829015779998</v>
      </c>
      <c r="H34" s="15">
        <v>4.61814069371159E-2</v>
      </c>
      <c r="I34" s="24">
        <v>0.48754448272520801</v>
      </c>
      <c r="J34" s="15">
        <v>0.25003400605013698</v>
      </c>
      <c r="K34" s="264">
        <v>1.7155801309971502E-2</v>
      </c>
      <c r="L34" s="15"/>
      <c r="M34" s="16"/>
      <c r="N34" s="8"/>
    </row>
    <row r="35" spans="1:14" x14ac:dyDescent="0.2">
      <c r="A35" s="98" t="s">
        <v>23</v>
      </c>
      <c r="B35" s="15">
        <v>-0.15216826503606001</v>
      </c>
      <c r="C35" s="24">
        <v>1.4378721407489499E-2</v>
      </c>
      <c r="D35" s="15">
        <v>1.5925649162206099E-2</v>
      </c>
      <c r="E35" s="24">
        <v>0.81832297417074495</v>
      </c>
      <c r="F35" s="15">
        <v>-1.24274073930361E-2</v>
      </c>
      <c r="G35" s="24">
        <v>0.77327608877516296</v>
      </c>
      <c r="H35" s="15">
        <v>0.13341334117841899</v>
      </c>
      <c r="I35" s="24">
        <v>0.13333771742443201</v>
      </c>
      <c r="J35" s="15">
        <v>-4.5410386747200902E-2</v>
      </c>
      <c r="K35" s="264">
        <v>0.52616116729226703</v>
      </c>
      <c r="L35" s="15"/>
      <c r="M35" s="16"/>
      <c r="N35" s="8"/>
    </row>
    <row r="36" spans="1:14" x14ac:dyDescent="0.2">
      <c r="A36" s="98" t="s">
        <v>24</v>
      </c>
      <c r="B36" s="15">
        <v>8.3713062277327194E-2</v>
      </c>
      <c r="C36" s="24">
        <v>0.28692467919805198</v>
      </c>
      <c r="D36" s="15">
        <v>0.125973465668371</v>
      </c>
      <c r="E36" s="24">
        <v>0.18840342417038999</v>
      </c>
      <c r="F36" s="15">
        <v>0.106834649584349</v>
      </c>
      <c r="G36" s="24">
        <v>0.197250472494851</v>
      </c>
      <c r="H36" s="15">
        <v>0.121527005375685</v>
      </c>
      <c r="I36" s="24">
        <v>0.160993239496249</v>
      </c>
      <c r="J36" s="15">
        <v>0.26941505557952</v>
      </c>
      <c r="K36" s="264">
        <v>2.7482912257109401E-2</v>
      </c>
      <c r="L36" s="15"/>
      <c r="M36" s="16"/>
      <c r="N36" s="8"/>
    </row>
    <row r="37" spans="1:14" x14ac:dyDescent="0.2">
      <c r="A37" s="104" t="s">
        <v>25</v>
      </c>
      <c r="B37" s="15">
        <v>-0.142240848729414</v>
      </c>
      <c r="C37" s="24">
        <v>1.75105944548508E-2</v>
      </c>
      <c r="D37" s="15">
        <v>1.9889040828138301E-2</v>
      </c>
      <c r="E37" s="24">
        <v>0.76778313922174801</v>
      </c>
      <c r="F37" s="15">
        <v>-6.7396735688401302E-3</v>
      </c>
      <c r="G37" s="24">
        <v>0.82490228314339598</v>
      </c>
      <c r="H37" s="15">
        <v>0.134486414874462</v>
      </c>
      <c r="I37" s="24">
        <v>0.117643291527414</v>
      </c>
      <c r="J37" s="15">
        <v>-3.1324893918800403E-2</v>
      </c>
      <c r="K37" s="264">
        <v>0.61535049352323501</v>
      </c>
      <c r="L37" s="15"/>
      <c r="M37" s="16"/>
      <c r="N37" s="8"/>
    </row>
    <row r="38" spans="1:14" x14ac:dyDescent="0.2">
      <c r="A38" s="95"/>
      <c r="B38" s="61"/>
      <c r="C38" s="60"/>
      <c r="D38" s="61"/>
      <c r="E38" s="60"/>
      <c r="F38" s="61"/>
      <c r="G38" s="60"/>
      <c r="H38" s="61"/>
      <c r="I38" s="60"/>
      <c r="J38" s="61"/>
      <c r="K38" s="266"/>
      <c r="L38" s="6"/>
      <c r="M38" s="6"/>
      <c r="N38" s="6"/>
    </row>
    <row r="39" spans="1:14" x14ac:dyDescent="0.2">
      <c r="A39" s="101" t="s">
        <v>156</v>
      </c>
      <c r="B39" s="106">
        <f>IF(ISNUMBER(B$12),AVERAGE(B12:B31,B34,B37),"")</f>
        <v>0.10545717480130472</v>
      </c>
      <c r="C39" s="154">
        <f>IF(ISNUMBER(C$12),SQRT((SUMSQ(C12:C31,C34,C37))/(22^2)),"")</f>
        <v>5.9318691576405846E-2</v>
      </c>
      <c r="D39" s="106">
        <f t="shared" ref="D39" si="0">IF(ISNUMBER(D$12),AVERAGE(D12:D31,D34,D37),"")</f>
        <v>0.11643939386591891</v>
      </c>
      <c r="E39" s="154">
        <f t="shared" ref="E39" si="1">IF(ISNUMBER(E$12),SQRT((SUMSQ(E12:E31,E34,E37))/(22^2)),"")</f>
        <v>6.9244000864230382E-2</v>
      </c>
      <c r="F39" s="106">
        <f t="shared" ref="F39" si="2">IF(ISNUMBER(F$12),AVERAGE(F12:F31,F34,F37),"")</f>
        <v>0.11722079462319999</v>
      </c>
      <c r="G39" s="154">
        <f t="shared" ref="G39" si="3">IF(ISNUMBER(G$12),SQRT((SUMSQ(G12:G31,G34,G37))/(22^2)),"")</f>
        <v>9.1802950115419849E-2</v>
      </c>
      <c r="H39" s="106">
        <f t="shared" ref="H39" si="4">IF(ISNUMBER(H$12),AVERAGE(H12:H31,H34,H37),"")</f>
        <v>0.16111059859287147</v>
      </c>
      <c r="I39" s="154">
        <f t="shared" ref="I39" si="5">IF(ISNUMBER(I$12),SQRT((SUMSQ(I12:I31,I34,I37))/(22^2)),"")</f>
        <v>7.0703674729206661E-2</v>
      </c>
      <c r="J39" s="106">
        <f t="shared" ref="J39" si="6">IF(ISNUMBER(J$12),AVERAGE(J12:J31,J34,J37),"")</f>
        <v>0.14491231649118128</v>
      </c>
      <c r="K39" s="288">
        <f t="shared" ref="K39" si="7">IF(ISNUMBER(K$12),SQRT((SUMSQ(K12:K31,K34,K37))/(22^2)),"")</f>
        <v>8.1312963676445971E-2</v>
      </c>
      <c r="L39" s="8" t="str">
        <f>+IF(ISNUMBER(L12),AVERAGE(L12:L18,L20:L31,L34:L35),"")</f>
        <v/>
      </c>
      <c r="M39" s="9" t="str">
        <f>+IF(ISNUMBER(M12),AVERAGE(M12:M18,M20:M31,M34:M35),"")</f>
        <v/>
      </c>
      <c r="N39" s="8" t="str">
        <f>+IF(ISNUMBER(N12),AVERAGE(N12:N18,N20:N31,N34:N35),"")</f>
        <v/>
      </c>
    </row>
    <row r="40" spans="1:14" x14ac:dyDescent="0.2">
      <c r="A40" s="48"/>
      <c r="B40" s="57"/>
      <c r="C40" s="34"/>
      <c r="D40" s="57"/>
      <c r="E40" s="34"/>
      <c r="F40" s="57"/>
      <c r="G40" s="34"/>
      <c r="H40" s="57"/>
      <c r="I40" s="34"/>
      <c r="J40" s="57"/>
      <c r="K40" s="266"/>
      <c r="L40" s="6"/>
      <c r="M40" s="6"/>
      <c r="N40" s="6"/>
    </row>
    <row r="41" spans="1:14" x14ac:dyDescent="0.2">
      <c r="A41" s="49" t="s">
        <v>26</v>
      </c>
      <c r="B41" s="57"/>
      <c r="C41" s="34"/>
      <c r="D41" s="57"/>
      <c r="E41" s="34"/>
      <c r="F41" s="57"/>
      <c r="G41" s="34"/>
      <c r="H41" s="57"/>
      <c r="I41" s="34"/>
      <c r="J41" s="57"/>
      <c r="K41" s="266"/>
      <c r="L41" s="6"/>
      <c r="M41" s="6"/>
      <c r="N41" s="6"/>
    </row>
    <row r="42" spans="1:14" s="6" customFormat="1" ht="12.75" customHeight="1" x14ac:dyDescent="0.2">
      <c r="A42" s="104" t="s">
        <v>262</v>
      </c>
      <c r="B42" s="8">
        <v>-4.68371774997196E-2</v>
      </c>
      <c r="C42" s="25">
        <v>0.55697258070934796</v>
      </c>
      <c r="D42" s="8">
        <v>-0.16824256330416701</v>
      </c>
      <c r="E42" s="25">
        <v>6.3228537532102697E-2</v>
      </c>
      <c r="F42" s="8">
        <v>7.2997216032011897E-2</v>
      </c>
      <c r="G42" s="25">
        <v>0.38517200003541402</v>
      </c>
      <c r="H42" s="8">
        <v>-0.13043200581900799</v>
      </c>
      <c r="I42" s="25">
        <v>0.422855953025016</v>
      </c>
      <c r="J42" s="8">
        <v>0.17436870616977801</v>
      </c>
      <c r="K42" s="264">
        <v>0.20340986020140001</v>
      </c>
      <c r="L42" s="8"/>
      <c r="M42" s="9"/>
      <c r="N42" s="8"/>
    </row>
    <row r="43" spans="1:14" s="6" customFormat="1" ht="12.75" customHeight="1" x14ac:dyDescent="0.2">
      <c r="A43" s="67" t="s">
        <v>338</v>
      </c>
      <c r="B43" s="210">
        <v>-8.4945955432877002E-2</v>
      </c>
      <c r="C43" s="26">
        <v>0.28459132204733401</v>
      </c>
      <c r="D43" s="210">
        <v>0.26618411979685602</v>
      </c>
      <c r="E43" s="26">
        <v>1.5603080883552802E-5</v>
      </c>
      <c r="F43" s="210">
        <v>0.120529558943419</v>
      </c>
      <c r="G43" s="26">
        <v>0.15282122686265501</v>
      </c>
      <c r="H43" s="210">
        <v>2.7112299854671201E-2</v>
      </c>
      <c r="I43" s="26">
        <v>0.76007026071137496</v>
      </c>
      <c r="J43" s="210">
        <v>8.0697656473921794E-3</v>
      </c>
      <c r="K43" s="268">
        <v>0.93291968002082504</v>
      </c>
      <c r="L43" s="8"/>
      <c r="M43" s="9"/>
      <c r="N43" s="8"/>
    </row>
    <row r="44" spans="1:14" s="73" customFormat="1" ht="99.2" customHeight="1" x14ac:dyDescent="0.2">
      <c r="A44" s="324" t="s">
        <v>240</v>
      </c>
      <c r="B44" s="325"/>
      <c r="C44" s="325"/>
      <c r="D44" s="325"/>
      <c r="E44" s="325"/>
      <c r="F44" s="325"/>
      <c r="G44" s="325"/>
      <c r="H44" s="325"/>
      <c r="I44" s="325"/>
      <c r="J44" s="325"/>
      <c r="K44" s="325"/>
      <c r="L44" s="325"/>
      <c r="M44" s="325"/>
      <c r="N44" s="325"/>
    </row>
    <row r="45" spans="1:14" s="235" customFormat="1" ht="66" customHeight="1" x14ac:dyDescent="0.2">
      <c r="A45" s="323" t="s">
        <v>339</v>
      </c>
      <c r="B45" s="323"/>
      <c r="C45" s="323"/>
      <c r="D45" s="323"/>
      <c r="E45" s="323"/>
      <c r="F45" s="323"/>
      <c r="G45" s="323"/>
      <c r="H45" s="323"/>
      <c r="I45" s="323"/>
      <c r="J45" s="323"/>
      <c r="K45" s="323"/>
      <c r="L45" s="323"/>
      <c r="M45" s="323"/>
      <c r="N45" s="323"/>
    </row>
    <row r="46" spans="1:14" s="68" customFormat="1" x14ac:dyDescent="0.2">
      <c r="A46" s="372" t="s">
        <v>152</v>
      </c>
      <c r="B46" s="372"/>
      <c r="C46" s="372"/>
      <c r="D46" s="372"/>
      <c r="E46" s="372"/>
      <c r="F46" s="372"/>
      <c r="G46" s="372"/>
      <c r="H46" s="372"/>
      <c r="I46" s="372"/>
      <c r="J46" s="372"/>
      <c r="K46" s="372"/>
      <c r="L46" s="372"/>
      <c r="M46" s="372"/>
      <c r="N46" s="372"/>
    </row>
    <row r="47" spans="1:14" s="68" customFormat="1" x14ac:dyDescent="0.2">
      <c r="A47" s="372"/>
      <c r="B47" s="372"/>
      <c r="C47" s="372"/>
      <c r="D47" s="372"/>
      <c r="E47" s="372"/>
      <c r="F47" s="372"/>
      <c r="G47" s="372"/>
      <c r="H47" s="372"/>
      <c r="I47" s="372"/>
      <c r="J47" s="372"/>
      <c r="K47" s="372"/>
      <c r="L47" s="372"/>
      <c r="M47" s="372"/>
      <c r="N47" s="372"/>
    </row>
    <row r="48" spans="1:14" s="68" customFormat="1" x14ac:dyDescent="0.2">
      <c r="A48" s="69" t="s">
        <v>147</v>
      </c>
    </row>
    <row r="49" spans="1:14" s="68" customFormat="1" x14ac:dyDescent="0.2">
      <c r="A49" s="69"/>
    </row>
    <row r="50" spans="1:14" s="68" customFormat="1" x14ac:dyDescent="0.2">
      <c r="A50" s="69"/>
    </row>
    <row r="51" spans="1:14" s="68" customFormat="1" x14ac:dyDescent="0.2"/>
    <row r="52" spans="1:14" s="68" customFormat="1" x14ac:dyDescent="0.2"/>
    <row r="53" spans="1:14" s="68" customFormat="1" x14ac:dyDescent="0.2"/>
    <row r="54" spans="1:14" s="68" customFormat="1" x14ac:dyDescent="0.2"/>
    <row r="55" spans="1:14" s="68" customFormat="1" x14ac:dyDescent="0.2"/>
    <row r="56" spans="1:14" s="68" customFormat="1" x14ac:dyDescent="0.2">
      <c r="A56" s="71"/>
      <c r="B56" s="69"/>
      <c r="C56" s="69"/>
      <c r="D56" s="69"/>
      <c r="E56" s="69"/>
      <c r="F56" s="69"/>
      <c r="G56" s="69"/>
      <c r="H56" s="69"/>
      <c r="I56" s="69"/>
      <c r="J56" s="69"/>
      <c r="K56" s="69"/>
      <c r="L56" s="69"/>
      <c r="M56" s="69"/>
      <c r="N56" s="69"/>
    </row>
    <row r="57" spans="1:14" s="68" customFormat="1" x14ac:dyDescent="0.2">
      <c r="A57" s="71"/>
      <c r="B57" s="69"/>
      <c r="C57" s="69"/>
      <c r="D57" s="69"/>
      <c r="E57" s="69"/>
      <c r="F57" s="69"/>
      <c r="G57" s="69"/>
      <c r="H57" s="69"/>
      <c r="I57" s="69"/>
      <c r="J57" s="69"/>
      <c r="K57" s="69"/>
      <c r="L57" s="69"/>
      <c r="M57" s="69"/>
      <c r="N57" s="69"/>
    </row>
    <row r="58" spans="1:14" s="68" customFormat="1" x14ac:dyDescent="0.2">
      <c r="A58" s="72"/>
      <c r="B58" s="69"/>
      <c r="D58" s="69"/>
      <c r="F58" s="69"/>
      <c r="H58" s="69"/>
      <c r="J58" s="69"/>
      <c r="L58" s="69"/>
      <c r="N58" s="69"/>
    </row>
    <row r="59" spans="1:14" s="68" customFormat="1" x14ac:dyDescent="0.2">
      <c r="A59" s="72"/>
      <c r="B59" s="69"/>
      <c r="D59" s="69"/>
      <c r="F59" s="69"/>
      <c r="H59" s="69"/>
      <c r="J59" s="69"/>
      <c r="L59" s="69"/>
      <c r="N59" s="69"/>
    </row>
    <row r="60" spans="1:14" s="68" customFormat="1" x14ac:dyDescent="0.2">
      <c r="A60" s="72"/>
      <c r="B60" s="69"/>
      <c r="D60" s="69"/>
      <c r="F60" s="69"/>
      <c r="H60" s="69"/>
      <c r="J60" s="69"/>
      <c r="L60" s="69"/>
      <c r="N60" s="69"/>
    </row>
    <row r="61" spans="1:14" s="68" customFormat="1" x14ac:dyDescent="0.2">
      <c r="A61" s="72"/>
      <c r="B61" s="69"/>
      <c r="D61" s="69"/>
      <c r="F61" s="69"/>
      <c r="H61" s="69"/>
      <c r="J61" s="69"/>
      <c r="L61" s="69"/>
      <c r="N61" s="69"/>
    </row>
    <row r="62" spans="1:14" x14ac:dyDescent="0.2">
      <c r="A62" s="2"/>
      <c r="B62" s="10"/>
      <c r="D62" s="10"/>
      <c r="F62" s="10"/>
      <c r="H62" s="10"/>
      <c r="J62" s="10"/>
      <c r="L62" s="10"/>
      <c r="N62" s="10"/>
    </row>
    <row r="63" spans="1:14" x14ac:dyDescent="0.2">
      <c r="A63" s="11"/>
    </row>
    <row r="64" spans="1:14" x14ac:dyDescent="0.2">
      <c r="A64" s="12"/>
    </row>
    <row r="67" spans="2:2" x14ac:dyDescent="0.2">
      <c r="B67" s="10"/>
    </row>
    <row r="68" spans="2:2" x14ac:dyDescent="0.2">
      <c r="B68" s="10"/>
    </row>
    <row r="69" spans="2:2" x14ac:dyDescent="0.2">
      <c r="B69" s="10"/>
    </row>
    <row r="70" spans="2:2" x14ac:dyDescent="0.2">
      <c r="B70" s="10"/>
    </row>
    <row r="71" spans="2:2" x14ac:dyDescent="0.2">
      <c r="B71" s="10"/>
    </row>
  </sheetData>
  <mergeCells count="10">
    <mergeCell ref="A46:N47"/>
    <mergeCell ref="B6:K7"/>
    <mergeCell ref="A2:N4"/>
    <mergeCell ref="B8:C8"/>
    <mergeCell ref="D8:E8"/>
    <mergeCell ref="F8:G8"/>
    <mergeCell ref="H8:I8"/>
    <mergeCell ref="J8:K8"/>
    <mergeCell ref="A44:N44"/>
    <mergeCell ref="A45:N4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50"/>
  </sheetPr>
  <dimension ref="A1:DV61"/>
  <sheetViews>
    <sheetView zoomScaleNormal="100" workbookViewId="0">
      <selection activeCell="AF32" sqref="AF32"/>
    </sheetView>
  </sheetViews>
  <sheetFormatPr defaultColWidth="9" defaultRowHeight="12.75" x14ac:dyDescent="0.2"/>
  <cols>
    <col min="1" max="1" width="16.7109375" style="3" customWidth="1"/>
    <col min="2" max="2" width="5" style="3" customWidth="1"/>
    <col min="3" max="9" width="5.28515625" style="3" customWidth="1"/>
    <col min="10" max="11" width="6.28515625" style="3" customWidth="1"/>
    <col min="12" max="15" width="5.140625" style="3" customWidth="1"/>
    <col min="16" max="16" width="16.7109375" style="3" customWidth="1"/>
    <col min="17" max="24" width="5.28515625" style="3" customWidth="1"/>
    <col min="25" max="26" width="6.28515625" style="3" customWidth="1"/>
    <col min="27" max="28" width="5.140625" style="3" customWidth="1"/>
    <col min="29" max="30" width="5.28515625" style="3" customWidth="1"/>
    <col min="31" max="31" width="16.7109375" style="3" customWidth="1"/>
    <col min="32" max="39" width="5.28515625" style="3" customWidth="1"/>
    <col min="40" max="41" width="6.28515625" style="3" customWidth="1"/>
    <col min="42" max="43" width="5.140625" style="3" customWidth="1"/>
    <col min="44" max="45" width="5.28515625" style="3" customWidth="1"/>
    <col min="46" max="46" width="16.5703125" style="3" customWidth="1"/>
    <col min="47" max="54" width="5.28515625" style="3" customWidth="1"/>
    <col min="55" max="56" width="6.28515625" style="3" customWidth="1"/>
    <col min="57" max="58" width="5.140625" style="3" customWidth="1"/>
    <col min="59" max="60" width="5.28515625" style="3" customWidth="1"/>
    <col min="61" max="61" width="16.5703125" style="3" customWidth="1"/>
    <col min="62" max="69" width="5.28515625" style="3" customWidth="1"/>
    <col min="70" max="71" width="6.28515625" style="3" customWidth="1"/>
    <col min="72" max="73" width="5.140625" style="3" customWidth="1"/>
    <col min="74" max="75" width="5.28515625" style="3" customWidth="1"/>
    <col min="76" max="77" width="4.7109375" style="3" customWidth="1"/>
    <col min="78" max="16384" width="9" style="3"/>
  </cols>
  <sheetData>
    <row r="1" spans="1:126" x14ac:dyDescent="0.2">
      <c r="A1" s="2" t="s">
        <v>212</v>
      </c>
      <c r="F1" s="2"/>
      <c r="G1" s="2"/>
      <c r="H1" s="2"/>
      <c r="I1" s="2"/>
      <c r="J1" s="2"/>
      <c r="K1" s="2"/>
      <c r="L1" s="2"/>
      <c r="M1" s="2"/>
      <c r="N1" s="2"/>
      <c r="O1" s="2"/>
      <c r="P1" s="2" t="str">
        <f>A1</f>
        <v>Table A4.15a</v>
      </c>
      <c r="Q1" s="2"/>
      <c r="R1" s="2"/>
      <c r="S1" s="2"/>
      <c r="T1" s="2"/>
      <c r="U1" s="2"/>
      <c r="V1" s="2"/>
      <c r="W1" s="2"/>
      <c r="X1" s="2"/>
      <c r="Y1" s="2"/>
      <c r="Z1" s="2"/>
      <c r="AA1" s="2"/>
      <c r="AB1" s="2"/>
      <c r="AC1" s="2"/>
      <c r="AD1" s="2"/>
    </row>
    <row r="2" spans="1:126" ht="12.75" customHeight="1" x14ac:dyDescent="0.2">
      <c r="A2" s="329" t="s">
        <v>154</v>
      </c>
      <c r="B2" s="329"/>
      <c r="C2" s="329"/>
      <c r="D2" s="329"/>
      <c r="E2" s="329"/>
      <c r="F2" s="329"/>
      <c r="G2" s="329"/>
      <c r="H2" s="329"/>
      <c r="I2" s="329"/>
      <c r="J2" s="329"/>
      <c r="K2" s="329"/>
      <c r="L2" s="329"/>
      <c r="M2" s="329"/>
      <c r="N2" s="329"/>
      <c r="O2" s="329"/>
      <c r="P2" s="329" t="str">
        <f>$A$2</f>
        <v>Mean  use of generic skills at work, by contract type</v>
      </c>
      <c r="Q2" s="329"/>
      <c r="R2" s="329"/>
      <c r="S2" s="329"/>
      <c r="T2" s="329"/>
      <c r="U2" s="329"/>
      <c r="V2" s="329"/>
      <c r="W2" s="329"/>
      <c r="X2" s="329"/>
      <c r="Y2" s="329"/>
      <c r="Z2" s="329"/>
      <c r="AA2" s="329"/>
      <c r="AB2" s="329"/>
      <c r="AC2" s="329"/>
      <c r="AD2" s="329"/>
    </row>
    <row r="3" spans="1:126"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row>
    <row r="4" spans="1:126"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row>
    <row r="5" spans="1:126" x14ac:dyDescent="0.2">
      <c r="A5" s="4" t="s">
        <v>45</v>
      </c>
      <c r="B5" s="4"/>
      <c r="C5" s="4"/>
      <c r="D5" s="4"/>
      <c r="E5" s="4"/>
      <c r="F5" s="4"/>
      <c r="G5" s="4"/>
      <c r="H5" s="4"/>
      <c r="I5" s="4"/>
      <c r="J5" s="4"/>
      <c r="K5" s="4"/>
      <c r="L5" s="4"/>
      <c r="M5" s="4"/>
      <c r="N5" s="4"/>
      <c r="O5" s="4"/>
      <c r="P5" s="4" t="s">
        <v>46</v>
      </c>
      <c r="Q5" s="4"/>
      <c r="R5" s="4"/>
      <c r="S5" s="4"/>
      <c r="T5" s="4"/>
      <c r="U5" s="4"/>
      <c r="V5" s="4"/>
      <c r="W5" s="4"/>
      <c r="X5" s="4"/>
      <c r="Y5" s="4"/>
      <c r="Z5" s="4"/>
      <c r="AA5" s="4"/>
      <c r="AB5" s="4"/>
      <c r="AC5" s="4"/>
      <c r="AD5" s="4"/>
    </row>
    <row r="6" spans="1:126" ht="15" x14ac:dyDescent="0.25">
      <c r="A6" s="5"/>
      <c r="B6" s="376" t="s">
        <v>58</v>
      </c>
      <c r="C6" s="377"/>
      <c r="D6" s="377"/>
      <c r="E6" s="377"/>
      <c r="F6" s="377"/>
      <c r="G6" s="377"/>
      <c r="H6" s="377"/>
      <c r="I6" s="377"/>
      <c r="J6" s="377"/>
      <c r="K6" s="377"/>
      <c r="L6" s="377"/>
      <c r="M6" s="377"/>
      <c r="N6" s="377"/>
      <c r="O6" s="378"/>
      <c r="P6" s="5"/>
      <c r="Q6" s="376" t="s">
        <v>91</v>
      </c>
      <c r="R6" s="377"/>
      <c r="S6" s="377"/>
      <c r="T6" s="377"/>
      <c r="U6" s="377"/>
      <c r="V6" s="377"/>
      <c r="W6" s="377"/>
      <c r="X6" s="377"/>
      <c r="Y6" s="377"/>
      <c r="Z6" s="377"/>
      <c r="AA6" s="377"/>
      <c r="AB6" s="377"/>
      <c r="AC6" s="377"/>
      <c r="AD6" s="378"/>
    </row>
    <row r="7" spans="1:126" ht="12.75" customHeight="1" x14ac:dyDescent="0.2">
      <c r="A7" s="6"/>
      <c r="B7" s="379"/>
      <c r="C7" s="380"/>
      <c r="D7" s="380"/>
      <c r="E7" s="380"/>
      <c r="F7" s="380"/>
      <c r="G7" s="380"/>
      <c r="H7" s="380"/>
      <c r="I7" s="380"/>
      <c r="J7" s="380"/>
      <c r="K7" s="380"/>
      <c r="L7" s="380"/>
      <c r="M7" s="380"/>
      <c r="N7" s="380"/>
      <c r="O7" s="381"/>
      <c r="P7" s="6"/>
      <c r="Q7" s="379"/>
      <c r="R7" s="380"/>
      <c r="S7" s="380"/>
      <c r="T7" s="380"/>
      <c r="U7" s="380"/>
      <c r="V7" s="380"/>
      <c r="W7" s="380"/>
      <c r="X7" s="380"/>
      <c r="Y7" s="380"/>
      <c r="Z7" s="380"/>
      <c r="AA7" s="380"/>
      <c r="AB7" s="380"/>
      <c r="AC7" s="380"/>
      <c r="AD7" s="381"/>
    </row>
    <row r="8" spans="1:126" ht="24" customHeight="1" x14ac:dyDescent="0.2">
      <c r="B8" s="330" t="s">
        <v>59</v>
      </c>
      <c r="C8" s="332"/>
      <c r="D8" s="330" t="s">
        <v>88</v>
      </c>
      <c r="E8" s="332"/>
      <c r="F8" s="330" t="s">
        <v>89</v>
      </c>
      <c r="G8" s="332"/>
      <c r="H8" s="330" t="s">
        <v>144</v>
      </c>
      <c r="I8" s="332"/>
      <c r="J8" s="330" t="s">
        <v>90</v>
      </c>
      <c r="K8" s="334"/>
      <c r="L8" s="330" t="s">
        <v>65</v>
      </c>
      <c r="M8" s="332"/>
      <c r="N8" s="330" t="s">
        <v>87</v>
      </c>
      <c r="O8" s="332"/>
      <c r="Q8" s="330" t="s">
        <v>59</v>
      </c>
      <c r="R8" s="332"/>
      <c r="S8" s="330" t="s">
        <v>88</v>
      </c>
      <c r="T8" s="332"/>
      <c r="U8" s="330" t="s">
        <v>89</v>
      </c>
      <c r="V8" s="332"/>
      <c r="W8" s="330" t="s">
        <v>144</v>
      </c>
      <c r="X8" s="332"/>
      <c r="Y8" s="330" t="s">
        <v>90</v>
      </c>
      <c r="Z8" s="332"/>
      <c r="AA8" s="330" t="s">
        <v>65</v>
      </c>
      <c r="AB8" s="332"/>
      <c r="AC8" s="330" t="s">
        <v>87</v>
      </c>
      <c r="AD8" s="332"/>
    </row>
    <row r="9" spans="1:126"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P9" s="41"/>
      <c r="Q9" s="42" t="s">
        <v>36</v>
      </c>
      <c r="R9" s="43" t="s">
        <v>29</v>
      </c>
      <c r="S9" s="42" t="s">
        <v>36</v>
      </c>
      <c r="T9" s="43" t="s">
        <v>29</v>
      </c>
      <c r="U9" s="42" t="s">
        <v>36</v>
      </c>
      <c r="V9" s="43" t="s">
        <v>29</v>
      </c>
      <c r="W9" s="42" t="s">
        <v>36</v>
      </c>
      <c r="X9" s="43" t="s">
        <v>29</v>
      </c>
      <c r="Y9" s="42" t="s">
        <v>36</v>
      </c>
      <c r="Z9" s="44" t="s">
        <v>29</v>
      </c>
      <c r="AA9" s="42" t="s">
        <v>36</v>
      </c>
      <c r="AB9" s="43" t="s">
        <v>29</v>
      </c>
      <c r="AC9" s="42" t="s">
        <v>36</v>
      </c>
      <c r="AD9" s="43" t="s">
        <v>29</v>
      </c>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row>
    <row r="10" spans="1:126" x14ac:dyDescent="0.2">
      <c r="A10" s="95" t="s">
        <v>0</v>
      </c>
      <c r="B10" s="96"/>
      <c r="C10" s="96"/>
      <c r="D10" s="96"/>
      <c r="E10" s="96"/>
      <c r="F10" s="96"/>
      <c r="G10" s="96"/>
      <c r="H10" s="96"/>
      <c r="I10" s="96"/>
      <c r="J10" s="96"/>
      <c r="K10" s="96"/>
      <c r="L10" s="96"/>
      <c r="M10" s="96"/>
      <c r="N10" s="96"/>
      <c r="O10" s="292"/>
      <c r="P10" s="95" t="s">
        <v>0</v>
      </c>
      <c r="Q10" s="96"/>
      <c r="R10" s="96"/>
      <c r="S10" s="96"/>
      <c r="T10" s="96"/>
      <c r="U10" s="96"/>
      <c r="V10" s="96"/>
      <c r="W10" s="96"/>
      <c r="X10" s="96"/>
      <c r="Y10" s="96"/>
      <c r="Z10" s="96"/>
      <c r="AA10" s="96"/>
      <c r="AB10" s="96"/>
      <c r="AC10" s="96"/>
      <c r="AD10" s="292"/>
    </row>
    <row r="11" spans="1:126" x14ac:dyDescent="0.2">
      <c r="A11" s="97" t="s">
        <v>1</v>
      </c>
      <c r="B11" s="1"/>
      <c r="C11" s="1"/>
      <c r="D11" s="1"/>
      <c r="E11" s="1"/>
      <c r="F11" s="1"/>
      <c r="G11" s="1"/>
      <c r="H11" s="1"/>
      <c r="I11" s="1"/>
      <c r="J11" s="1"/>
      <c r="K11" s="1"/>
      <c r="L11" s="1"/>
      <c r="M11" s="1"/>
      <c r="N11" s="1"/>
      <c r="O11" s="293"/>
      <c r="P11" s="97" t="s">
        <v>1</v>
      </c>
      <c r="Q11" s="1"/>
      <c r="R11" s="1"/>
      <c r="S11" s="1"/>
      <c r="T11" s="1"/>
      <c r="U11" s="1"/>
      <c r="V11" s="1"/>
      <c r="W11" s="1"/>
      <c r="X11" s="1"/>
      <c r="Y11" s="1"/>
      <c r="Z11" s="1"/>
      <c r="AA11" s="1"/>
      <c r="AB11" s="1"/>
      <c r="AC11" s="1"/>
      <c r="AD11" s="293"/>
    </row>
    <row r="12" spans="1:126" x14ac:dyDescent="0.2">
      <c r="A12" s="98" t="s">
        <v>2</v>
      </c>
      <c r="B12" s="209">
        <v>1.7627972576208899</v>
      </c>
      <c r="C12" s="100">
        <v>1.8631081563020801E-2</v>
      </c>
      <c r="D12" s="209">
        <v>2.2171638151551298</v>
      </c>
      <c r="E12" s="100">
        <v>2.7158695920508898E-2</v>
      </c>
      <c r="F12" s="209">
        <v>2.44771964833767</v>
      </c>
      <c r="G12" s="100">
        <v>2.69188854755921E-2</v>
      </c>
      <c r="H12" s="209">
        <v>2.7107628298620701</v>
      </c>
      <c r="I12" s="100">
        <v>3.04392529742873E-2</v>
      </c>
      <c r="J12" s="209">
        <v>3.3424714634748698</v>
      </c>
      <c r="K12" s="100">
        <v>3.2572502731946097E-2</v>
      </c>
      <c r="L12" s="209">
        <v>3.4196593011769099</v>
      </c>
      <c r="M12" s="100">
        <v>2.93601229919749E-2</v>
      </c>
      <c r="N12" s="209">
        <v>2.0875795835957902</v>
      </c>
      <c r="O12" s="258">
        <v>4.0578637550370701E-2</v>
      </c>
      <c r="P12" s="98" t="s">
        <v>2</v>
      </c>
      <c r="Q12" s="209">
        <v>1.7366077013927801</v>
      </c>
      <c r="R12" s="100">
        <v>4.7371539478345999E-2</v>
      </c>
      <c r="S12" s="209">
        <v>2.3035698589465099</v>
      </c>
      <c r="T12" s="100">
        <v>5.2839127819419303E-2</v>
      </c>
      <c r="U12" s="209">
        <v>2.58817825922497</v>
      </c>
      <c r="V12" s="100">
        <v>7.1371095268450799E-2</v>
      </c>
      <c r="W12" s="209">
        <v>2.66524867288696</v>
      </c>
      <c r="X12" s="100">
        <v>7.6313059272089104E-2</v>
      </c>
      <c r="Y12" s="209">
        <v>3.2814342358592299</v>
      </c>
      <c r="Z12" s="100">
        <v>8.7500130420715E-2</v>
      </c>
      <c r="AA12" s="209">
        <v>3.3631962505019102</v>
      </c>
      <c r="AB12" s="100">
        <v>7.0189340174642997E-2</v>
      </c>
      <c r="AC12" s="209">
        <v>1.94920961065871</v>
      </c>
      <c r="AD12" s="258">
        <v>9.75604009947732E-2</v>
      </c>
    </row>
    <row r="13" spans="1:126" ht="12.75" customHeight="1" x14ac:dyDescent="0.2">
      <c r="A13" s="98" t="s">
        <v>3</v>
      </c>
      <c r="B13" s="209">
        <v>2.2335768965745899</v>
      </c>
      <c r="C13" s="100">
        <v>2.0053709306320101E-2</v>
      </c>
      <c r="D13" s="209">
        <v>1.8985373839664701</v>
      </c>
      <c r="E13" s="100">
        <v>1.65031147824206E-2</v>
      </c>
      <c r="F13" s="209">
        <v>1.9448421987281701</v>
      </c>
      <c r="G13" s="100">
        <v>1.9035071997843302E-2</v>
      </c>
      <c r="H13" s="209">
        <v>2.38184652729589</v>
      </c>
      <c r="I13" s="100">
        <v>2.7773404749828399E-2</v>
      </c>
      <c r="J13" s="209">
        <v>2.6560230426192799</v>
      </c>
      <c r="K13" s="100">
        <v>3.4232218704767198E-2</v>
      </c>
      <c r="L13" s="209">
        <v>2.8754193225128102</v>
      </c>
      <c r="M13" s="100">
        <v>3.4543882780094202E-2</v>
      </c>
      <c r="N13" s="209">
        <v>2.1050486749588901</v>
      </c>
      <c r="O13" s="258">
        <v>3.2386046817559799E-2</v>
      </c>
      <c r="P13" s="98" t="s">
        <v>3</v>
      </c>
      <c r="Q13" s="209">
        <v>1.94911407417385</v>
      </c>
      <c r="R13" s="100">
        <v>5.5314737755613498E-2</v>
      </c>
      <c r="S13" s="209">
        <v>2.2569877059043599</v>
      </c>
      <c r="T13" s="100">
        <v>5.3582012851253899E-2</v>
      </c>
      <c r="U13" s="209">
        <v>1.66574252675206</v>
      </c>
      <c r="V13" s="100">
        <v>5.4261333248369299E-2</v>
      </c>
      <c r="W13" s="209">
        <v>2.4961597763057699</v>
      </c>
      <c r="X13" s="100">
        <v>9.3052004295385099E-2</v>
      </c>
      <c r="Y13" s="209">
        <v>2.3079661156375901</v>
      </c>
      <c r="Z13" s="100">
        <v>0.110892689886693</v>
      </c>
      <c r="AA13" s="209">
        <v>2.7660753660028501</v>
      </c>
      <c r="AB13" s="100">
        <v>0.115606010623719</v>
      </c>
      <c r="AC13" s="209">
        <v>2.35904465739209</v>
      </c>
      <c r="AD13" s="258">
        <v>0.12567576340445399</v>
      </c>
    </row>
    <row r="14" spans="1:126" x14ac:dyDescent="0.2">
      <c r="A14" s="98" t="s">
        <v>4</v>
      </c>
      <c r="B14" s="209">
        <v>1.8397575843198899</v>
      </c>
      <c r="C14" s="100">
        <v>1.33217101507285E-2</v>
      </c>
      <c r="D14" s="209">
        <v>2.1685345371831501</v>
      </c>
      <c r="E14" s="100">
        <v>1.3687344217213199E-2</v>
      </c>
      <c r="F14" s="209">
        <v>2.19165549617122</v>
      </c>
      <c r="G14" s="100">
        <v>1.6706463246326301E-2</v>
      </c>
      <c r="H14" s="209">
        <v>2.5983771214844902</v>
      </c>
      <c r="I14" s="100">
        <v>1.90975956387224E-2</v>
      </c>
      <c r="J14" s="209">
        <v>3.2986329934265801</v>
      </c>
      <c r="K14" s="100">
        <v>2.2967405323479299E-2</v>
      </c>
      <c r="L14" s="209">
        <v>3.1054779947939801</v>
      </c>
      <c r="M14" s="100">
        <v>2.3377681187391999E-2</v>
      </c>
      <c r="N14" s="209">
        <v>1.8462203187116499</v>
      </c>
      <c r="O14" s="258">
        <v>2.65438409618198E-2</v>
      </c>
      <c r="P14" s="98" t="s">
        <v>4</v>
      </c>
      <c r="Q14" s="209">
        <v>1.77860952909242</v>
      </c>
      <c r="R14" s="100">
        <v>3.1719182444087002E-2</v>
      </c>
      <c r="S14" s="209">
        <v>2.22656879829001</v>
      </c>
      <c r="T14" s="100">
        <v>4.4295100224208503E-2</v>
      </c>
      <c r="U14" s="209">
        <v>2.1180559039375702</v>
      </c>
      <c r="V14" s="100">
        <v>5.171305968144E-2</v>
      </c>
      <c r="W14" s="209">
        <v>2.45306695018196</v>
      </c>
      <c r="X14" s="100">
        <v>5.8829058533524999E-2</v>
      </c>
      <c r="Y14" s="209">
        <v>3.0287019754535698</v>
      </c>
      <c r="Z14" s="100">
        <v>6.5261745754018996E-2</v>
      </c>
      <c r="AA14" s="209">
        <v>3.0103074762890198</v>
      </c>
      <c r="AB14" s="100">
        <v>5.7934874996877897E-2</v>
      </c>
      <c r="AC14" s="209">
        <v>2.0837137046229</v>
      </c>
      <c r="AD14" s="258">
        <v>6.2784428951242602E-2</v>
      </c>
    </row>
    <row r="15" spans="1:126" x14ac:dyDescent="0.2">
      <c r="A15" s="98" t="s">
        <v>5</v>
      </c>
      <c r="B15" s="209">
        <v>1.9737635043277399</v>
      </c>
      <c r="C15" s="100">
        <v>2.2157711536630299E-2</v>
      </c>
      <c r="D15" s="209">
        <v>1.7709094560721701</v>
      </c>
      <c r="E15" s="100">
        <v>3.0505228133347401E-2</v>
      </c>
      <c r="F15" s="209">
        <v>1.8825461795613501</v>
      </c>
      <c r="G15" s="100">
        <v>3.2955092482116699E-2</v>
      </c>
      <c r="H15" s="209">
        <v>2.3971545150272799</v>
      </c>
      <c r="I15" s="100">
        <v>4.2183749073860598E-2</v>
      </c>
      <c r="J15" s="209">
        <v>3.1340594803694501</v>
      </c>
      <c r="K15" s="100">
        <v>5.3264990053458798E-2</v>
      </c>
      <c r="L15" s="209">
        <v>2.8161753977367598</v>
      </c>
      <c r="M15" s="100">
        <v>5.88478662111439E-2</v>
      </c>
      <c r="N15" s="209">
        <v>2.1144788818145099</v>
      </c>
      <c r="O15" s="258">
        <v>5.1668981170558098E-2</v>
      </c>
      <c r="P15" s="98" t="s">
        <v>5</v>
      </c>
      <c r="Q15" s="209">
        <v>1.8014259926932299</v>
      </c>
      <c r="R15" s="100">
        <v>5.3000727820958597E-2</v>
      </c>
      <c r="S15" s="209">
        <v>1.9631718924478101</v>
      </c>
      <c r="T15" s="100">
        <v>6.6982339479565001E-2</v>
      </c>
      <c r="U15" s="209">
        <v>1.7985286821089601</v>
      </c>
      <c r="V15" s="100">
        <v>9.8544636189304896E-2</v>
      </c>
      <c r="W15" s="209">
        <v>2.23684262619653</v>
      </c>
      <c r="X15" s="100">
        <v>0.12607045629413099</v>
      </c>
      <c r="Y15" s="209">
        <v>2.96629459454285</v>
      </c>
      <c r="Z15" s="100">
        <v>9.5998122187874999E-2</v>
      </c>
      <c r="AA15" s="209">
        <v>2.7988366306699701</v>
      </c>
      <c r="AB15" s="100">
        <v>0.115296819700973</v>
      </c>
      <c r="AC15" s="209">
        <v>2.12631036498746</v>
      </c>
      <c r="AD15" s="258">
        <v>0.17564161196022701</v>
      </c>
    </row>
    <row r="16" spans="1:126" x14ac:dyDescent="0.2">
      <c r="A16" s="98" t="s">
        <v>6</v>
      </c>
      <c r="B16" s="209">
        <v>2.2256062760306601</v>
      </c>
      <c r="C16" s="100">
        <v>1.7684643954569101E-2</v>
      </c>
      <c r="D16" s="209">
        <v>1.9629871529048499</v>
      </c>
      <c r="E16" s="100">
        <v>1.6829188574364599E-2</v>
      </c>
      <c r="F16" s="209">
        <v>2.1280467787418602</v>
      </c>
      <c r="G16" s="100">
        <v>1.87268433333058E-2</v>
      </c>
      <c r="H16" s="209">
        <v>2.4983283542650501</v>
      </c>
      <c r="I16" s="100">
        <v>2.4504106355037001E-2</v>
      </c>
      <c r="J16" s="209">
        <v>3.3935614503618701</v>
      </c>
      <c r="K16" s="100">
        <v>1.9206622406180901E-2</v>
      </c>
      <c r="L16" s="209">
        <v>2.93776546608678</v>
      </c>
      <c r="M16" s="100">
        <v>2.9754059232157699E-2</v>
      </c>
      <c r="N16" s="209">
        <v>2.1218132431291998</v>
      </c>
      <c r="O16" s="258">
        <v>3.1287402768254001E-2</v>
      </c>
      <c r="P16" s="98" t="s">
        <v>6</v>
      </c>
      <c r="Q16" s="209">
        <v>2.0085037409634698</v>
      </c>
      <c r="R16" s="100">
        <v>4.8298380295793898E-2</v>
      </c>
      <c r="S16" s="209">
        <v>2.1680243137741502</v>
      </c>
      <c r="T16" s="100">
        <v>5.3086855798636499E-2</v>
      </c>
      <c r="U16" s="209">
        <v>1.9966289745000501</v>
      </c>
      <c r="V16" s="100">
        <v>5.1541537285362503E-2</v>
      </c>
      <c r="W16" s="209">
        <v>2.5957836198953501</v>
      </c>
      <c r="X16" s="100">
        <v>6.7798990613186505E-2</v>
      </c>
      <c r="Y16" s="209">
        <v>2.9258266008467402</v>
      </c>
      <c r="Z16" s="100">
        <v>8.8862715311548504E-2</v>
      </c>
      <c r="AA16" s="209">
        <v>2.81570483719501</v>
      </c>
      <c r="AB16" s="100">
        <v>9.4162075100210005E-2</v>
      </c>
      <c r="AC16" s="209">
        <v>2.2248986673886102</v>
      </c>
      <c r="AD16" s="258">
        <v>8.8253509869126001E-2</v>
      </c>
    </row>
    <row r="17" spans="1:126" x14ac:dyDescent="0.2">
      <c r="A17" s="98" t="s">
        <v>7</v>
      </c>
      <c r="B17" s="209">
        <v>1.80077693364269</v>
      </c>
      <c r="C17" s="100">
        <v>1.0789215989665899E-2</v>
      </c>
      <c r="D17" s="209">
        <v>1.9592906438011199</v>
      </c>
      <c r="E17" s="100">
        <v>1.6321513236403601E-2</v>
      </c>
      <c r="F17" s="209">
        <v>2.0102997398820199</v>
      </c>
      <c r="G17" s="100">
        <v>1.7703675564570798E-2</v>
      </c>
      <c r="H17" s="209">
        <v>2.23690076655501</v>
      </c>
      <c r="I17" s="100">
        <v>2.3312210177797301E-2</v>
      </c>
      <c r="J17" s="209">
        <v>3.4057724435592802</v>
      </c>
      <c r="K17" s="100">
        <v>1.9975203246019601E-2</v>
      </c>
      <c r="L17" s="209">
        <v>3.18135222354609</v>
      </c>
      <c r="M17" s="100">
        <v>2.4348983440670002E-2</v>
      </c>
      <c r="N17" s="209">
        <v>1.9802257138574</v>
      </c>
      <c r="O17" s="258">
        <v>2.4114555391343901E-2</v>
      </c>
      <c r="P17" s="98" t="s">
        <v>7</v>
      </c>
      <c r="Q17" s="209">
        <v>1.89172375825545</v>
      </c>
      <c r="R17" s="100">
        <v>3.8021484960075402E-2</v>
      </c>
      <c r="S17" s="209">
        <v>2.0511679268451699</v>
      </c>
      <c r="T17" s="100">
        <v>4.97705052065344E-2</v>
      </c>
      <c r="U17" s="209">
        <v>1.94470878686244</v>
      </c>
      <c r="V17" s="100">
        <v>4.8562401463409698E-2</v>
      </c>
      <c r="W17" s="209">
        <v>2.1474249597868602</v>
      </c>
      <c r="X17" s="100">
        <v>7.0885967242759307E-2</v>
      </c>
      <c r="Y17" s="209">
        <v>3.3374238426809502</v>
      </c>
      <c r="Z17" s="100">
        <v>5.5120873288616798E-2</v>
      </c>
      <c r="AA17" s="209">
        <v>3.0812203812839201</v>
      </c>
      <c r="AB17" s="100">
        <v>6.4509155923527906E-2</v>
      </c>
      <c r="AC17" s="209">
        <v>2.19213307791565</v>
      </c>
      <c r="AD17" s="258">
        <v>6.7337940714547503E-2</v>
      </c>
    </row>
    <row r="18" spans="1:126" x14ac:dyDescent="0.2">
      <c r="A18" s="98" t="s">
        <v>8</v>
      </c>
      <c r="B18" s="209">
        <v>2.1897968941661299</v>
      </c>
      <c r="C18" s="100">
        <v>1.56790041953585E-2</v>
      </c>
      <c r="D18" s="209">
        <v>2.0480778538397799</v>
      </c>
      <c r="E18" s="100">
        <v>1.56272436399497E-2</v>
      </c>
      <c r="F18" s="209">
        <v>2.29778577105975</v>
      </c>
      <c r="G18" s="100">
        <v>2.0333184989379801E-2</v>
      </c>
      <c r="H18" s="209">
        <v>2.1004839675211602</v>
      </c>
      <c r="I18" s="100">
        <v>2.1007435236826098E-2</v>
      </c>
      <c r="J18" s="209">
        <v>3.1911284200371699</v>
      </c>
      <c r="K18" s="100">
        <v>2.50707678547306E-2</v>
      </c>
      <c r="L18" s="209">
        <v>2.5514314405348202</v>
      </c>
      <c r="M18" s="100">
        <v>3.3893183638196003E-2</v>
      </c>
      <c r="N18" s="209">
        <v>1.59683156225005</v>
      </c>
      <c r="O18" s="258">
        <v>2.8052392214022899E-2</v>
      </c>
      <c r="P18" s="98" t="s">
        <v>8</v>
      </c>
      <c r="Q18" s="209">
        <v>2.1388133441841402</v>
      </c>
      <c r="R18" s="100">
        <v>4.0808335543039899E-2</v>
      </c>
      <c r="S18" s="209">
        <v>2.3011209431706598</v>
      </c>
      <c r="T18" s="100">
        <v>4.5134047258434999E-2</v>
      </c>
      <c r="U18" s="209">
        <v>2.3226534350654799</v>
      </c>
      <c r="V18" s="100">
        <v>5.3153463799920302E-2</v>
      </c>
      <c r="W18" s="209">
        <v>2.1465839218820499</v>
      </c>
      <c r="X18" s="100">
        <v>6.27147805493007E-2</v>
      </c>
      <c r="Y18" s="209">
        <v>3.1313116239930698</v>
      </c>
      <c r="Z18" s="100">
        <v>6.8708069531853502E-2</v>
      </c>
      <c r="AA18" s="209">
        <v>2.57046286313681</v>
      </c>
      <c r="AB18" s="100">
        <v>6.8184859461948202E-2</v>
      </c>
      <c r="AC18" s="209">
        <v>1.94705492060651</v>
      </c>
      <c r="AD18" s="258">
        <v>7.9071282847034602E-2</v>
      </c>
    </row>
    <row r="19" spans="1:126" s="85" customFormat="1" x14ac:dyDescent="0.2">
      <c r="A19" s="98" t="s">
        <v>326</v>
      </c>
      <c r="B19" s="209">
        <v>1.74445466132732</v>
      </c>
      <c r="C19" s="100">
        <v>1.54612809286477E-2</v>
      </c>
      <c r="D19" s="209">
        <v>2.0732888146605499</v>
      </c>
      <c r="E19" s="100">
        <v>1.8673576650877301E-2</v>
      </c>
      <c r="F19" s="209">
        <v>1.93966254847732</v>
      </c>
      <c r="G19" s="100">
        <v>1.6666659351087298E-2</v>
      </c>
      <c r="H19" s="209">
        <v>2.4047649578380299</v>
      </c>
      <c r="I19" s="100">
        <v>2.09181287200353E-2</v>
      </c>
      <c r="J19" s="209">
        <v>2.9456098130059001</v>
      </c>
      <c r="K19" s="100">
        <v>2.9812957176965998E-2</v>
      </c>
      <c r="L19" s="209">
        <v>2.2038242830199901</v>
      </c>
      <c r="M19" s="100">
        <v>2.54916901135133E-2</v>
      </c>
      <c r="N19" s="209">
        <v>1.86010723443223</v>
      </c>
      <c r="O19" s="258">
        <v>2.6934867786494301E-2</v>
      </c>
      <c r="P19" s="98" t="s">
        <v>326</v>
      </c>
      <c r="Q19" s="209">
        <v>1.5792254768960601</v>
      </c>
      <c r="R19" s="100">
        <v>4.0161659303904203E-2</v>
      </c>
      <c r="S19" s="209">
        <v>2.25943203757405</v>
      </c>
      <c r="T19" s="100">
        <v>4.6192853242190898E-2</v>
      </c>
      <c r="U19" s="209">
        <v>1.7590157100274399</v>
      </c>
      <c r="V19" s="100">
        <v>4.8292787051927799E-2</v>
      </c>
      <c r="W19" s="209">
        <v>2.4683554987055101</v>
      </c>
      <c r="X19" s="100">
        <v>6.9533723602869593E-2</v>
      </c>
      <c r="Y19" s="209">
        <v>2.4865522680863998</v>
      </c>
      <c r="Z19" s="100">
        <v>9.1863138704691594E-2</v>
      </c>
      <c r="AA19" s="209">
        <v>2.3632963991213498</v>
      </c>
      <c r="AB19" s="100">
        <v>8.9490769196704706E-2</v>
      </c>
      <c r="AC19" s="209">
        <v>2.0577280527927599</v>
      </c>
      <c r="AD19" s="258">
        <v>8.6761672903615805E-2</v>
      </c>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row>
    <row r="20" spans="1:126" x14ac:dyDescent="0.2">
      <c r="A20" s="98" t="s">
        <v>9</v>
      </c>
      <c r="B20" s="209">
        <v>2.1417739447106898</v>
      </c>
      <c r="C20" s="100">
        <v>2.3740685026948601E-2</v>
      </c>
      <c r="D20" s="209">
        <v>1.87289328499936</v>
      </c>
      <c r="E20" s="100">
        <v>1.8106059555738199E-2</v>
      </c>
      <c r="F20" s="209">
        <v>1.88011989570507</v>
      </c>
      <c r="G20" s="100">
        <v>2.00200741969404E-2</v>
      </c>
      <c r="H20" s="209">
        <v>2.2623753679771998</v>
      </c>
      <c r="I20" s="100">
        <v>3.1916181277018202E-2</v>
      </c>
      <c r="J20" s="209">
        <v>3.04520740983514</v>
      </c>
      <c r="K20" s="100">
        <v>3.4072333796482099E-2</v>
      </c>
      <c r="L20" s="209">
        <v>2.9271020651289001</v>
      </c>
      <c r="M20" s="100">
        <v>4.4273774072872203E-2</v>
      </c>
      <c r="N20" s="209">
        <v>2.0337349475441102</v>
      </c>
      <c r="O20" s="258">
        <v>4.2235229048574602E-2</v>
      </c>
      <c r="P20" s="98" t="s">
        <v>9</v>
      </c>
      <c r="Q20" s="209">
        <v>1.8613483517881999</v>
      </c>
      <c r="R20" s="100">
        <v>3.7597091288427802E-2</v>
      </c>
      <c r="S20" s="209">
        <v>2.1127676044368902</v>
      </c>
      <c r="T20" s="100">
        <v>5.2451671104190502E-2</v>
      </c>
      <c r="U20" s="209">
        <v>1.56023637888886</v>
      </c>
      <c r="V20" s="100">
        <v>4.0763886705473103E-2</v>
      </c>
      <c r="W20" s="209">
        <v>2.2583423201300898</v>
      </c>
      <c r="X20" s="100">
        <v>8.1408721602067399E-2</v>
      </c>
      <c r="Y20" s="209">
        <v>2.5993857324143002</v>
      </c>
      <c r="Z20" s="100">
        <v>8.8450963534946497E-2</v>
      </c>
      <c r="AA20" s="209">
        <v>2.9823323962402402</v>
      </c>
      <c r="AB20" s="100">
        <v>7.6171573602867304E-2</v>
      </c>
      <c r="AC20" s="209">
        <v>2.4079813540603201</v>
      </c>
      <c r="AD20" s="258">
        <v>8.5287113005568002E-2</v>
      </c>
    </row>
    <row r="21" spans="1:126" x14ac:dyDescent="0.2">
      <c r="A21" s="98" t="s">
        <v>10</v>
      </c>
      <c r="B21" s="209">
        <v>1.6199727254398499</v>
      </c>
      <c r="C21" s="100">
        <v>2.4519472379834002E-2</v>
      </c>
      <c r="D21" s="209">
        <v>2.0319583408800401</v>
      </c>
      <c r="E21" s="100">
        <v>2.51708010105757E-2</v>
      </c>
      <c r="F21" s="209">
        <v>2.3086775950408698</v>
      </c>
      <c r="G21" s="100">
        <v>2.7256651167879901E-2</v>
      </c>
      <c r="H21" s="209">
        <v>2.8710536045833499</v>
      </c>
      <c r="I21" s="100">
        <v>3.4529169106861601E-2</v>
      </c>
      <c r="J21" s="209">
        <v>2.9834916192534502</v>
      </c>
      <c r="K21" s="100">
        <v>5.2392148441789001E-2</v>
      </c>
      <c r="L21" s="209">
        <v>3.2843148291224802</v>
      </c>
      <c r="M21" s="100">
        <v>3.6492249389756502E-2</v>
      </c>
      <c r="N21" s="209">
        <v>2.01375438316949</v>
      </c>
      <c r="O21" s="258">
        <v>5.1423814379130302E-2</v>
      </c>
      <c r="P21" s="98" t="s">
        <v>10</v>
      </c>
      <c r="Q21" s="209">
        <v>1.4701221612941899</v>
      </c>
      <c r="R21" s="100">
        <v>4.4986090936067702E-2</v>
      </c>
      <c r="S21" s="209">
        <v>2.1163115402005701</v>
      </c>
      <c r="T21" s="100">
        <v>7.1898028256678598E-2</v>
      </c>
      <c r="U21" s="209">
        <v>2.2992112764600701</v>
      </c>
      <c r="V21" s="100">
        <v>8.8992366849903706E-2</v>
      </c>
      <c r="W21" s="209">
        <v>2.93460860347755</v>
      </c>
      <c r="X21" s="100">
        <v>7.6993683276411207E-2</v>
      </c>
      <c r="Y21" s="209">
        <v>2.7066702342473299</v>
      </c>
      <c r="Z21" s="100">
        <v>0.109186491153663</v>
      </c>
      <c r="AA21" s="209">
        <v>3.24346634024903</v>
      </c>
      <c r="AB21" s="100">
        <v>9.2321587058844606E-2</v>
      </c>
      <c r="AC21" s="209">
        <v>2.3615331993132198</v>
      </c>
      <c r="AD21" s="258">
        <v>9.9522976423407405E-2</v>
      </c>
    </row>
    <row r="22" spans="1:126" x14ac:dyDescent="0.2">
      <c r="A22" s="98" t="s">
        <v>11</v>
      </c>
      <c r="B22" s="209">
        <v>1.5167317575910799</v>
      </c>
      <c r="C22" s="100">
        <v>1.9599726159582501E-2</v>
      </c>
      <c r="D22" s="209">
        <v>1.9046776930220199</v>
      </c>
      <c r="E22" s="100">
        <v>3.3455404355389497E-2</v>
      </c>
      <c r="F22" s="209">
        <v>1.72055320849709</v>
      </c>
      <c r="G22" s="100">
        <v>2.73418860435647E-2</v>
      </c>
      <c r="H22" s="209">
        <v>2.4772778859054001</v>
      </c>
      <c r="I22" s="100">
        <v>4.57519405235223E-2</v>
      </c>
      <c r="J22" s="209">
        <v>3.1626821897214801</v>
      </c>
      <c r="K22" s="100">
        <v>4.9701192909005897E-2</v>
      </c>
      <c r="L22" s="209">
        <v>2.8270214134883398</v>
      </c>
      <c r="M22" s="100">
        <v>6.1521140151268999E-2</v>
      </c>
      <c r="N22" s="209">
        <v>2.0087264969359002</v>
      </c>
      <c r="O22" s="258">
        <v>6.23912413714207E-2</v>
      </c>
      <c r="P22" s="98" t="s">
        <v>11</v>
      </c>
      <c r="Q22" s="209">
        <v>1.28165068409107</v>
      </c>
      <c r="R22" s="100">
        <v>5.0530841109876302E-2</v>
      </c>
      <c r="S22" s="209">
        <v>2.0382557528293899</v>
      </c>
      <c r="T22" s="100">
        <v>6.8443360094826794E-2</v>
      </c>
      <c r="U22" s="209">
        <v>1.4949537966098201</v>
      </c>
      <c r="V22" s="100">
        <v>8.6034984717534096E-2</v>
      </c>
      <c r="W22" s="209">
        <v>2.3674410010979501</v>
      </c>
      <c r="X22" s="100">
        <v>0.112323697242304</v>
      </c>
      <c r="Y22" s="209">
        <v>2.80087371094158</v>
      </c>
      <c r="Z22" s="100">
        <v>0.12941059999645499</v>
      </c>
      <c r="AA22" s="209">
        <v>2.5816034815241502</v>
      </c>
      <c r="AB22" s="100">
        <v>0.14900091943679</v>
      </c>
      <c r="AC22" s="209">
        <v>2.3956212532365</v>
      </c>
      <c r="AD22" s="258">
        <v>0.150313543610999</v>
      </c>
    </row>
    <row r="23" spans="1:126" x14ac:dyDescent="0.2">
      <c r="A23" s="98" t="s">
        <v>12</v>
      </c>
      <c r="B23" s="209">
        <v>2.2103668614554199</v>
      </c>
      <c r="C23" s="100">
        <v>1.9335299220369698E-2</v>
      </c>
      <c r="D23" s="209">
        <v>1.8322603713833601</v>
      </c>
      <c r="E23" s="100">
        <v>1.9754365952815701E-2</v>
      </c>
      <c r="F23" s="209">
        <v>1.8437166191422201</v>
      </c>
      <c r="G23" s="100">
        <v>1.9726726610921601E-2</v>
      </c>
      <c r="H23" s="209">
        <v>2.6030780500756201</v>
      </c>
      <c r="I23" s="100">
        <v>2.63363307884261E-2</v>
      </c>
      <c r="J23" s="209">
        <v>2.86405911500046</v>
      </c>
      <c r="K23" s="100">
        <v>3.4718467949034298E-2</v>
      </c>
      <c r="L23" s="209">
        <v>1.74930154663715</v>
      </c>
      <c r="M23" s="100">
        <v>4.15930016501979E-2</v>
      </c>
      <c r="N23" s="209">
        <v>1.59439165691392</v>
      </c>
      <c r="O23" s="258">
        <v>4.2148728244072398E-2</v>
      </c>
      <c r="P23" s="98" t="s">
        <v>12</v>
      </c>
      <c r="Q23" s="209">
        <v>2.0550737375297898</v>
      </c>
      <c r="R23" s="100">
        <v>3.6626505696626697E-2</v>
      </c>
      <c r="S23" s="209">
        <v>1.7257085097370199</v>
      </c>
      <c r="T23" s="100">
        <v>3.7434472344138103E-2</v>
      </c>
      <c r="U23" s="209">
        <v>1.5424505971065801</v>
      </c>
      <c r="V23" s="100">
        <v>3.7934973664222701E-2</v>
      </c>
      <c r="W23" s="209">
        <v>2.6037868513009799</v>
      </c>
      <c r="X23" s="100">
        <v>6.1921780716445898E-2</v>
      </c>
      <c r="Y23" s="209">
        <v>2.4906751342446101</v>
      </c>
      <c r="Z23" s="100">
        <v>8.2887029654340805E-2</v>
      </c>
      <c r="AA23" s="209">
        <v>1.5166399508133901</v>
      </c>
      <c r="AB23" s="100">
        <v>8.7616604259292893E-2</v>
      </c>
      <c r="AC23" s="209">
        <v>1.50156214200872</v>
      </c>
      <c r="AD23" s="258">
        <v>7.5617153455743505E-2</v>
      </c>
    </row>
    <row r="24" spans="1:126" x14ac:dyDescent="0.2">
      <c r="A24" s="98" t="s">
        <v>13</v>
      </c>
      <c r="B24" s="209">
        <v>1.7234467119649099</v>
      </c>
      <c r="C24" s="100">
        <v>2.9087485316294098E-2</v>
      </c>
      <c r="D24" s="209">
        <v>1.57330287679264</v>
      </c>
      <c r="E24" s="100">
        <v>2.79356123895909E-2</v>
      </c>
      <c r="F24" s="209">
        <v>2.0495977595251</v>
      </c>
      <c r="G24" s="100">
        <v>2.83198063779007E-2</v>
      </c>
      <c r="H24" s="209">
        <v>1.95860773332444</v>
      </c>
      <c r="I24" s="100">
        <v>3.2441923857389802E-2</v>
      </c>
      <c r="J24" s="209">
        <v>2.9497118672794098</v>
      </c>
      <c r="K24" s="100">
        <v>3.6429280766368199E-2</v>
      </c>
      <c r="L24" s="209">
        <v>2.2790489112168602</v>
      </c>
      <c r="M24" s="100">
        <v>5.3665953481658098E-2</v>
      </c>
      <c r="N24" s="209">
        <v>1.72072144559528</v>
      </c>
      <c r="O24" s="258">
        <v>4.57608148608636E-2</v>
      </c>
      <c r="P24" s="98" t="s">
        <v>13</v>
      </c>
      <c r="Q24" s="209">
        <v>1.6119043064252701</v>
      </c>
      <c r="R24" s="100">
        <v>4.5446811860581103E-2</v>
      </c>
      <c r="S24" s="209">
        <v>1.5620755180375401</v>
      </c>
      <c r="T24" s="100">
        <v>4.7747196912277398E-2</v>
      </c>
      <c r="U24" s="209">
        <v>1.8633903306575199</v>
      </c>
      <c r="V24" s="100">
        <v>4.6631649080597998E-2</v>
      </c>
      <c r="W24" s="209">
        <v>1.8400271402816599</v>
      </c>
      <c r="X24" s="100">
        <v>6.5468134301048198E-2</v>
      </c>
      <c r="Y24" s="209">
        <v>2.7335792050369898</v>
      </c>
      <c r="Z24" s="100">
        <v>7.20124240558256E-2</v>
      </c>
      <c r="AA24" s="209">
        <v>1.8787191911390499</v>
      </c>
      <c r="AB24" s="100">
        <v>8.9041291694774399E-2</v>
      </c>
      <c r="AC24" s="209">
        <v>2.04725386323801</v>
      </c>
      <c r="AD24" s="258">
        <v>8.3664103363926795E-2</v>
      </c>
    </row>
    <row r="25" spans="1:126" x14ac:dyDescent="0.2">
      <c r="A25" s="98" t="s">
        <v>14</v>
      </c>
      <c r="B25" s="209">
        <v>1.87056533991749</v>
      </c>
      <c r="C25" s="100">
        <v>1.8106511973991699E-2</v>
      </c>
      <c r="D25" s="209">
        <v>1.8958310034286301</v>
      </c>
      <c r="E25" s="100">
        <v>1.88122944078528E-2</v>
      </c>
      <c r="F25" s="209">
        <v>2.03259441752905</v>
      </c>
      <c r="G25" s="100">
        <v>1.5818784938649199E-2</v>
      </c>
      <c r="H25" s="209">
        <v>2.1619839077781302</v>
      </c>
      <c r="I25" s="100">
        <v>2.9135966291395601E-2</v>
      </c>
      <c r="J25" s="209">
        <v>3.0993127417094701</v>
      </c>
      <c r="K25" s="100">
        <v>3.1287306553696603E-2</v>
      </c>
      <c r="L25" s="209">
        <v>2.4251225159210299</v>
      </c>
      <c r="M25" s="100">
        <v>3.3477322169810697E-2</v>
      </c>
      <c r="N25" s="209">
        <v>1.8471134668240301</v>
      </c>
      <c r="O25" s="258">
        <v>3.49559579516572E-2</v>
      </c>
      <c r="P25" s="98" t="s">
        <v>14</v>
      </c>
      <c r="Q25" s="209">
        <v>1.6270480353410599</v>
      </c>
      <c r="R25" s="100">
        <v>4.3096808335023003E-2</v>
      </c>
      <c r="S25" s="209">
        <v>2.0215658502483298</v>
      </c>
      <c r="T25" s="100">
        <v>4.17349285780476E-2</v>
      </c>
      <c r="U25" s="209">
        <v>1.75113085911675</v>
      </c>
      <c r="V25" s="100">
        <v>3.7362472276224301E-2</v>
      </c>
      <c r="W25" s="209">
        <v>2.23873088661554</v>
      </c>
      <c r="X25" s="100">
        <v>6.6801343969790705E-2</v>
      </c>
      <c r="Y25" s="209">
        <v>2.4610858825250999</v>
      </c>
      <c r="Z25" s="100">
        <v>8.4149852447640505E-2</v>
      </c>
      <c r="AA25" s="209">
        <v>2.2876146194404798</v>
      </c>
      <c r="AB25" s="100">
        <v>7.7397957447493601E-2</v>
      </c>
      <c r="AC25" s="209">
        <v>2.3300150240157902</v>
      </c>
      <c r="AD25" s="258">
        <v>8.2130197719961107E-2</v>
      </c>
    </row>
    <row r="26" spans="1:126" x14ac:dyDescent="0.2">
      <c r="A26" s="98" t="s">
        <v>15</v>
      </c>
      <c r="B26" s="209">
        <v>2.0766984546205798</v>
      </c>
      <c r="C26" s="100">
        <v>1.5630322035842401E-2</v>
      </c>
      <c r="D26" s="209">
        <v>2.1256964426990601</v>
      </c>
      <c r="E26" s="100">
        <v>1.3786715901268801E-2</v>
      </c>
      <c r="F26" s="209">
        <v>2.1300087228214801</v>
      </c>
      <c r="G26" s="100">
        <v>1.8378459693985601E-2</v>
      </c>
      <c r="H26" s="209">
        <v>2.2535088663038199</v>
      </c>
      <c r="I26" s="100">
        <v>2.09924915962806E-2</v>
      </c>
      <c r="J26" s="209">
        <v>2.8866402228921402</v>
      </c>
      <c r="K26" s="100">
        <v>3.1563173273298398E-2</v>
      </c>
      <c r="L26" s="209">
        <v>2.0133498031060002</v>
      </c>
      <c r="M26" s="100">
        <v>3.1668946897629002E-2</v>
      </c>
      <c r="N26" s="209">
        <v>1.9858061984826001</v>
      </c>
      <c r="O26" s="258">
        <v>3.2934402645264198E-2</v>
      </c>
      <c r="P26" s="98" t="s">
        <v>15</v>
      </c>
      <c r="Q26" s="209">
        <v>1.82296346673401</v>
      </c>
      <c r="R26" s="100">
        <v>4.0390075369554898E-2</v>
      </c>
      <c r="S26" s="209">
        <v>2.2801504068723699</v>
      </c>
      <c r="T26" s="100">
        <v>4.6643410223627897E-2</v>
      </c>
      <c r="U26" s="209">
        <v>1.8741990959736801</v>
      </c>
      <c r="V26" s="100">
        <v>4.4863675118291903E-2</v>
      </c>
      <c r="W26" s="209">
        <v>2.3873498039074801</v>
      </c>
      <c r="X26" s="100">
        <v>6.8717811187836098E-2</v>
      </c>
      <c r="Y26" s="209">
        <v>2.2437934358700602</v>
      </c>
      <c r="Z26" s="100">
        <v>8.7448202434825498E-2</v>
      </c>
      <c r="AA26" s="209">
        <v>2.0875365502206402</v>
      </c>
      <c r="AB26" s="100">
        <v>9.5591456998436894E-2</v>
      </c>
      <c r="AC26" s="209">
        <v>2.4006974843902902</v>
      </c>
      <c r="AD26" s="258">
        <v>9.9538954575505101E-2</v>
      </c>
    </row>
    <row r="27" spans="1:126" x14ac:dyDescent="0.2">
      <c r="A27" s="98" t="s">
        <v>16</v>
      </c>
      <c r="B27" s="209">
        <v>1.8229306385400299</v>
      </c>
      <c r="C27" s="100">
        <v>2.52161998476171E-2</v>
      </c>
      <c r="D27" s="209">
        <v>1.76785403262815</v>
      </c>
      <c r="E27" s="100">
        <v>3.0002482848539201E-2</v>
      </c>
      <c r="F27" s="209">
        <v>1.9846966178207599</v>
      </c>
      <c r="G27" s="100">
        <v>2.7773972985803998E-2</v>
      </c>
      <c r="H27" s="209">
        <v>2.5881456966357699</v>
      </c>
      <c r="I27" s="100">
        <v>3.7669703686100398E-2</v>
      </c>
      <c r="J27" s="209">
        <v>3.2765179647207199</v>
      </c>
      <c r="K27" s="100">
        <v>3.7754598625423998E-2</v>
      </c>
      <c r="L27" s="209">
        <v>3.0942780641615202</v>
      </c>
      <c r="M27" s="100">
        <v>4.2438082875570202E-2</v>
      </c>
      <c r="N27" s="209">
        <v>1.8996015666511601</v>
      </c>
      <c r="O27" s="258">
        <v>4.5768893066542797E-2</v>
      </c>
      <c r="P27" s="98" t="s">
        <v>16</v>
      </c>
      <c r="Q27" s="209">
        <v>1.6652873226754099</v>
      </c>
      <c r="R27" s="100">
        <v>3.7676869079156801E-2</v>
      </c>
      <c r="S27" s="209">
        <v>1.89593133788696</v>
      </c>
      <c r="T27" s="100">
        <v>4.2783005900134001E-2</v>
      </c>
      <c r="U27" s="209">
        <v>1.81219892393511</v>
      </c>
      <c r="V27" s="100">
        <v>5.12133375296005E-2</v>
      </c>
      <c r="W27" s="209">
        <v>2.6923091420795999</v>
      </c>
      <c r="X27" s="100">
        <v>6.11670328442111E-2</v>
      </c>
      <c r="Y27" s="209">
        <v>2.9475911437104299</v>
      </c>
      <c r="Z27" s="100">
        <v>5.7985633237489703E-2</v>
      </c>
      <c r="AA27" s="209">
        <v>3.3824795221929902</v>
      </c>
      <c r="AB27" s="100">
        <v>4.2241358318640301E-2</v>
      </c>
      <c r="AC27" s="209">
        <v>2.53095099500799</v>
      </c>
      <c r="AD27" s="258">
        <v>6.3628892040485094E-2</v>
      </c>
    </row>
    <row r="28" spans="1:126" x14ac:dyDescent="0.2">
      <c r="A28" s="98" t="s">
        <v>17</v>
      </c>
      <c r="B28" s="209">
        <v>1.6032795611692701</v>
      </c>
      <c r="C28" s="100">
        <v>2.4811775040860701E-2</v>
      </c>
      <c r="D28" s="209">
        <v>2.0819168104802901</v>
      </c>
      <c r="E28" s="100">
        <v>2.43305703159622E-2</v>
      </c>
      <c r="F28" s="209">
        <v>1.8395040843831201</v>
      </c>
      <c r="G28" s="100">
        <v>3.0947757930216899E-2</v>
      </c>
      <c r="H28" s="209">
        <v>2.53361759547467</v>
      </c>
      <c r="I28" s="100">
        <v>2.8467078069728001E-2</v>
      </c>
      <c r="J28" s="209">
        <v>2.6977469022754499</v>
      </c>
      <c r="K28" s="100">
        <v>4.3636219736276197E-2</v>
      </c>
      <c r="L28" s="209">
        <v>3.1074674768544202</v>
      </c>
      <c r="M28" s="100">
        <v>4.00095822494499E-2</v>
      </c>
      <c r="N28" s="209">
        <v>1.98795898345883</v>
      </c>
      <c r="O28" s="258">
        <v>4.6420616127493999E-2</v>
      </c>
      <c r="P28" s="98" t="s">
        <v>17</v>
      </c>
      <c r="Q28" s="209">
        <v>1.43323800260134</v>
      </c>
      <c r="R28" s="100">
        <v>4.5084812653301803E-2</v>
      </c>
      <c r="S28" s="209">
        <v>2.2219042461113001</v>
      </c>
      <c r="T28" s="100">
        <v>7.2165074662002601E-2</v>
      </c>
      <c r="U28" s="209">
        <v>1.72661820317042</v>
      </c>
      <c r="V28" s="100">
        <v>9.2581845665982501E-2</v>
      </c>
      <c r="W28" s="209">
        <v>2.59542382620447</v>
      </c>
      <c r="X28" s="100">
        <v>9.4222027837794806E-2</v>
      </c>
      <c r="Y28" s="209">
        <v>2.0637992590275198</v>
      </c>
      <c r="Z28" s="100">
        <v>9.6735865831346607E-2</v>
      </c>
      <c r="AA28" s="209">
        <v>3.1170606455972298</v>
      </c>
      <c r="AB28" s="100">
        <v>0.101633005975236</v>
      </c>
      <c r="AC28" s="209">
        <v>2.41077032583999</v>
      </c>
      <c r="AD28" s="258">
        <v>0.111790015556208</v>
      </c>
    </row>
    <row r="29" spans="1:126" x14ac:dyDescent="0.2">
      <c r="A29" s="98" t="s">
        <v>18</v>
      </c>
      <c r="B29" s="209">
        <v>1.75700413339349</v>
      </c>
      <c r="C29" s="100">
        <v>1.9184321105118501E-2</v>
      </c>
      <c r="D29" s="209">
        <v>2.4132531263935499</v>
      </c>
      <c r="E29" s="100">
        <v>3.2420089228338798E-2</v>
      </c>
      <c r="F29" s="209">
        <v>1.8561781577941101</v>
      </c>
      <c r="G29" s="100">
        <v>2.91356272461646E-2</v>
      </c>
      <c r="H29" s="209">
        <v>2.5177903115380702</v>
      </c>
      <c r="I29" s="100">
        <v>3.66483361736838E-2</v>
      </c>
      <c r="J29" s="209">
        <v>3.2525849598419798</v>
      </c>
      <c r="K29" s="100">
        <v>3.1381425693423899E-2</v>
      </c>
      <c r="L29" s="209">
        <v>2.2490929600776401</v>
      </c>
      <c r="M29" s="100">
        <v>4.5242205384651901E-2</v>
      </c>
      <c r="N29" s="209">
        <v>1.9103689490301601</v>
      </c>
      <c r="O29" s="258">
        <v>4.42545872293406E-2</v>
      </c>
      <c r="P29" s="98" t="s">
        <v>18</v>
      </c>
      <c r="Q29" s="209">
        <v>1.6009908459622</v>
      </c>
      <c r="R29" s="100">
        <v>4.26621275275147E-2</v>
      </c>
      <c r="S29" s="209">
        <v>2.3735963337621002</v>
      </c>
      <c r="T29" s="100">
        <v>6.5519633817462397E-2</v>
      </c>
      <c r="U29" s="209">
        <v>1.55328907676113</v>
      </c>
      <c r="V29" s="100">
        <v>5.7067258029267001E-2</v>
      </c>
      <c r="W29" s="209">
        <v>2.3801697252420002</v>
      </c>
      <c r="X29" s="100">
        <v>8.0583242149746895E-2</v>
      </c>
      <c r="Y29" s="209">
        <v>2.87336316690681</v>
      </c>
      <c r="Z29" s="100">
        <v>7.9504277270333906E-2</v>
      </c>
      <c r="AA29" s="209">
        <v>2.69488013318042</v>
      </c>
      <c r="AB29" s="100">
        <v>8.2492729540345505E-2</v>
      </c>
      <c r="AC29" s="209">
        <v>2.6545847164636598</v>
      </c>
      <c r="AD29" s="258">
        <v>8.2362529450113395E-2</v>
      </c>
    </row>
    <row r="30" spans="1:126" x14ac:dyDescent="0.2">
      <c r="A30" s="98" t="s">
        <v>19</v>
      </c>
      <c r="B30" s="209">
        <v>2.1847441918649002</v>
      </c>
      <c r="C30" s="100">
        <v>1.69529057211051E-2</v>
      </c>
      <c r="D30" s="209">
        <v>2.04043039482216</v>
      </c>
      <c r="E30" s="100">
        <v>1.8368457290365198E-2</v>
      </c>
      <c r="F30" s="209">
        <v>2.1248779319404498</v>
      </c>
      <c r="G30" s="100">
        <v>1.46092490440054E-2</v>
      </c>
      <c r="H30" s="209">
        <v>2.3526746652951398</v>
      </c>
      <c r="I30" s="100">
        <v>2.76571884303933E-2</v>
      </c>
      <c r="J30" s="209">
        <v>3.26185005002896</v>
      </c>
      <c r="K30" s="100">
        <v>2.5415327996924999E-2</v>
      </c>
      <c r="L30" s="209">
        <v>2.4716874566624698</v>
      </c>
      <c r="M30" s="100">
        <v>3.5486521821339302E-2</v>
      </c>
      <c r="N30" s="209">
        <v>1.96322147794014</v>
      </c>
      <c r="O30" s="258">
        <v>3.2327808488948902E-2</v>
      </c>
      <c r="P30" s="98" t="s">
        <v>19</v>
      </c>
      <c r="Q30" s="209">
        <v>1.9641717703010799</v>
      </c>
      <c r="R30" s="100">
        <v>4.9153726854052802E-2</v>
      </c>
      <c r="S30" s="209">
        <v>2.38706383148094</v>
      </c>
      <c r="T30" s="100">
        <v>5.5862847057267101E-2</v>
      </c>
      <c r="U30" s="209">
        <v>2.0086013502578299</v>
      </c>
      <c r="V30" s="100">
        <v>4.9494020916717799E-2</v>
      </c>
      <c r="W30" s="209">
        <v>2.45215468984579</v>
      </c>
      <c r="X30" s="100">
        <v>7.8039900036934298E-2</v>
      </c>
      <c r="Y30" s="209">
        <v>3.0092518849271901</v>
      </c>
      <c r="Z30" s="100">
        <v>8.6923256385745801E-2</v>
      </c>
      <c r="AA30" s="209">
        <v>2.7077638447859602</v>
      </c>
      <c r="AB30" s="100">
        <v>0.113732768598129</v>
      </c>
      <c r="AC30" s="209">
        <v>2.43554970618783</v>
      </c>
      <c r="AD30" s="258">
        <v>0.11735803340722301</v>
      </c>
    </row>
    <row r="31" spans="1:126" x14ac:dyDescent="0.2">
      <c r="A31" s="98" t="s">
        <v>20</v>
      </c>
      <c r="B31" s="209">
        <v>1.92754015914842</v>
      </c>
      <c r="C31" s="100">
        <v>3.5174831500541903E-2</v>
      </c>
      <c r="D31" s="209">
        <v>2.2689398251055501</v>
      </c>
      <c r="E31" s="100">
        <v>3.8722621075347997E-2</v>
      </c>
      <c r="F31" s="209">
        <v>2.3386938067616598</v>
      </c>
      <c r="G31" s="100">
        <v>4.90060240329315E-2</v>
      </c>
      <c r="H31" s="209">
        <v>2.7159575580991699</v>
      </c>
      <c r="I31" s="100">
        <v>5.3166505197775903E-2</v>
      </c>
      <c r="J31" s="209">
        <v>3.1591436448639101</v>
      </c>
      <c r="K31" s="100">
        <v>5.9482696625514697E-2</v>
      </c>
      <c r="L31" s="209">
        <v>3.3451053927396202</v>
      </c>
      <c r="M31" s="100">
        <v>7.4249016328086198E-2</v>
      </c>
      <c r="N31" s="209">
        <v>2.2356061257642899</v>
      </c>
      <c r="O31" s="258">
        <v>8.6988197266780795E-2</v>
      </c>
      <c r="P31" s="98" t="s">
        <v>20</v>
      </c>
      <c r="Q31" s="209">
        <v>1.7367755789897199</v>
      </c>
      <c r="R31" s="100">
        <v>3.9823232253852502E-2</v>
      </c>
      <c r="S31" s="209">
        <v>2.48771865198619</v>
      </c>
      <c r="T31" s="100">
        <v>6.5636477280392597E-2</v>
      </c>
      <c r="U31" s="209">
        <v>2.80473406652058</v>
      </c>
      <c r="V31" s="100">
        <v>9.3555706391037399E-2</v>
      </c>
      <c r="W31" s="209">
        <v>2.6312578293979301</v>
      </c>
      <c r="X31" s="100">
        <v>7.2273736406609806E-2</v>
      </c>
      <c r="Y31" s="209">
        <v>3.2830068898566598</v>
      </c>
      <c r="Z31" s="100">
        <v>9.68557441041413E-2</v>
      </c>
      <c r="AA31" s="209">
        <v>3.4230776774824099</v>
      </c>
      <c r="AB31" s="100">
        <v>6.4313100262408898E-2</v>
      </c>
      <c r="AC31" s="209">
        <v>2.438262647408</v>
      </c>
      <c r="AD31" s="258">
        <v>0.106853634202074</v>
      </c>
    </row>
    <row r="32" spans="1:126" x14ac:dyDescent="0.2">
      <c r="A32" s="98"/>
      <c r="B32" s="1"/>
      <c r="C32" s="1"/>
      <c r="D32" s="1"/>
      <c r="E32" s="1"/>
      <c r="F32" s="1"/>
      <c r="G32" s="1"/>
      <c r="H32" s="1"/>
      <c r="I32" s="1"/>
      <c r="J32" s="1"/>
      <c r="K32" s="1"/>
      <c r="L32" s="1"/>
      <c r="M32" s="1"/>
      <c r="N32" s="1"/>
      <c r="O32" s="293"/>
      <c r="P32" s="98"/>
      <c r="Q32" s="1"/>
      <c r="R32" s="1"/>
      <c r="S32" s="1"/>
      <c r="T32" s="1"/>
      <c r="U32" s="1"/>
      <c r="V32" s="1"/>
      <c r="W32" s="1"/>
      <c r="X32" s="1"/>
      <c r="Y32" s="1"/>
      <c r="Z32" s="1"/>
      <c r="AA32" s="1"/>
      <c r="AB32" s="1"/>
      <c r="AC32" s="116"/>
      <c r="AD32" s="293"/>
    </row>
    <row r="33" spans="1:126" x14ac:dyDescent="0.2">
      <c r="A33" s="97" t="s">
        <v>21</v>
      </c>
      <c r="B33" s="1"/>
      <c r="C33" s="1"/>
      <c r="D33" s="1"/>
      <c r="E33" s="1"/>
      <c r="F33" s="1"/>
      <c r="G33" s="1"/>
      <c r="H33" s="1"/>
      <c r="I33" s="1"/>
      <c r="J33" s="1"/>
      <c r="K33" s="1"/>
      <c r="L33" s="1"/>
      <c r="M33" s="1"/>
      <c r="N33" s="1"/>
      <c r="O33" s="293"/>
      <c r="P33" s="97" t="s">
        <v>21</v>
      </c>
      <c r="Q33" s="1"/>
      <c r="R33" s="1"/>
      <c r="S33" s="1"/>
      <c r="T33" s="1"/>
      <c r="U33" s="1"/>
      <c r="V33" s="1"/>
      <c r="W33" s="1"/>
      <c r="X33" s="1"/>
      <c r="Y33" s="1"/>
      <c r="Z33" s="1"/>
      <c r="AA33" s="1"/>
      <c r="AB33" s="1"/>
      <c r="AC33" s="116"/>
      <c r="AD33" s="293"/>
    </row>
    <row r="34" spans="1:126" x14ac:dyDescent="0.2">
      <c r="A34" s="98" t="s">
        <v>22</v>
      </c>
      <c r="B34" s="209">
        <v>2.0678512686178401</v>
      </c>
      <c r="C34" s="100">
        <v>1.7148369997143399E-2</v>
      </c>
      <c r="D34" s="209">
        <v>1.87779855500286</v>
      </c>
      <c r="E34" s="100">
        <v>1.8241582605574101E-2</v>
      </c>
      <c r="F34" s="209">
        <v>1.9521122975393701</v>
      </c>
      <c r="G34" s="100">
        <v>1.8342506988089199E-2</v>
      </c>
      <c r="H34" s="209">
        <v>2.4157493502717302</v>
      </c>
      <c r="I34" s="100">
        <v>2.7571931747937501E-2</v>
      </c>
      <c r="J34" s="209">
        <v>3.1513984179375099</v>
      </c>
      <c r="K34" s="100">
        <v>3.0520376318588002E-2</v>
      </c>
      <c r="L34" s="209">
        <v>2.5028715413046698</v>
      </c>
      <c r="M34" s="100">
        <v>4.1496559777510697E-2</v>
      </c>
      <c r="N34" s="209">
        <v>1.82531368887149</v>
      </c>
      <c r="O34" s="258">
        <v>3.8610655275700997E-2</v>
      </c>
      <c r="P34" s="98" t="s">
        <v>22</v>
      </c>
      <c r="Q34" s="209">
        <v>1.7431632823227701</v>
      </c>
      <c r="R34" s="100">
        <v>6.3205711223039002E-2</v>
      </c>
      <c r="S34" s="209">
        <v>2.2404725172806401</v>
      </c>
      <c r="T34" s="100">
        <v>7.3653958976926698E-2</v>
      </c>
      <c r="U34" s="209">
        <v>1.7582380834517499</v>
      </c>
      <c r="V34" s="100">
        <v>0.101110533381539</v>
      </c>
      <c r="W34" s="209">
        <v>2.1937488624143899</v>
      </c>
      <c r="X34" s="100">
        <v>0.108990867087446</v>
      </c>
      <c r="Y34" s="209">
        <v>2.6926551853242602</v>
      </c>
      <c r="Z34" s="100">
        <v>0.14210901884895499</v>
      </c>
      <c r="AA34" s="209">
        <v>2.5865731308432598</v>
      </c>
      <c r="AB34" s="100">
        <v>0.12653536793094</v>
      </c>
      <c r="AC34" s="209">
        <v>2.0870768184962398</v>
      </c>
      <c r="AD34" s="258">
        <v>0.142367569132406</v>
      </c>
    </row>
    <row r="35" spans="1:126" x14ac:dyDescent="0.2">
      <c r="A35" s="98" t="s">
        <v>23</v>
      </c>
      <c r="B35" s="209">
        <v>1.7986598552439099</v>
      </c>
      <c r="C35" s="100">
        <v>1.9997992936713501E-2</v>
      </c>
      <c r="D35" s="209">
        <v>2.0369354490021099</v>
      </c>
      <c r="E35" s="100">
        <v>3.0953605166690101E-2</v>
      </c>
      <c r="F35" s="209">
        <v>2.2832983053524698</v>
      </c>
      <c r="G35" s="100">
        <v>2.5054056204339901E-2</v>
      </c>
      <c r="H35" s="209">
        <v>2.6270109696692798</v>
      </c>
      <c r="I35" s="100">
        <v>3.4081750669232601E-2</v>
      </c>
      <c r="J35" s="209">
        <v>3.2261836871365599</v>
      </c>
      <c r="K35" s="100">
        <v>3.2704155849269299E-2</v>
      </c>
      <c r="L35" s="209">
        <v>3.2183821902630001</v>
      </c>
      <c r="M35" s="100">
        <v>3.6072378782971898E-2</v>
      </c>
      <c r="N35" s="209">
        <v>1.9585262557696199</v>
      </c>
      <c r="O35" s="258">
        <v>3.9335946381145799E-2</v>
      </c>
      <c r="P35" s="98" t="s">
        <v>23</v>
      </c>
      <c r="Q35" s="209">
        <v>1.6282629663978401</v>
      </c>
      <c r="R35" s="100">
        <v>4.4856283928062901E-2</v>
      </c>
      <c r="S35" s="209">
        <v>2.3491037942106798</v>
      </c>
      <c r="T35" s="100">
        <v>6.6458637595536593E-2</v>
      </c>
      <c r="U35" s="209">
        <v>2.3023443034033702</v>
      </c>
      <c r="V35" s="100">
        <v>5.8581424320311298E-2</v>
      </c>
      <c r="W35" s="209">
        <v>2.6362658890465398</v>
      </c>
      <c r="X35" s="100">
        <v>9.1850288107414094E-2</v>
      </c>
      <c r="Y35" s="209">
        <v>3.09404817942979</v>
      </c>
      <c r="Z35" s="100">
        <v>0.10506508951853499</v>
      </c>
      <c r="AA35" s="209">
        <v>3.1749879759558999</v>
      </c>
      <c r="AB35" s="100">
        <v>0.103657269189914</v>
      </c>
      <c r="AC35" s="209">
        <v>2.3246881720250601</v>
      </c>
      <c r="AD35" s="258">
        <v>0.13097158599019601</v>
      </c>
    </row>
    <row r="36" spans="1:126" x14ac:dyDescent="0.2">
      <c r="A36" s="98" t="s">
        <v>24</v>
      </c>
      <c r="B36" s="209">
        <v>1.6355557631381801</v>
      </c>
      <c r="C36" s="100">
        <v>2.7603393683679402E-2</v>
      </c>
      <c r="D36" s="209">
        <v>1.95394584032653</v>
      </c>
      <c r="E36" s="100">
        <v>3.1831832352908297E-2</v>
      </c>
      <c r="F36" s="209">
        <v>2.2966775193873401</v>
      </c>
      <c r="G36" s="100">
        <v>3.5194869882240798E-2</v>
      </c>
      <c r="H36" s="209">
        <v>2.6919788504214601</v>
      </c>
      <c r="I36" s="100">
        <v>4.1535930786351302E-2</v>
      </c>
      <c r="J36" s="209">
        <v>3.1395674074425801</v>
      </c>
      <c r="K36" s="100">
        <v>5.2717763684072501E-2</v>
      </c>
      <c r="L36" s="209">
        <v>2.9809581824207099</v>
      </c>
      <c r="M36" s="100">
        <v>4.2120727682665698E-2</v>
      </c>
      <c r="N36" s="209">
        <v>2.0588308406815501</v>
      </c>
      <c r="O36" s="258">
        <v>4.67785448364458E-2</v>
      </c>
      <c r="P36" s="98" t="s">
        <v>24</v>
      </c>
      <c r="Q36" s="209">
        <v>1.44432554995842</v>
      </c>
      <c r="R36" s="100">
        <v>4.8780264789903598E-2</v>
      </c>
      <c r="S36" s="209">
        <v>1.97230156183551</v>
      </c>
      <c r="T36" s="100">
        <v>7.6316318995902202E-2</v>
      </c>
      <c r="U36" s="209">
        <v>2.0429091088559099</v>
      </c>
      <c r="V36" s="100">
        <v>0.10086937613567699</v>
      </c>
      <c r="W36" s="209">
        <v>2.6403184502780901</v>
      </c>
      <c r="X36" s="100">
        <v>0.104637550326172</v>
      </c>
      <c r="Y36" s="209">
        <v>2.7288740238552398</v>
      </c>
      <c r="Z36" s="100">
        <v>0.13005204607093601</v>
      </c>
      <c r="AA36" s="209">
        <v>2.9736029241736999</v>
      </c>
      <c r="AB36" s="100">
        <v>0.12213971436663699</v>
      </c>
      <c r="AC36" s="209">
        <v>2.2739749653274401</v>
      </c>
      <c r="AD36" s="258">
        <v>0.128334499859765</v>
      </c>
    </row>
    <row r="37" spans="1:126" x14ac:dyDescent="0.2">
      <c r="A37" s="98" t="s">
        <v>25</v>
      </c>
      <c r="B37" s="209">
        <v>1.79393649608269</v>
      </c>
      <c r="C37" s="100">
        <v>1.9523062916416301E-2</v>
      </c>
      <c r="D37" s="209">
        <v>2.0345304907933799</v>
      </c>
      <c r="E37" s="100">
        <v>3.00256637388953E-2</v>
      </c>
      <c r="F37" s="209">
        <v>2.2836850281961598</v>
      </c>
      <c r="G37" s="100">
        <v>2.41879645431269E-2</v>
      </c>
      <c r="H37" s="209">
        <v>2.6289157908023202</v>
      </c>
      <c r="I37" s="100">
        <v>3.2900947377403698E-2</v>
      </c>
      <c r="J37" s="209">
        <v>3.22364414731911</v>
      </c>
      <c r="K37" s="100">
        <v>3.2078550210023003E-2</v>
      </c>
      <c r="L37" s="209">
        <v>3.2114237474571601</v>
      </c>
      <c r="M37" s="100">
        <v>3.5088617517014503E-2</v>
      </c>
      <c r="N37" s="209">
        <v>1.96146329918175</v>
      </c>
      <c r="O37" s="258">
        <v>3.8406618457500201E-2</v>
      </c>
      <c r="P37" s="98" t="s">
        <v>25</v>
      </c>
      <c r="Q37" s="209">
        <v>1.62110870723735</v>
      </c>
      <c r="R37" s="100">
        <v>4.3489811049681797E-2</v>
      </c>
      <c r="S37" s="209">
        <v>2.3346864863139301</v>
      </c>
      <c r="T37" s="100">
        <v>6.3763202372692104E-2</v>
      </c>
      <c r="U37" s="209">
        <v>2.2928174764020999</v>
      </c>
      <c r="V37" s="100">
        <v>5.7169089891854798E-2</v>
      </c>
      <c r="W37" s="209">
        <v>2.6364243396349298</v>
      </c>
      <c r="X37" s="100">
        <v>8.9375850361846296E-2</v>
      </c>
      <c r="Y37" s="209">
        <v>3.0797702804648002</v>
      </c>
      <c r="Z37" s="100">
        <v>0.100936381181449</v>
      </c>
      <c r="AA37" s="209">
        <v>3.1671140468223302</v>
      </c>
      <c r="AB37" s="100">
        <v>9.9613495883037001E-2</v>
      </c>
      <c r="AC37" s="209">
        <v>2.3227024258379299</v>
      </c>
      <c r="AD37" s="258">
        <v>0.125637669661326</v>
      </c>
    </row>
    <row r="38" spans="1:126" x14ac:dyDescent="0.2">
      <c r="N38" s="6"/>
      <c r="O38" s="262"/>
      <c r="AC38" s="6"/>
      <c r="AD38" s="262"/>
    </row>
    <row r="39" spans="1:126" s="85" customFormat="1" x14ac:dyDescent="0.2">
      <c r="A39" s="101" t="s">
        <v>156</v>
      </c>
      <c r="B39" s="222">
        <f>IF(ISNUMBER(B$12),AVERAGE(B12:B31,B34,B37),"")</f>
        <v>1.9130623751148443</v>
      </c>
      <c r="C39" s="102">
        <f>IF(ISNUMBER(C$12),SQRT((SUMSQ(C12:C31,C34,C37))/(22^2)),"")</f>
        <v>4.4285429634348143E-3</v>
      </c>
      <c r="D39" s="222">
        <f t="shared" ref="D39" si="0">IF(ISNUMBER(D$12),AVERAGE(D12:D31,D34,D37),"")</f>
        <v>1.9918242230006484</v>
      </c>
      <c r="E39" s="102">
        <f t="shared" ref="E39" si="1">IF(ISNUMBER(E$12),SQRT((SUMSQ(E12:E31,E34,E37))/(22^2)),"")</f>
        <v>5.1184288238295657E-3</v>
      </c>
      <c r="F39" s="222">
        <f t="shared" ref="F39" si="2">IF(ISNUMBER(F$12),AVERAGE(F12:F31,F34,F37),"")</f>
        <v>2.053980659257086</v>
      </c>
      <c r="G39" s="102">
        <f t="shared" ref="G39" si="3">IF(ISNUMBER(G$12),SQRT((SUMSQ(G12:G31,G34,G37))/(22^2)),"")</f>
        <v>5.2993970873946054E-3</v>
      </c>
      <c r="H39" s="222">
        <f t="shared" ref="H39" si="4">IF(ISNUMBER(H$12),AVERAGE(H12:H31,H34,H37),"")</f>
        <v>2.4395161556324454</v>
      </c>
      <c r="I39" s="102">
        <f t="shared" ref="I39" si="5">IF(ISNUMBER(I$12),SQRT((SUMSQ(I12:I31,I34,I37))/(22^2)),"")</f>
        <v>6.7743235976947067E-3</v>
      </c>
      <c r="J39" s="222">
        <f t="shared" ref="J39" si="6">IF(ISNUMBER(J$12),AVERAGE(J12:J31,J34,J37),"")</f>
        <v>3.1082386527060719</v>
      </c>
      <c r="K39" s="102">
        <f t="shared" ref="K39" si="7">IF(ISNUMBER(K$12),SQRT((SUMSQ(K12:K31,K34,K37))/(22^2)),"")</f>
        <v>7.7706504835089408E-3</v>
      </c>
      <c r="L39" s="222">
        <f t="shared" ref="L39" si="8">IF(ISNUMBER(L$12),AVERAGE(L12:L31,L34,L37),"")</f>
        <v>2.7535587796948366</v>
      </c>
      <c r="M39" s="102">
        <f t="shared" ref="M39" si="9">IF(ISNUMBER(M$12),SQRT((SUMSQ(M12:M31,M34,M37))/(22^2)),"")</f>
        <v>8.8986491183794814E-3</v>
      </c>
      <c r="N39" s="222">
        <f t="shared" ref="N39" si="10">IF(ISNUMBER(N$12),AVERAGE(N12:N31,N34,N37),"")</f>
        <v>1.9409130863233124</v>
      </c>
      <c r="O39" s="251">
        <f t="shared" ref="O39" si="11">IF(ISNUMBER(O$12),SQRT((SUMSQ(O12:O31,O34,O37))/(22^2)),"")</f>
        <v>9.2516078679902355E-3</v>
      </c>
      <c r="P39" s="101" t="s">
        <v>156</v>
      </c>
      <c r="Q39" s="199">
        <v>1.744494085042948</v>
      </c>
      <c r="R39" s="102">
        <v>9.558694616637985E-3</v>
      </c>
      <c r="S39" s="199">
        <v>2.1512841847334951</v>
      </c>
      <c r="T39" s="102">
        <v>1.2028880656809657E-2</v>
      </c>
      <c r="U39" s="199">
        <v>1.9334355360814166</v>
      </c>
      <c r="V39" s="102">
        <v>1.3917274214220853E-2</v>
      </c>
      <c r="W39" s="199">
        <v>2.4282382294305163</v>
      </c>
      <c r="X39" s="102">
        <v>1.7308406296213507E-2</v>
      </c>
      <c r="Y39" s="199">
        <v>2.7932278364817296</v>
      </c>
      <c r="Z39" s="102">
        <v>1.9664564695613142E-2</v>
      </c>
      <c r="AA39" s="199">
        <v>2.7466346243060191</v>
      </c>
      <c r="AB39" s="102">
        <v>1.9803302668764327E-2</v>
      </c>
      <c r="AC39" s="199">
        <v>2.2393025005395084</v>
      </c>
      <c r="AD39" s="251">
        <v>2.2264576250711602E-2</v>
      </c>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row>
    <row r="40" spans="1:126" x14ac:dyDescent="0.2">
      <c r="A40" s="48"/>
      <c r="B40" s="6"/>
      <c r="C40" s="6"/>
      <c r="D40" s="6"/>
      <c r="E40" s="6"/>
      <c r="F40" s="6"/>
      <c r="G40" s="6"/>
      <c r="H40" s="6"/>
      <c r="I40" s="6"/>
      <c r="J40" s="6"/>
      <c r="K40" s="6"/>
      <c r="L40" s="6"/>
      <c r="M40" s="6"/>
      <c r="N40" s="6"/>
      <c r="O40" s="262"/>
      <c r="P40" s="48"/>
      <c r="Q40" s="6"/>
      <c r="R40" s="6"/>
      <c r="S40" s="6"/>
      <c r="T40" s="6"/>
      <c r="U40" s="6"/>
      <c r="V40" s="6"/>
      <c r="W40" s="6"/>
      <c r="X40" s="6"/>
      <c r="Y40" s="6"/>
      <c r="Z40" s="6"/>
      <c r="AA40" s="6"/>
      <c r="AB40" s="6"/>
      <c r="AC40" s="6"/>
      <c r="AD40" s="262"/>
    </row>
    <row r="41" spans="1:126" x14ac:dyDescent="0.2">
      <c r="A41" s="49" t="s">
        <v>26</v>
      </c>
      <c r="B41" s="6"/>
      <c r="C41" s="6"/>
      <c r="D41" s="6"/>
      <c r="E41" s="6"/>
      <c r="F41" s="6"/>
      <c r="G41" s="6"/>
      <c r="H41" s="6"/>
      <c r="I41" s="6"/>
      <c r="J41" s="6"/>
      <c r="K41" s="6"/>
      <c r="L41" s="6"/>
      <c r="M41" s="6"/>
      <c r="N41" s="6"/>
      <c r="O41" s="262"/>
      <c r="P41" s="49" t="s">
        <v>26</v>
      </c>
      <c r="Q41" s="6"/>
      <c r="R41" s="6"/>
      <c r="S41" s="6"/>
      <c r="T41" s="6"/>
      <c r="U41" s="6"/>
      <c r="V41" s="6"/>
      <c r="W41" s="6"/>
      <c r="X41" s="6"/>
      <c r="Y41" s="6"/>
      <c r="Z41" s="6"/>
      <c r="AA41" s="6"/>
      <c r="AB41" s="6"/>
      <c r="AC41" s="6"/>
      <c r="AD41" s="262"/>
    </row>
    <row r="42" spans="1:126" s="6" customFormat="1" ht="12.75" customHeight="1" x14ac:dyDescent="0.2">
      <c r="A42" s="104" t="s">
        <v>262</v>
      </c>
      <c r="B42" s="8">
        <v>1.6669752382982801</v>
      </c>
      <c r="C42" s="9">
        <v>2.3901506664103001E-2</v>
      </c>
      <c r="D42" s="8">
        <v>1.9464226892180101</v>
      </c>
      <c r="E42" s="9">
        <v>2.5631719626342302E-2</v>
      </c>
      <c r="F42" s="8">
        <v>2.0166395894222702</v>
      </c>
      <c r="G42" s="9">
        <v>2.5626033623112901E-2</v>
      </c>
      <c r="H42" s="8">
        <v>2.5937130212784298</v>
      </c>
      <c r="I42" s="9">
        <v>3.7160269668120798E-2</v>
      </c>
      <c r="J42" s="8">
        <v>3.0540214039356699</v>
      </c>
      <c r="K42" s="9">
        <v>4.0959922340528199E-2</v>
      </c>
      <c r="L42" s="8">
        <v>2.9881968239807599</v>
      </c>
      <c r="M42" s="9">
        <v>4.07621017310935E-2</v>
      </c>
      <c r="N42" s="8">
        <v>1.8991243810925</v>
      </c>
      <c r="O42" s="247">
        <v>4.7231858251926002E-2</v>
      </c>
      <c r="P42" s="104" t="s">
        <v>262</v>
      </c>
      <c r="Q42" s="8">
        <v>1.6022580667808499</v>
      </c>
      <c r="R42" s="9">
        <v>0.106106707342891</v>
      </c>
      <c r="S42" s="8">
        <v>2.2113369219189498</v>
      </c>
      <c r="T42" s="9">
        <v>0.110786248965267</v>
      </c>
      <c r="U42" s="8">
        <v>2.1287886873096902</v>
      </c>
      <c r="V42" s="9">
        <v>0.1132804620458</v>
      </c>
      <c r="W42" s="8">
        <v>2.4968142627602501</v>
      </c>
      <c r="X42" s="9">
        <v>0.141518762060483</v>
      </c>
      <c r="Y42" s="8">
        <v>2.7219246499518799</v>
      </c>
      <c r="Z42" s="9">
        <v>0.16287866843787299</v>
      </c>
      <c r="AA42" s="8">
        <v>3.1624369497632601</v>
      </c>
      <c r="AB42" s="9">
        <v>0.14345893800182599</v>
      </c>
      <c r="AC42" s="8">
        <v>2.44650656299341</v>
      </c>
      <c r="AD42" s="247">
        <v>0.15104185126498601</v>
      </c>
    </row>
    <row r="43" spans="1:126" s="6" customFormat="1" ht="12.75" customHeight="1" x14ac:dyDescent="0.2">
      <c r="A43" s="67" t="s">
        <v>338</v>
      </c>
      <c r="B43" s="210">
        <v>1.5038664457420501</v>
      </c>
      <c r="C43" s="20">
        <v>1.5038664457420501</v>
      </c>
      <c r="D43" s="210">
        <v>1.7164880171569601</v>
      </c>
      <c r="E43" s="20">
        <v>6.4773774573602103E-2</v>
      </c>
      <c r="F43" s="210">
        <v>2.0211599524580901</v>
      </c>
      <c r="G43" s="20">
        <v>4.3783979729573798E-2</v>
      </c>
      <c r="H43" s="210">
        <v>1.7292837583440099</v>
      </c>
      <c r="I43" s="20">
        <v>8.9402780171254706E-2</v>
      </c>
      <c r="J43" s="210">
        <v>2.8267324372076601</v>
      </c>
      <c r="K43" s="20">
        <v>5.37480236521794E-2</v>
      </c>
      <c r="L43" s="210">
        <v>2.1622446016920298</v>
      </c>
      <c r="M43" s="20">
        <v>9.0471264633862694E-2</v>
      </c>
      <c r="N43" s="210">
        <v>1.9200453404500399</v>
      </c>
      <c r="O43" s="253">
        <v>7.5713171807004903E-2</v>
      </c>
      <c r="P43" s="67" t="s">
        <v>338</v>
      </c>
      <c r="Q43" s="210">
        <v>1.4465369666418899</v>
      </c>
      <c r="R43" s="20">
        <v>5.2210162129892101E-2</v>
      </c>
      <c r="S43" s="210">
        <v>1.6630252457425501</v>
      </c>
      <c r="T43" s="20">
        <v>9.0939697524443003E-2</v>
      </c>
      <c r="U43" s="210">
        <v>2.0089680590744901</v>
      </c>
      <c r="V43" s="20">
        <v>6.9832480823559903E-2</v>
      </c>
      <c r="W43" s="210">
        <v>1.52912814462053</v>
      </c>
      <c r="X43" s="20">
        <v>9.4003273522999198E-2</v>
      </c>
      <c r="Y43" s="210">
        <v>2.9551161977149998</v>
      </c>
      <c r="Z43" s="20">
        <v>0.118744790189012</v>
      </c>
      <c r="AA43" s="210">
        <v>1.98583348671118</v>
      </c>
      <c r="AB43" s="20">
        <v>0.17596053801257999</v>
      </c>
      <c r="AC43" s="210">
        <v>1.7473647809588799</v>
      </c>
      <c r="AD43" s="253">
        <v>9.9463562825274798E-2</v>
      </c>
    </row>
    <row r="44" spans="1:126" s="73" customFormat="1" ht="99.2" customHeight="1" x14ac:dyDescent="0.2">
      <c r="A44" s="324" t="s">
        <v>240</v>
      </c>
      <c r="B44" s="325"/>
      <c r="C44" s="325"/>
      <c r="D44" s="325"/>
      <c r="E44" s="325"/>
      <c r="F44" s="325"/>
      <c r="G44" s="325"/>
      <c r="H44" s="325"/>
      <c r="I44" s="325"/>
      <c r="J44" s="325"/>
      <c r="K44" s="325"/>
      <c r="L44" s="325"/>
      <c r="M44" s="325"/>
      <c r="N44" s="325"/>
      <c r="O44" s="325"/>
      <c r="P44" s="324" t="s">
        <v>240</v>
      </c>
      <c r="Q44" s="325"/>
      <c r="R44" s="325"/>
      <c r="S44" s="325"/>
      <c r="T44" s="325"/>
      <c r="U44" s="325"/>
      <c r="V44" s="325"/>
      <c r="W44" s="325"/>
      <c r="X44" s="325"/>
      <c r="Y44" s="325"/>
      <c r="Z44" s="325"/>
      <c r="AA44" s="325"/>
      <c r="AB44" s="325"/>
      <c r="AC44" s="325"/>
      <c r="AD44" s="325"/>
    </row>
    <row r="45" spans="1:126" s="235" customFormat="1" ht="61.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323"/>
    </row>
    <row r="46" spans="1:126" s="68" customFormat="1" x14ac:dyDescent="0.2">
      <c r="A46" s="69" t="s">
        <v>135</v>
      </c>
      <c r="B46" s="64"/>
      <c r="C46" s="64"/>
      <c r="D46" s="64"/>
      <c r="E46" s="64"/>
      <c r="F46" s="64"/>
      <c r="G46" s="64"/>
      <c r="H46" s="64"/>
      <c r="I46" s="64"/>
      <c r="J46" s="64"/>
      <c r="K46" s="64"/>
      <c r="L46" s="64"/>
      <c r="M46" s="64"/>
      <c r="N46" s="74"/>
      <c r="O46" s="74"/>
      <c r="P46" s="69" t="str">
        <f>A46</f>
        <v>Notes: The sample includes only employees.</v>
      </c>
      <c r="Q46" s="64"/>
      <c r="R46" s="64"/>
      <c r="S46" s="64"/>
      <c r="T46" s="64"/>
      <c r="U46" s="64"/>
      <c r="V46" s="64"/>
      <c r="W46" s="64"/>
      <c r="X46" s="64"/>
      <c r="Y46" s="64"/>
      <c r="Z46" s="64"/>
      <c r="AA46" s="64"/>
      <c r="AB46" s="64"/>
      <c r="AC46" s="64"/>
      <c r="AD46" s="64"/>
    </row>
    <row r="47" spans="1:126" s="68" customFormat="1" x14ac:dyDescent="0.2">
      <c r="A47" s="69" t="s">
        <v>147</v>
      </c>
      <c r="P47" s="69" t="s">
        <v>147</v>
      </c>
    </row>
    <row r="48" spans="1:126" s="68" customFormat="1" x14ac:dyDescent="0.2"/>
    <row r="49" spans="1:30" s="68" customFormat="1" x14ac:dyDescent="0.2"/>
    <row r="50" spans="1:30" s="68" customFormat="1" x14ac:dyDescent="0.2"/>
    <row r="51" spans="1:30" s="68" customFormat="1" x14ac:dyDescent="0.2"/>
    <row r="52" spans="1:30" s="68" customFormat="1" x14ac:dyDescent="0.2"/>
    <row r="53" spans="1:30" s="68" customFormat="1" x14ac:dyDescent="0.2"/>
    <row r="54" spans="1:30" s="68" customFormat="1" x14ac:dyDescent="0.2"/>
    <row r="55" spans="1:30" s="68" customFormat="1" x14ac:dyDescent="0.2">
      <c r="A55" s="71"/>
      <c r="B55" s="69"/>
      <c r="C55" s="69"/>
      <c r="D55" s="69"/>
      <c r="E55" s="69"/>
      <c r="F55" s="69"/>
      <c r="G55" s="69"/>
      <c r="H55" s="69"/>
      <c r="I55" s="69"/>
      <c r="J55" s="69"/>
      <c r="K55" s="69"/>
      <c r="L55" s="69"/>
      <c r="M55" s="69"/>
      <c r="N55" s="69"/>
      <c r="O55" s="69"/>
      <c r="P55" s="71"/>
      <c r="Q55" s="69"/>
      <c r="R55" s="69"/>
      <c r="S55" s="69"/>
      <c r="T55" s="69"/>
      <c r="U55" s="69"/>
      <c r="V55" s="69"/>
      <c r="W55" s="69"/>
      <c r="X55" s="69"/>
      <c r="Y55" s="69"/>
      <c r="Z55" s="69"/>
      <c r="AA55" s="69"/>
      <c r="AB55" s="69"/>
      <c r="AC55" s="69"/>
      <c r="AD55" s="69"/>
    </row>
    <row r="56" spans="1:30" s="68" customFormat="1" x14ac:dyDescent="0.2">
      <c r="A56" s="71"/>
      <c r="B56" s="69"/>
      <c r="C56" s="69"/>
      <c r="D56" s="69"/>
      <c r="E56" s="69"/>
      <c r="F56" s="69"/>
      <c r="G56" s="69"/>
      <c r="H56" s="69"/>
      <c r="I56" s="69"/>
      <c r="J56" s="69"/>
      <c r="K56" s="69"/>
      <c r="L56" s="69"/>
      <c r="M56" s="69"/>
      <c r="N56" s="69"/>
      <c r="O56" s="69"/>
      <c r="P56" s="71"/>
      <c r="Q56" s="69"/>
      <c r="R56" s="69"/>
      <c r="S56" s="69"/>
      <c r="T56" s="69"/>
      <c r="U56" s="69"/>
      <c r="V56" s="69"/>
      <c r="W56" s="69"/>
      <c r="X56" s="69"/>
      <c r="Y56" s="69"/>
      <c r="Z56" s="69"/>
      <c r="AA56" s="69"/>
      <c r="AB56" s="69"/>
      <c r="AC56" s="69"/>
      <c r="AD56" s="69"/>
    </row>
    <row r="57" spans="1:30" s="68" customFormat="1" x14ac:dyDescent="0.2">
      <c r="A57" s="72"/>
      <c r="B57" s="69"/>
      <c r="D57" s="69"/>
      <c r="F57" s="69"/>
      <c r="H57" s="69"/>
      <c r="J57" s="69"/>
      <c r="L57" s="69"/>
      <c r="N57" s="69"/>
      <c r="P57" s="72"/>
      <c r="Q57" s="69"/>
      <c r="S57" s="69"/>
      <c r="U57" s="69"/>
      <c r="W57" s="69"/>
      <c r="Y57" s="69"/>
      <c r="AA57" s="69"/>
      <c r="AC57" s="69"/>
    </row>
    <row r="58" spans="1:30" s="68" customFormat="1" x14ac:dyDescent="0.2"/>
    <row r="59" spans="1:30" s="68" customFormat="1" x14ac:dyDescent="0.2"/>
    <row r="60" spans="1:30" s="68" customFormat="1" x14ac:dyDescent="0.2"/>
    <row r="61" spans="1:30" s="68" customFormat="1" x14ac:dyDescent="0.2"/>
  </sheetData>
  <mergeCells count="22">
    <mergeCell ref="A45:O45"/>
    <mergeCell ref="P45:AD45"/>
    <mergeCell ref="N8:O8"/>
    <mergeCell ref="W8:X8"/>
    <mergeCell ref="A44:O44"/>
    <mergeCell ref="P44:AD44"/>
    <mergeCell ref="A2:O4"/>
    <mergeCell ref="P2:AD4"/>
    <mergeCell ref="B6:O7"/>
    <mergeCell ref="Q6:AD7"/>
    <mergeCell ref="Y8:Z8"/>
    <mergeCell ref="B8:C8"/>
    <mergeCell ref="D8:E8"/>
    <mergeCell ref="F8:G8"/>
    <mergeCell ref="H8:I8"/>
    <mergeCell ref="J8:K8"/>
    <mergeCell ref="L8:M8"/>
    <mergeCell ref="AC8:AD8"/>
    <mergeCell ref="S8:T8"/>
    <mergeCell ref="U8:V8"/>
    <mergeCell ref="Q8:R8"/>
    <mergeCell ref="AA8:AB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50"/>
  </sheetPr>
  <dimension ref="A1:AE71"/>
  <sheetViews>
    <sheetView zoomScaleNormal="100" workbookViewId="0">
      <selection activeCell="X45" sqref="X45"/>
    </sheetView>
  </sheetViews>
  <sheetFormatPr defaultColWidth="9" defaultRowHeight="12.75" x14ac:dyDescent="0.2"/>
  <cols>
    <col min="1" max="1" width="16.7109375" style="3" customWidth="1"/>
    <col min="2" max="7" width="5" style="3" customWidth="1"/>
    <col min="8" max="9" width="5.28515625" style="3" customWidth="1"/>
    <col min="10" max="11" width="6.28515625" style="3" customWidth="1"/>
    <col min="12" max="15" width="5" style="3" customWidth="1"/>
    <col min="16" max="16" width="4.5703125" style="3" customWidth="1"/>
    <col min="17" max="30" width="4.140625" style="3" customWidth="1"/>
    <col min="31" max="16384" width="9" style="3"/>
  </cols>
  <sheetData>
    <row r="1" spans="1:31" x14ac:dyDescent="0.2">
      <c r="A1" s="2" t="s">
        <v>213</v>
      </c>
      <c r="E1" s="2"/>
      <c r="F1" s="2"/>
      <c r="G1" s="2"/>
      <c r="H1" s="2"/>
      <c r="I1" s="2"/>
      <c r="J1" s="2"/>
      <c r="K1" s="2"/>
      <c r="L1" s="2"/>
      <c r="M1" s="2"/>
      <c r="N1" s="2"/>
      <c r="O1" s="2"/>
    </row>
    <row r="2" spans="1:31" ht="12.75" customHeight="1" x14ac:dyDescent="0.2">
      <c r="A2" s="329" t="s">
        <v>185</v>
      </c>
      <c r="B2" s="329"/>
      <c r="C2" s="329"/>
      <c r="D2" s="329"/>
      <c r="E2" s="329"/>
      <c r="F2" s="329"/>
      <c r="G2" s="329"/>
      <c r="H2" s="329"/>
      <c r="I2" s="329"/>
      <c r="J2" s="329"/>
      <c r="K2" s="329"/>
      <c r="L2" s="329"/>
      <c r="M2" s="329"/>
      <c r="N2" s="329"/>
      <c r="O2" s="329"/>
    </row>
    <row r="3" spans="1:31" x14ac:dyDescent="0.2">
      <c r="A3" s="329"/>
      <c r="B3" s="329"/>
      <c r="C3" s="329"/>
      <c r="D3" s="329"/>
      <c r="E3" s="329"/>
      <c r="F3" s="329"/>
      <c r="G3" s="329"/>
      <c r="H3" s="329"/>
      <c r="I3" s="329"/>
      <c r="J3" s="329"/>
      <c r="K3" s="329"/>
      <c r="L3" s="329"/>
      <c r="M3" s="329"/>
      <c r="N3" s="329"/>
      <c r="O3" s="329"/>
    </row>
    <row r="4" spans="1:31" x14ac:dyDescent="0.2">
      <c r="A4" s="329"/>
      <c r="B4" s="329"/>
      <c r="C4" s="329"/>
      <c r="D4" s="329"/>
      <c r="E4" s="329"/>
      <c r="F4" s="329"/>
      <c r="G4" s="329"/>
      <c r="H4" s="329"/>
      <c r="I4" s="329"/>
      <c r="J4" s="329"/>
      <c r="K4" s="329"/>
      <c r="L4" s="329"/>
      <c r="M4" s="329"/>
      <c r="N4" s="329"/>
      <c r="O4" s="329"/>
    </row>
    <row r="5" spans="1:31" x14ac:dyDescent="0.2">
      <c r="A5" s="4"/>
      <c r="B5" s="4"/>
      <c r="C5" s="4"/>
      <c r="D5" s="4"/>
      <c r="E5" s="4"/>
      <c r="F5" s="4"/>
      <c r="G5" s="4"/>
      <c r="H5" s="4"/>
      <c r="I5" s="4"/>
      <c r="J5" s="4"/>
      <c r="K5" s="4"/>
      <c r="L5" s="4"/>
      <c r="M5" s="4"/>
      <c r="N5" s="4"/>
      <c r="O5" s="4"/>
    </row>
    <row r="6" spans="1:31" ht="15" x14ac:dyDescent="0.25">
      <c r="A6" s="5"/>
      <c r="B6" s="335" t="s">
        <v>118</v>
      </c>
      <c r="C6" s="404"/>
      <c r="D6" s="404"/>
      <c r="E6" s="404"/>
      <c r="F6" s="404"/>
      <c r="G6" s="404"/>
      <c r="H6" s="404"/>
      <c r="I6" s="404"/>
      <c r="J6" s="404"/>
      <c r="K6" s="404"/>
      <c r="L6" s="404"/>
      <c r="M6" s="404"/>
      <c r="N6" s="404"/>
      <c r="O6" s="336"/>
    </row>
    <row r="7" spans="1:31" ht="12.75" customHeight="1" x14ac:dyDescent="0.2">
      <c r="A7" s="6"/>
      <c r="B7" s="337"/>
      <c r="C7" s="405"/>
      <c r="D7" s="405"/>
      <c r="E7" s="405"/>
      <c r="F7" s="405"/>
      <c r="G7" s="405"/>
      <c r="H7" s="405"/>
      <c r="I7" s="405"/>
      <c r="J7" s="405"/>
      <c r="K7" s="405"/>
      <c r="L7" s="405"/>
      <c r="M7" s="405"/>
      <c r="N7" s="405"/>
      <c r="O7" s="338"/>
    </row>
    <row r="8" spans="1:31" ht="24" customHeight="1" x14ac:dyDescent="0.2">
      <c r="B8" s="330" t="s">
        <v>59</v>
      </c>
      <c r="C8" s="332"/>
      <c r="D8" s="330" t="s">
        <v>88</v>
      </c>
      <c r="E8" s="332"/>
      <c r="F8" s="330" t="s">
        <v>89</v>
      </c>
      <c r="G8" s="332"/>
      <c r="H8" s="330" t="s">
        <v>144</v>
      </c>
      <c r="I8" s="332"/>
      <c r="J8" s="330" t="s">
        <v>90</v>
      </c>
      <c r="K8" s="332"/>
      <c r="L8" s="330" t="s">
        <v>65</v>
      </c>
      <c r="M8" s="332"/>
      <c r="N8" s="330" t="s">
        <v>87</v>
      </c>
      <c r="O8" s="332"/>
    </row>
    <row r="9" spans="1:31" s="7" customFormat="1" ht="20.25" customHeight="1" x14ac:dyDescent="0.2">
      <c r="A9" s="41"/>
      <c r="B9" s="59" t="s">
        <v>221</v>
      </c>
      <c r="C9" s="59" t="s">
        <v>67</v>
      </c>
      <c r="D9" s="59" t="s">
        <v>221</v>
      </c>
      <c r="E9" s="59" t="s">
        <v>67</v>
      </c>
      <c r="F9" s="59" t="s">
        <v>221</v>
      </c>
      <c r="G9" s="59" t="s">
        <v>67</v>
      </c>
      <c r="H9" s="59" t="s">
        <v>221</v>
      </c>
      <c r="I9" s="59" t="s">
        <v>67</v>
      </c>
      <c r="J9" s="59" t="s">
        <v>221</v>
      </c>
      <c r="K9" s="59" t="s">
        <v>67</v>
      </c>
      <c r="L9" s="59" t="s">
        <v>221</v>
      </c>
      <c r="M9" s="59" t="s">
        <v>67</v>
      </c>
      <c r="N9" s="59" t="s">
        <v>221</v>
      </c>
      <c r="O9" s="59" t="s">
        <v>67</v>
      </c>
      <c r="P9" s="3"/>
      <c r="Q9" s="3"/>
      <c r="R9" s="3"/>
      <c r="S9" s="3"/>
      <c r="T9" s="3"/>
      <c r="U9" s="3"/>
      <c r="V9" s="3"/>
      <c r="W9" s="3"/>
      <c r="X9" s="3"/>
      <c r="Y9" s="3"/>
      <c r="Z9" s="3"/>
      <c r="AA9" s="3"/>
      <c r="AB9" s="3"/>
      <c r="AC9" s="3"/>
      <c r="AD9" s="3"/>
      <c r="AE9" s="3"/>
    </row>
    <row r="10" spans="1:31" x14ac:dyDescent="0.2">
      <c r="A10" s="95" t="s">
        <v>0</v>
      </c>
      <c r="B10" s="96"/>
      <c r="C10" s="96"/>
      <c r="D10" s="96"/>
      <c r="E10" s="96"/>
      <c r="F10" s="96"/>
      <c r="G10" s="96"/>
      <c r="H10" s="96"/>
      <c r="I10" s="96"/>
      <c r="J10" s="96"/>
      <c r="K10" s="96"/>
      <c r="L10" s="96"/>
      <c r="M10" s="96"/>
      <c r="N10" s="96"/>
      <c r="O10" s="292"/>
    </row>
    <row r="11" spans="1:31" x14ac:dyDescent="0.2">
      <c r="A11" s="97" t="s">
        <v>1</v>
      </c>
      <c r="B11" s="1"/>
      <c r="C11" s="1"/>
      <c r="D11" s="1"/>
      <c r="E11" s="1"/>
      <c r="F11" s="1"/>
      <c r="G11" s="1"/>
      <c r="H11" s="1"/>
      <c r="I11" s="1"/>
      <c r="J11" s="1"/>
      <c r="K11" s="1"/>
      <c r="L11" s="1"/>
      <c r="M11" s="1"/>
      <c r="N11" s="1"/>
      <c r="O11" s="293"/>
    </row>
    <row r="12" spans="1:31" x14ac:dyDescent="0.2">
      <c r="A12" s="98" t="s">
        <v>2</v>
      </c>
      <c r="B12" s="209">
        <v>6.3812292199674603E-2</v>
      </c>
      <c r="C12" s="144">
        <v>0.21690798989190799</v>
      </c>
      <c r="D12" s="209">
        <v>-7.3465706798189395E-2</v>
      </c>
      <c r="E12" s="144">
        <v>0.23982661795790899</v>
      </c>
      <c r="F12" s="209">
        <v>-1.88911886678544E-2</v>
      </c>
      <c r="G12" s="144">
        <v>0.87512674264441004</v>
      </c>
      <c r="H12" s="209">
        <v>2.2679758266809399E-2</v>
      </c>
      <c r="I12" s="144">
        <v>0.91717804087370702</v>
      </c>
      <c r="J12" s="209">
        <v>0.160520526314606</v>
      </c>
      <c r="K12" s="144">
        <v>3.9378631692173399E-2</v>
      </c>
      <c r="L12" s="209">
        <v>4.9894663593594499E-2</v>
      </c>
      <c r="M12" s="144">
        <v>0.56276985151766401</v>
      </c>
      <c r="N12" s="209">
        <v>-5.4036327685949397E-3</v>
      </c>
      <c r="O12" s="277">
        <v>0.85944266150896298</v>
      </c>
    </row>
    <row r="13" spans="1:31" ht="12.75" customHeight="1" x14ac:dyDescent="0.2">
      <c r="A13" s="98" t="s">
        <v>3</v>
      </c>
      <c r="B13" s="209">
        <v>0.263907727822425</v>
      </c>
      <c r="C13" s="144">
        <v>7.4684621837350904E-5</v>
      </c>
      <c r="D13" s="209">
        <v>-0.37615457639861399</v>
      </c>
      <c r="E13" s="144">
        <v>5.3057860327498896E-9</v>
      </c>
      <c r="F13" s="209">
        <v>0.27353248569938099</v>
      </c>
      <c r="G13" s="144">
        <v>1.8996106875501802E-5</v>
      </c>
      <c r="H13" s="209">
        <v>-0.17444931076459999</v>
      </c>
      <c r="I13" s="144">
        <v>7.6873717135793398E-2</v>
      </c>
      <c r="J13" s="209">
        <v>0.35262849183174599</v>
      </c>
      <c r="K13" s="144">
        <v>9.7516428140644908E-3</v>
      </c>
      <c r="L13" s="209">
        <v>9.4112204393524398E-2</v>
      </c>
      <c r="M13" s="144">
        <v>0.44829254387527201</v>
      </c>
      <c r="N13" s="209">
        <v>-0.21288152900186799</v>
      </c>
      <c r="O13" s="277">
        <v>6.2711147755327296E-2</v>
      </c>
    </row>
    <row r="14" spans="1:31" x14ac:dyDescent="0.2">
      <c r="A14" s="98" t="s">
        <v>4</v>
      </c>
      <c r="B14" s="209">
        <v>2.0658198312653201E-2</v>
      </c>
      <c r="C14" s="144">
        <v>0.51579003886571895</v>
      </c>
      <c r="D14" s="209">
        <v>-6.7480708534792905E-2</v>
      </c>
      <c r="E14" s="144">
        <v>0.14556393511971299</v>
      </c>
      <c r="F14" s="209">
        <v>2.99369830546562E-2</v>
      </c>
      <c r="G14" s="144">
        <v>0.55248092061658705</v>
      </c>
      <c r="H14" s="209">
        <v>0.12708965534494401</v>
      </c>
      <c r="I14" s="144">
        <v>6.5286371410146996E-2</v>
      </c>
      <c r="J14" s="209">
        <v>0.220201886407454</v>
      </c>
      <c r="K14" s="144">
        <v>2.3063980222950398E-3</v>
      </c>
      <c r="L14" s="209">
        <v>0.139896622524466</v>
      </c>
      <c r="M14" s="144">
        <v>3.1869054014011598E-2</v>
      </c>
      <c r="N14" s="209">
        <v>-0.10475816326229299</v>
      </c>
      <c r="O14" s="277">
        <v>0.11272593096877399</v>
      </c>
    </row>
    <row r="15" spans="1:31" x14ac:dyDescent="0.2">
      <c r="A15" s="98" t="s">
        <v>5</v>
      </c>
      <c r="B15" s="209">
        <v>0.11149935356372701</v>
      </c>
      <c r="C15" s="144">
        <v>3.5657250735749997E-2</v>
      </c>
      <c r="D15" s="209">
        <v>-0.218076361814596</v>
      </c>
      <c r="E15" s="144">
        <v>4.9077288379577597E-3</v>
      </c>
      <c r="F15" s="209">
        <v>7.4436680867710797E-2</v>
      </c>
      <c r="G15" s="144">
        <v>0.306968038382741</v>
      </c>
      <c r="H15" s="209">
        <v>0.2143791050344</v>
      </c>
      <c r="I15" s="144">
        <v>7.3264836885350307E-2</v>
      </c>
      <c r="J15" s="209">
        <v>9.3474776462764794E-2</v>
      </c>
      <c r="K15" s="144">
        <v>0.411033698419212</v>
      </c>
      <c r="L15" s="209">
        <v>4.3811505528630501E-2</v>
      </c>
      <c r="M15" s="144">
        <v>0.67606192984496005</v>
      </c>
      <c r="N15" s="209">
        <v>0.17923312822842599</v>
      </c>
      <c r="O15" s="277">
        <v>0.16860721452956101</v>
      </c>
    </row>
    <row r="16" spans="1:31" x14ac:dyDescent="0.2">
      <c r="A16" s="98" t="s">
        <v>6</v>
      </c>
      <c r="B16" s="209">
        <v>0.21632126303292901</v>
      </c>
      <c r="C16" s="144">
        <v>7.7209767981312196E-5</v>
      </c>
      <c r="D16" s="209">
        <v>-0.22015166810784201</v>
      </c>
      <c r="E16" s="144">
        <v>2.5533880309680501E-4</v>
      </c>
      <c r="F16" s="209">
        <v>0.17045694234844699</v>
      </c>
      <c r="G16" s="144">
        <v>1.76933227985998E-3</v>
      </c>
      <c r="H16" s="209">
        <v>-7.29327951002645E-2</v>
      </c>
      <c r="I16" s="144">
        <v>0.278453486115187</v>
      </c>
      <c r="J16" s="209">
        <v>0.48085759616631102</v>
      </c>
      <c r="K16" s="144">
        <v>1.25668558736969E-6</v>
      </c>
      <c r="L16" s="209">
        <v>0.121636223636217</v>
      </c>
      <c r="M16" s="144">
        <v>0.31507570633073001</v>
      </c>
      <c r="N16" s="209">
        <v>-4.5845153565030002E-2</v>
      </c>
      <c r="O16" s="277">
        <v>0.58409950696159696</v>
      </c>
    </row>
    <row r="17" spans="1:15" x14ac:dyDescent="0.2">
      <c r="A17" s="98" t="s">
        <v>7</v>
      </c>
      <c r="B17" s="209">
        <v>-0.119941432222523</v>
      </c>
      <c r="C17" s="144">
        <v>1.8062745091351801E-3</v>
      </c>
      <c r="D17" s="209">
        <v>-0.11842671579222901</v>
      </c>
      <c r="E17" s="144">
        <v>1.9466225324728598E-2</v>
      </c>
      <c r="F17" s="209">
        <v>3.4785196077500601E-3</v>
      </c>
      <c r="G17" s="144">
        <v>0.88094381342656003</v>
      </c>
      <c r="H17" s="209">
        <v>5.16517051198883E-2</v>
      </c>
      <c r="I17" s="144">
        <v>0.41160035920788401</v>
      </c>
      <c r="J17" s="209">
        <v>2.2841792775407099E-2</v>
      </c>
      <c r="K17" s="144">
        <v>0.80374183725093296</v>
      </c>
      <c r="L17" s="209">
        <v>0.119363688723957</v>
      </c>
      <c r="M17" s="144">
        <v>9.0135419041486503E-2</v>
      </c>
      <c r="N17" s="209">
        <v>-0.12763326649453899</v>
      </c>
      <c r="O17" s="277">
        <v>2.5869232826135801E-2</v>
      </c>
    </row>
    <row r="18" spans="1:15" x14ac:dyDescent="0.2">
      <c r="A18" s="98" t="s">
        <v>8</v>
      </c>
      <c r="B18" s="209">
        <v>3.8581790396536697E-2</v>
      </c>
      <c r="C18" s="144">
        <v>0.37153856355494602</v>
      </c>
      <c r="D18" s="209">
        <v>-0.26432318408594702</v>
      </c>
      <c r="E18" s="144">
        <v>2.1504911673631E-7</v>
      </c>
      <c r="F18" s="209">
        <v>9.5436771007480301E-3</v>
      </c>
      <c r="G18" s="144">
        <v>0.804631858642602</v>
      </c>
      <c r="H18" s="209">
        <v>-5.0536060237359598E-2</v>
      </c>
      <c r="I18" s="144">
        <v>0.43291185882822802</v>
      </c>
      <c r="J18" s="209">
        <v>6.1469577082732797E-2</v>
      </c>
      <c r="K18" s="144">
        <v>0.38596311293649899</v>
      </c>
      <c r="L18" s="209">
        <v>-7.3974744958479999E-2</v>
      </c>
      <c r="M18" s="144">
        <v>0.29438735361990598</v>
      </c>
      <c r="N18" s="209">
        <v>-0.28086014493509998</v>
      </c>
      <c r="O18" s="277">
        <v>7.0446100056087402E-4</v>
      </c>
    </row>
    <row r="19" spans="1:15" s="189" customFormat="1" x14ac:dyDescent="0.2">
      <c r="A19" s="98" t="s">
        <v>326</v>
      </c>
      <c r="B19" s="209">
        <v>0.11856717701627301</v>
      </c>
      <c r="C19" s="144">
        <v>8.5793953729007607E-3</v>
      </c>
      <c r="D19" s="209">
        <v>-0.22842901082815001</v>
      </c>
      <c r="E19" s="144">
        <v>1.27894358998848E-5</v>
      </c>
      <c r="F19" s="209">
        <v>0.149714070138072</v>
      </c>
      <c r="G19" s="144">
        <v>1.24417506772767E-3</v>
      </c>
      <c r="H19" s="209">
        <v>-0.11779840111090201</v>
      </c>
      <c r="I19" s="144">
        <v>8.9794571226551295E-2</v>
      </c>
      <c r="J19" s="209">
        <v>0.33520092961811998</v>
      </c>
      <c r="K19" s="144">
        <v>3.7539476928505301E-4</v>
      </c>
      <c r="L19" s="209">
        <v>-5.3001433159891899E-2</v>
      </c>
      <c r="M19" s="144">
        <v>0.464555825515577</v>
      </c>
      <c r="N19" s="209">
        <v>-2.5410274299688899E-2</v>
      </c>
      <c r="O19" s="277">
        <v>0.72056839338380796</v>
      </c>
    </row>
    <row r="20" spans="1:15" x14ac:dyDescent="0.2">
      <c r="A20" s="98" t="s">
        <v>9</v>
      </c>
      <c r="B20" s="209">
        <v>0.22665512609258201</v>
      </c>
      <c r="C20" s="144">
        <v>2.3905262049872499E-6</v>
      </c>
      <c r="D20" s="209">
        <v>-0.26310901092220301</v>
      </c>
      <c r="E20" s="144">
        <v>2.0150063245072399E-5</v>
      </c>
      <c r="F20" s="209">
        <v>0.29654169463018498</v>
      </c>
      <c r="G20" s="144">
        <v>2.1364185975869499E-9</v>
      </c>
      <c r="H20" s="209">
        <v>2.0791813518209499E-2</v>
      </c>
      <c r="I20" s="144">
        <v>0.76992348397384103</v>
      </c>
      <c r="J20" s="209">
        <v>0.33450454530648899</v>
      </c>
      <c r="K20" s="144">
        <v>1.3937741906227001E-3</v>
      </c>
      <c r="L20" s="209">
        <v>-4.7532497990939698E-2</v>
      </c>
      <c r="M20" s="144">
        <v>0.562728863756915</v>
      </c>
      <c r="N20" s="209">
        <v>-0.206814332192683</v>
      </c>
      <c r="O20" s="277">
        <v>1.06957678343371E-2</v>
      </c>
    </row>
    <row r="21" spans="1:15" x14ac:dyDescent="0.2">
      <c r="A21" s="98" t="s">
        <v>10</v>
      </c>
      <c r="B21" s="209">
        <v>8.7762336119420206E-2</v>
      </c>
      <c r="C21" s="144">
        <v>6.62041398420221E-2</v>
      </c>
      <c r="D21" s="209">
        <v>-0.107034270428114</v>
      </c>
      <c r="E21" s="144">
        <v>0.143366778647045</v>
      </c>
      <c r="F21" s="209">
        <v>-3.4554183734431199E-2</v>
      </c>
      <c r="G21" s="144">
        <v>0.71547400050325005</v>
      </c>
      <c r="H21" s="209">
        <v>-5.0686529061192503E-2</v>
      </c>
      <c r="I21" s="144">
        <v>0.55940451979892403</v>
      </c>
      <c r="J21" s="209">
        <v>0.10648530858182401</v>
      </c>
      <c r="K21" s="144">
        <v>0.317829700356837</v>
      </c>
      <c r="L21" s="209">
        <v>6.3867754200853E-2</v>
      </c>
      <c r="M21" s="144">
        <v>0.58644940037683901</v>
      </c>
      <c r="N21" s="209">
        <v>-0.10854148052382601</v>
      </c>
      <c r="O21" s="277">
        <v>0.17645044546282701</v>
      </c>
    </row>
    <row r="22" spans="1:15" x14ac:dyDescent="0.2">
      <c r="A22" s="98" t="s">
        <v>11</v>
      </c>
      <c r="B22" s="209">
        <v>0.211535624220584</v>
      </c>
      <c r="C22" s="144">
        <v>3.2395056221323797E-5</v>
      </c>
      <c r="D22" s="209">
        <v>-0.20776068435591</v>
      </c>
      <c r="E22" s="144">
        <v>3.1969420034914102E-3</v>
      </c>
      <c r="F22" s="209">
        <v>0.15823979249061701</v>
      </c>
      <c r="G22" s="144">
        <v>3.05929178058237E-2</v>
      </c>
      <c r="H22" s="209">
        <v>4.0005425151197697E-2</v>
      </c>
      <c r="I22" s="144">
        <v>0.742710359061166</v>
      </c>
      <c r="J22" s="209">
        <v>0.28809995437401198</v>
      </c>
      <c r="K22" s="144">
        <v>1.9609825029428301E-2</v>
      </c>
      <c r="L22" s="209">
        <v>0.28768350935468301</v>
      </c>
      <c r="M22" s="144">
        <v>4.0460064678817097E-2</v>
      </c>
      <c r="N22" s="209">
        <v>-0.114600803479218</v>
      </c>
      <c r="O22" s="277">
        <v>0.40344798486488198</v>
      </c>
    </row>
    <row r="23" spans="1:15" x14ac:dyDescent="0.2">
      <c r="A23" s="98" t="s">
        <v>12</v>
      </c>
      <c r="B23" s="209">
        <v>0.105785853635806</v>
      </c>
      <c r="C23" s="144">
        <v>8.7756584521538894E-3</v>
      </c>
      <c r="D23" s="209">
        <v>8.8544800513673E-2</v>
      </c>
      <c r="E23" s="144">
        <v>2.61234479902657E-2</v>
      </c>
      <c r="F23" s="209">
        <v>0.22339942389053899</v>
      </c>
      <c r="G23" s="144">
        <v>7.9184828472023096E-7</v>
      </c>
      <c r="H23" s="209">
        <v>3.08884115220836E-2</v>
      </c>
      <c r="I23" s="144">
        <v>0.55913077315252802</v>
      </c>
      <c r="J23" s="209">
        <v>0.24459795204979501</v>
      </c>
      <c r="K23" s="144">
        <v>4.2229411728777998E-3</v>
      </c>
      <c r="L23" s="209">
        <v>0.205279022703237</v>
      </c>
      <c r="M23" s="144">
        <v>2.2182848490860399E-2</v>
      </c>
      <c r="N23" s="209">
        <v>0.15545739598545599</v>
      </c>
      <c r="O23" s="277">
        <v>3.81572555106948E-2</v>
      </c>
    </row>
    <row r="24" spans="1:15" x14ac:dyDescent="0.2">
      <c r="A24" s="98" t="s">
        <v>13</v>
      </c>
      <c r="B24" s="209">
        <v>8.7958659659991306E-2</v>
      </c>
      <c r="C24" s="144">
        <v>0.112592625456367</v>
      </c>
      <c r="D24" s="209">
        <v>1.0934963566105701E-3</v>
      </c>
      <c r="E24" s="144">
        <v>0.99988852986273702</v>
      </c>
      <c r="F24" s="209">
        <v>0.16735470103016301</v>
      </c>
      <c r="G24" s="144">
        <v>2.22036175915785E-3</v>
      </c>
      <c r="H24" s="209">
        <v>0.180561816768604</v>
      </c>
      <c r="I24" s="144">
        <v>1.95689028809523E-2</v>
      </c>
      <c r="J24" s="209">
        <v>0.163512463893004</v>
      </c>
      <c r="K24" s="144">
        <v>3.7664685699853297E-2</v>
      </c>
      <c r="L24" s="209">
        <v>0.26638841882353498</v>
      </c>
      <c r="M24" s="144">
        <v>2.3333347535960899E-3</v>
      </c>
      <c r="N24" s="209">
        <v>-0.158000894230619</v>
      </c>
      <c r="O24" s="277">
        <v>3.4890192901926499E-2</v>
      </c>
    </row>
    <row r="25" spans="1:15" x14ac:dyDescent="0.2">
      <c r="A25" s="98" t="s">
        <v>14</v>
      </c>
      <c r="B25" s="209">
        <v>0.156424550589881</v>
      </c>
      <c r="C25" s="144">
        <v>7.5383464232392505E-4</v>
      </c>
      <c r="D25" s="209">
        <v>-0.20273366566551601</v>
      </c>
      <c r="E25" s="144">
        <v>2.46278409670175E-5</v>
      </c>
      <c r="F25" s="209">
        <v>0.19028850022858901</v>
      </c>
      <c r="G25" s="144">
        <v>1.08385189701021E-5</v>
      </c>
      <c r="H25" s="209">
        <v>-3.5663083261962103E-2</v>
      </c>
      <c r="I25" s="144">
        <v>0.66305907405236897</v>
      </c>
      <c r="J25" s="209">
        <v>0.46872465274922198</v>
      </c>
      <c r="K25" s="144">
        <v>4.9954662650897298E-7</v>
      </c>
      <c r="L25" s="209">
        <v>0.13314892636525999</v>
      </c>
      <c r="M25" s="144">
        <v>0.139084037699652</v>
      </c>
      <c r="N25" s="209">
        <v>-0.20439008954545801</v>
      </c>
      <c r="O25" s="277">
        <v>6.61080265463609E-3</v>
      </c>
    </row>
    <row r="26" spans="1:15" x14ac:dyDescent="0.2">
      <c r="A26" s="98" t="s">
        <v>15</v>
      </c>
      <c r="B26" s="209">
        <v>0.155675599829419</v>
      </c>
      <c r="C26" s="144">
        <v>1.09236424826409E-3</v>
      </c>
      <c r="D26" s="209">
        <v>-0.155322658647815</v>
      </c>
      <c r="E26" s="144">
        <v>8.8490859513912206E-3</v>
      </c>
      <c r="F26" s="209">
        <v>0.21484079150039601</v>
      </c>
      <c r="G26" s="144">
        <v>1.91234496706993E-5</v>
      </c>
      <c r="H26" s="209">
        <v>-5.4277049073986498E-2</v>
      </c>
      <c r="I26" s="144">
        <v>0.53759177893997601</v>
      </c>
      <c r="J26" s="209">
        <v>0.406164729579165</v>
      </c>
      <c r="K26" s="144">
        <v>5.7066712388920104E-6</v>
      </c>
      <c r="L26" s="209">
        <v>-1.37741951843777E-2</v>
      </c>
      <c r="M26" s="144">
        <v>0.94781906758205403</v>
      </c>
      <c r="N26" s="209">
        <v>-0.210809420500464</v>
      </c>
      <c r="O26" s="277">
        <v>3.8558226917143397E-2</v>
      </c>
    </row>
    <row r="27" spans="1:15" x14ac:dyDescent="0.2">
      <c r="A27" s="98" t="s">
        <v>16</v>
      </c>
      <c r="B27" s="209">
        <v>7.4337959033195206E-2</v>
      </c>
      <c r="C27" s="144">
        <v>8.6353753228921096E-2</v>
      </c>
      <c r="D27" s="209">
        <v>-0.19364441830610701</v>
      </c>
      <c r="E27" s="144">
        <v>6.3219285839233297E-4</v>
      </c>
      <c r="F27" s="209">
        <v>7.1019543768581703E-2</v>
      </c>
      <c r="G27" s="144">
        <v>0.20834258656832599</v>
      </c>
      <c r="H27" s="209">
        <v>-6.4543384715570806E-2</v>
      </c>
      <c r="I27" s="144">
        <v>0.29316072584068897</v>
      </c>
      <c r="J27" s="209">
        <v>0.18392945602008701</v>
      </c>
      <c r="K27" s="144">
        <v>7.58982575488076E-3</v>
      </c>
      <c r="L27" s="209">
        <v>-0.121197547108849</v>
      </c>
      <c r="M27" s="144">
        <v>2.5569445658811099E-2</v>
      </c>
      <c r="N27" s="209">
        <v>-0.207414185723096</v>
      </c>
      <c r="O27" s="277">
        <v>1.91513958575151E-3</v>
      </c>
    </row>
    <row r="28" spans="1:15" x14ac:dyDescent="0.2">
      <c r="A28" s="98" t="s">
        <v>17</v>
      </c>
      <c r="B28" s="209">
        <v>0.112900796187912</v>
      </c>
      <c r="C28" s="144">
        <v>3.1048917695542601E-2</v>
      </c>
      <c r="D28" s="209">
        <v>-0.22732412453832601</v>
      </c>
      <c r="E28" s="144">
        <v>2.8170626490653401E-3</v>
      </c>
      <c r="F28" s="209">
        <v>3.78981749073765E-2</v>
      </c>
      <c r="G28" s="144">
        <v>0.70706677874498103</v>
      </c>
      <c r="H28" s="209">
        <v>-4.9464222841778899E-2</v>
      </c>
      <c r="I28" s="144">
        <v>0.60931169877313796</v>
      </c>
      <c r="J28" s="209">
        <v>0.455300431416507</v>
      </c>
      <c r="K28" s="144">
        <v>1.13620785426871E-5</v>
      </c>
      <c r="L28" s="209">
        <v>1.71868316207309E-2</v>
      </c>
      <c r="M28" s="144">
        <v>0.85739678904309202</v>
      </c>
      <c r="N28" s="209">
        <v>-7.2645111396356293E-2</v>
      </c>
      <c r="O28" s="277">
        <v>0.36226802226177501</v>
      </c>
    </row>
    <row r="29" spans="1:15" x14ac:dyDescent="0.2">
      <c r="A29" s="98" t="s">
        <v>18</v>
      </c>
      <c r="B29" s="209">
        <v>0.12527606592173399</v>
      </c>
      <c r="C29" s="144">
        <v>1.6070662581487899E-2</v>
      </c>
      <c r="D29" s="209">
        <v>-1.79419311164274E-2</v>
      </c>
      <c r="E29" s="144">
        <v>0.80047007195199704</v>
      </c>
      <c r="F29" s="209">
        <v>0.13870013956886601</v>
      </c>
      <c r="G29" s="144">
        <v>1.2135506558876E-2</v>
      </c>
      <c r="H29" s="209">
        <v>0.13966323952358101</v>
      </c>
      <c r="I29" s="144">
        <v>0.13606436563114299</v>
      </c>
      <c r="J29" s="209">
        <v>0.26691678545327902</v>
      </c>
      <c r="K29" s="144">
        <v>9.6141613424460804E-4</v>
      </c>
      <c r="L29" s="209">
        <v>-0.20394319854425799</v>
      </c>
      <c r="M29" s="144">
        <v>3.0143003574703502E-2</v>
      </c>
      <c r="N29" s="209">
        <v>-0.39228944230956297</v>
      </c>
      <c r="O29" s="277">
        <v>1.8447903173068901E-5</v>
      </c>
    </row>
    <row r="30" spans="1:15" x14ac:dyDescent="0.2">
      <c r="A30" s="98" t="s">
        <v>19</v>
      </c>
      <c r="B30" s="209">
        <v>0.177532445026472</v>
      </c>
      <c r="C30" s="144">
        <v>4.0450222268861901E-4</v>
      </c>
      <c r="D30" s="209">
        <v>-0.39087089915351098</v>
      </c>
      <c r="E30" s="144">
        <v>1.7819486330949998E-8</v>
      </c>
      <c r="F30" s="209">
        <v>6.4528151947579507E-2</v>
      </c>
      <c r="G30" s="144">
        <v>0.157427005870418</v>
      </c>
      <c r="H30" s="209">
        <v>-3.8710598304430299E-2</v>
      </c>
      <c r="I30" s="144">
        <v>0.58271389905648896</v>
      </c>
      <c r="J30" s="209">
        <v>0.16743366026207401</v>
      </c>
      <c r="K30" s="144">
        <v>5.9913010361274797E-2</v>
      </c>
      <c r="L30" s="209">
        <v>-7.2455493139280402E-2</v>
      </c>
      <c r="M30" s="144">
        <v>0.47749097233365401</v>
      </c>
      <c r="N30" s="209">
        <v>-0.18974576022196801</v>
      </c>
      <c r="O30" s="277">
        <v>4.11575786307639E-2</v>
      </c>
    </row>
    <row r="31" spans="1:15" x14ac:dyDescent="0.2">
      <c r="A31" s="98" t="s">
        <v>20</v>
      </c>
      <c r="B31" s="209">
        <v>0.20994383597228899</v>
      </c>
      <c r="C31" s="144">
        <v>1.4385006738981701E-4</v>
      </c>
      <c r="D31" s="209">
        <v>-0.173491561258556</v>
      </c>
      <c r="E31" s="144">
        <v>2.1797165191031601E-2</v>
      </c>
      <c r="F31" s="209">
        <v>-0.33617437357533397</v>
      </c>
      <c r="G31" s="144">
        <v>4.2072338042875601E-4</v>
      </c>
      <c r="H31" s="209">
        <v>3.2878899449473101E-2</v>
      </c>
      <c r="I31" s="144">
        <v>0.66308285731012495</v>
      </c>
      <c r="J31" s="209">
        <v>-1.70953609780693E-2</v>
      </c>
      <c r="K31" s="144">
        <v>0.864842998248738</v>
      </c>
      <c r="L31" s="209">
        <v>-0.10550118037445599</v>
      </c>
      <c r="M31" s="144">
        <v>0.27213556556943802</v>
      </c>
      <c r="N31" s="209">
        <v>-0.33737022842939601</v>
      </c>
      <c r="O31" s="277">
        <v>5.7971406197703202E-3</v>
      </c>
    </row>
    <row r="32" spans="1:15" x14ac:dyDescent="0.2">
      <c r="A32" s="98"/>
      <c r="B32" s="1"/>
      <c r="C32" s="216"/>
      <c r="D32" s="1"/>
      <c r="E32" s="216"/>
      <c r="F32" s="1"/>
      <c r="G32" s="216"/>
      <c r="H32" s="1"/>
      <c r="I32" s="216"/>
      <c r="J32" s="1"/>
      <c r="K32" s="216"/>
      <c r="L32" s="1"/>
      <c r="M32" s="216"/>
      <c r="N32" s="1"/>
      <c r="O32" s="294"/>
    </row>
    <row r="33" spans="1:15" x14ac:dyDescent="0.2">
      <c r="A33" s="97" t="s">
        <v>21</v>
      </c>
      <c r="B33" s="1"/>
      <c r="C33" s="216"/>
      <c r="D33" s="1"/>
      <c r="E33" s="216"/>
      <c r="F33" s="1"/>
      <c r="G33" s="216"/>
      <c r="H33" s="1"/>
      <c r="I33" s="216"/>
      <c r="J33" s="1"/>
      <c r="K33" s="216"/>
      <c r="L33" s="1"/>
      <c r="M33" s="216"/>
      <c r="N33" s="1"/>
      <c r="O33" s="294"/>
    </row>
    <row r="34" spans="1:15" x14ac:dyDescent="0.2">
      <c r="A34" s="98" t="s">
        <v>22</v>
      </c>
      <c r="B34" s="209">
        <v>0.269495231230579</v>
      </c>
      <c r="C34" s="144">
        <v>6.0593702525979502E-5</v>
      </c>
      <c r="D34" s="209">
        <v>-0.37901175546079902</v>
      </c>
      <c r="E34" s="144">
        <v>1.2950203902573099E-6</v>
      </c>
      <c r="F34" s="209">
        <v>0.216108901810417</v>
      </c>
      <c r="G34" s="144">
        <v>2.76314597390095E-2</v>
      </c>
      <c r="H34" s="209">
        <v>0.12844414398822601</v>
      </c>
      <c r="I34" s="144">
        <v>0.287889039570007</v>
      </c>
      <c r="J34" s="209">
        <v>0.43246743639477903</v>
      </c>
      <c r="K34" s="144">
        <v>1.71030312045839E-3</v>
      </c>
      <c r="L34" s="209">
        <v>-8.3710255449074095E-2</v>
      </c>
      <c r="M34" s="144">
        <v>0.51697737403794997</v>
      </c>
      <c r="N34" s="209">
        <v>-0.197924971856969</v>
      </c>
      <c r="O34" s="277">
        <v>0.155195085990466</v>
      </c>
    </row>
    <row r="35" spans="1:15" x14ac:dyDescent="0.2">
      <c r="A35" s="98" t="s">
        <v>23</v>
      </c>
      <c r="B35" s="209">
        <v>9.1972775441145599E-2</v>
      </c>
      <c r="C35" s="144">
        <v>9.5411103525688795E-2</v>
      </c>
      <c r="D35" s="209">
        <v>-0.28391531144648402</v>
      </c>
      <c r="E35" s="144">
        <v>3.7563750943103702E-4</v>
      </c>
      <c r="F35" s="209">
        <v>-2.5068784702381298E-3</v>
      </c>
      <c r="G35" s="144">
        <v>0.98013138326694804</v>
      </c>
      <c r="H35" s="209">
        <v>4.7384731684253202E-2</v>
      </c>
      <c r="I35" s="144">
        <v>0.61270962240113802</v>
      </c>
      <c r="J35" s="209">
        <v>2.5675099473845799E-2</v>
      </c>
      <c r="K35" s="144">
        <v>0.88545102992672797</v>
      </c>
      <c r="L35" s="209">
        <v>5.1467974159758803E-2</v>
      </c>
      <c r="M35" s="144">
        <v>0.59942646350972595</v>
      </c>
      <c r="N35" s="209">
        <v>-0.19077362596012401</v>
      </c>
      <c r="O35" s="277">
        <v>0.108357027691561</v>
      </c>
    </row>
    <row r="36" spans="1:15" x14ac:dyDescent="0.2">
      <c r="A36" s="98" t="s">
        <v>24</v>
      </c>
      <c r="B36" s="209">
        <v>0.140944662379314</v>
      </c>
      <c r="C36" s="144">
        <v>1.6894117408485301E-2</v>
      </c>
      <c r="D36" s="209">
        <v>6.4782851020268803E-3</v>
      </c>
      <c r="E36" s="144">
        <v>0.90056689688263403</v>
      </c>
      <c r="F36" s="209">
        <v>0.21913258506251701</v>
      </c>
      <c r="G36" s="144">
        <v>2.16559159353245E-2</v>
      </c>
      <c r="H36" s="209">
        <v>8.0011567475994499E-2</v>
      </c>
      <c r="I36" s="144">
        <v>0.49697848193459698</v>
      </c>
      <c r="J36" s="209">
        <v>0.34021598420843702</v>
      </c>
      <c r="K36" s="144">
        <v>1.5814201831932901E-2</v>
      </c>
      <c r="L36" s="209">
        <v>7.2339395350337198E-4</v>
      </c>
      <c r="M36" s="144">
        <v>0.94663710490999198</v>
      </c>
      <c r="N36" s="209">
        <v>-6.4026104285952803E-2</v>
      </c>
      <c r="O36" s="277">
        <v>0.642404471011638</v>
      </c>
    </row>
    <row r="37" spans="1:15" x14ac:dyDescent="0.2">
      <c r="A37" s="98" t="s">
        <v>25</v>
      </c>
      <c r="B37" s="209">
        <v>9.4999566417060297E-2</v>
      </c>
      <c r="C37" s="144">
        <v>7.33249477223894E-2</v>
      </c>
      <c r="D37" s="209">
        <v>-0.27155918198377799</v>
      </c>
      <c r="E37" s="144">
        <v>4.08567005458771E-4</v>
      </c>
      <c r="F37" s="209">
        <v>5.7206766331897498E-3</v>
      </c>
      <c r="G37" s="144">
        <v>0.905077513965729</v>
      </c>
      <c r="H37" s="209">
        <v>4.7765479383836199E-2</v>
      </c>
      <c r="I37" s="144">
        <v>0.59810026870195498</v>
      </c>
      <c r="J37" s="209">
        <v>3.9395987574281498E-2</v>
      </c>
      <c r="K37" s="144">
        <v>0.78477419618366695</v>
      </c>
      <c r="L37" s="209">
        <v>5.19092823039283E-2</v>
      </c>
      <c r="M37" s="144">
        <v>0.58245622050608703</v>
      </c>
      <c r="N37" s="209">
        <v>-0.18667075092505001</v>
      </c>
      <c r="O37" s="277">
        <v>0.105407018315333</v>
      </c>
    </row>
    <row r="38" spans="1:15" x14ac:dyDescent="0.2">
      <c r="C38" s="60"/>
      <c r="E38" s="60"/>
      <c r="G38" s="60"/>
      <c r="I38" s="60"/>
      <c r="K38" s="60"/>
      <c r="M38" s="60"/>
      <c r="O38" s="266"/>
    </row>
    <row r="39" spans="1:15" x14ac:dyDescent="0.2">
      <c r="A39" s="101" t="s">
        <v>156</v>
      </c>
      <c r="B39" s="106">
        <f>IF(ISNUMBER(B$12),AVERAGE(B12:B31,B34,B37),"")</f>
        <v>0.12771318272993731</v>
      </c>
      <c r="C39" s="154">
        <f>IF(ISNUMBER(C$12),SQRT((SUMSQ(C12:C31,C34,C37))/(22^2)),"")</f>
        <v>3.1612077098072046E-2</v>
      </c>
      <c r="D39" s="106">
        <f t="shared" ref="D39" si="0">IF(ISNUMBER(D$12),AVERAGE(D12:D31,D34,D37),"")</f>
        <v>-0.18484880896941541</v>
      </c>
      <c r="E39" s="154">
        <f t="shared" ref="E39" si="1">IF(ISNUMBER(E$12),SQRT((SUMSQ(E12:E31,E34,E37))/(22^2)),"")</f>
        <v>5.9983585454397796E-2</v>
      </c>
      <c r="F39" s="106">
        <f t="shared" ref="F39" si="2">IF(ISNUMBER(F$12),AVERAGE(F12:F31,F34,F37),"")</f>
        <v>9.5732732056620223E-2</v>
      </c>
      <c r="G39" s="154">
        <f t="shared" ref="G39" si="3">IF(ISNUMBER(G$12),SQRT((SUMSQ(G12:G31,G34,G37))/(22^2)),"")</f>
        <v>9.6314995745056614E-2</v>
      </c>
      <c r="H39" s="106">
        <f t="shared" ref="H39" si="4">IF(ISNUMBER(H$12),AVERAGE(H12:H31,H34,H37),"")</f>
        <v>1.4897182663600255E-2</v>
      </c>
      <c r="I39" s="154">
        <f t="shared" ref="I39" si="5">IF(ISNUMBER(I$12),SQRT((SUMSQ(I12:I31,I34,I37))/(22^2)),"")</f>
        <v>0.10653962387585209</v>
      </c>
      <c r="J39" s="106">
        <f t="shared" ref="J39" si="6">IF(ISNUMBER(J$12),AVERAGE(J12:J31,J34,J37),"")</f>
        <v>0.23943788996979964</v>
      </c>
      <c r="K39" s="154">
        <f t="shared" ref="K39" si="7">IF(ISNUMBER(K$12),SQRT((SUMSQ(K12:K31,K34,K37))/(22^2)),"")</f>
        <v>7.0942329634658394E-2</v>
      </c>
      <c r="L39" s="106">
        <f t="shared" ref="L39" si="8">IF(ISNUMBER(L$12),AVERAGE(L12:L31,L34,L37),"")</f>
        <v>3.7231277630136811E-2</v>
      </c>
      <c r="M39" s="154">
        <f t="shared" ref="M39" si="9">IF(ISNUMBER(M$12),SQRT((SUMSQ(M12:M31,M34,M37))/(22^2)),"")</f>
        <v>9.7609009535506552E-2</v>
      </c>
      <c r="N39" s="106">
        <f t="shared" ref="N39" si="10">IF(ISNUMBER(N$12),AVERAGE(N12:N31,N34,N37),"")</f>
        <v>-0.1388781414294499</v>
      </c>
      <c r="O39" s="288">
        <f t="shared" ref="O39" si="11">IF(ISNUMBER(O$12),SQRT((SUMSQ(O12:O31,O34,O37))/(22^2)),"")</f>
        <v>6.4461522480330491E-2</v>
      </c>
    </row>
    <row r="40" spans="1:15" x14ac:dyDescent="0.2">
      <c r="A40" s="48"/>
      <c r="B40" s="6"/>
      <c r="C40" s="34"/>
      <c r="D40" s="6"/>
      <c r="E40" s="34"/>
      <c r="F40" s="6"/>
      <c r="G40" s="34"/>
      <c r="H40" s="6"/>
      <c r="I40" s="34"/>
      <c r="J40" s="6"/>
      <c r="K40" s="34"/>
      <c r="L40" s="6"/>
      <c r="M40" s="34"/>
      <c r="N40" s="6"/>
      <c r="O40" s="266"/>
    </row>
    <row r="41" spans="1:15" x14ac:dyDescent="0.2">
      <c r="A41" s="49" t="s">
        <v>26</v>
      </c>
      <c r="B41" s="8"/>
      <c r="C41" s="25"/>
      <c r="D41" s="8"/>
      <c r="E41" s="25"/>
      <c r="F41" s="8"/>
      <c r="G41" s="25"/>
      <c r="H41" s="8"/>
      <c r="I41" s="25"/>
      <c r="J41" s="8"/>
      <c r="K41" s="25"/>
      <c r="L41" s="8"/>
      <c r="M41" s="25"/>
      <c r="N41" s="8"/>
      <c r="O41" s="264"/>
    </row>
    <row r="42" spans="1:15" s="6" customFormat="1" ht="12.75" customHeight="1" x14ac:dyDescent="0.2">
      <c r="A42" s="104" t="s">
        <v>262</v>
      </c>
      <c r="B42" s="8">
        <v>4.5882038124446897E-2</v>
      </c>
      <c r="C42" s="25">
        <v>0.71993732510118702</v>
      </c>
      <c r="D42" s="8">
        <v>-0.24801146306729799</v>
      </c>
      <c r="E42" s="25">
        <v>2.7856551976692501E-2</v>
      </c>
      <c r="F42" s="8">
        <v>-0.111561883611451</v>
      </c>
      <c r="G42" s="25">
        <v>0.29615360816463798</v>
      </c>
      <c r="H42" s="8">
        <v>0.19138706350975401</v>
      </c>
      <c r="I42" s="25">
        <v>0.26105923039164902</v>
      </c>
      <c r="J42" s="8">
        <v>0.33038457642020103</v>
      </c>
      <c r="K42" s="25">
        <v>3.0018062017601401E-2</v>
      </c>
      <c r="L42" s="8">
        <v>-0.19336984798651399</v>
      </c>
      <c r="M42" s="25">
        <v>0.26869832807758398</v>
      </c>
      <c r="N42" s="8">
        <v>-0.21114320234058601</v>
      </c>
      <c r="O42" s="264">
        <v>0.19003379028143899</v>
      </c>
    </row>
    <row r="43" spans="1:15" s="6" customFormat="1" ht="12.75" customHeight="1" x14ac:dyDescent="0.2">
      <c r="A43" s="67" t="s">
        <v>338</v>
      </c>
      <c r="B43" s="210">
        <v>5.1938027976310502E-2</v>
      </c>
      <c r="C43" s="26">
        <v>0.55494133434586801</v>
      </c>
      <c r="D43" s="210">
        <v>0.11045614115912</v>
      </c>
      <c r="E43" s="26">
        <v>0.38908934730945399</v>
      </c>
      <c r="F43" s="210">
        <v>6.6687519096201603E-2</v>
      </c>
      <c r="G43" s="26">
        <v>0.24099724509927201</v>
      </c>
      <c r="H43" s="210">
        <v>0.21562903456776</v>
      </c>
      <c r="I43" s="26">
        <v>3.3129353818655001E-3</v>
      </c>
      <c r="J43" s="210">
        <v>-6.39416012342056E-2</v>
      </c>
      <c r="K43" s="26">
        <v>0.53764568720189299</v>
      </c>
      <c r="L43" s="210">
        <v>0.123712881333365</v>
      </c>
      <c r="M43" s="26">
        <v>0.44653243537185999</v>
      </c>
      <c r="N43" s="210">
        <v>9.5990946452003303E-2</v>
      </c>
      <c r="O43" s="268">
        <v>0.43153864753633697</v>
      </c>
    </row>
    <row r="44" spans="1:15" s="73" customFormat="1" ht="99.2" customHeight="1" x14ac:dyDescent="0.2">
      <c r="A44" s="324" t="s">
        <v>240</v>
      </c>
      <c r="B44" s="325"/>
      <c r="C44" s="325"/>
      <c r="D44" s="325"/>
      <c r="E44" s="325"/>
      <c r="F44" s="325"/>
      <c r="G44" s="325"/>
      <c r="H44" s="325"/>
      <c r="I44" s="325"/>
      <c r="J44" s="325"/>
      <c r="K44" s="325"/>
      <c r="L44" s="325"/>
      <c r="M44" s="325"/>
      <c r="N44" s="325"/>
      <c r="O44" s="325"/>
    </row>
    <row r="45" spans="1:15" s="235" customFormat="1" ht="62.25" customHeight="1" x14ac:dyDescent="0.2">
      <c r="A45" s="323" t="s">
        <v>339</v>
      </c>
      <c r="B45" s="323"/>
      <c r="C45" s="323"/>
      <c r="D45" s="323"/>
      <c r="E45" s="323"/>
      <c r="F45" s="323"/>
      <c r="G45" s="323"/>
      <c r="H45" s="323"/>
      <c r="I45" s="323"/>
      <c r="J45" s="323"/>
      <c r="K45" s="323"/>
      <c r="L45" s="323"/>
      <c r="M45" s="323"/>
      <c r="N45" s="323"/>
      <c r="O45" s="323"/>
    </row>
    <row r="46" spans="1:15" s="68" customFormat="1" x14ac:dyDescent="0.2">
      <c r="A46" s="372" t="s">
        <v>153</v>
      </c>
      <c r="B46" s="372"/>
      <c r="C46" s="372"/>
      <c r="D46" s="372"/>
      <c r="E46" s="372"/>
      <c r="F46" s="372"/>
      <c r="G46" s="372"/>
      <c r="H46" s="372"/>
      <c r="I46" s="372"/>
      <c r="J46" s="372"/>
      <c r="K46" s="372"/>
      <c r="L46" s="372"/>
      <c r="M46" s="372"/>
      <c r="N46" s="372"/>
      <c r="O46" s="372"/>
    </row>
    <row r="47" spans="1:15" s="68" customFormat="1" x14ac:dyDescent="0.2">
      <c r="A47" s="372"/>
      <c r="B47" s="372"/>
      <c r="C47" s="372"/>
      <c r="D47" s="372"/>
      <c r="E47" s="372"/>
      <c r="F47" s="372"/>
      <c r="G47" s="372"/>
      <c r="H47" s="372"/>
      <c r="I47" s="372"/>
      <c r="J47" s="372"/>
      <c r="K47" s="372"/>
      <c r="L47" s="372"/>
      <c r="M47" s="372"/>
      <c r="N47" s="372"/>
      <c r="O47" s="372"/>
    </row>
    <row r="48" spans="1:15" s="68" customFormat="1" x14ac:dyDescent="0.2">
      <c r="A48" s="69" t="s">
        <v>147</v>
      </c>
    </row>
    <row r="49" spans="1:15" s="68" customFormat="1" x14ac:dyDescent="0.2"/>
    <row r="50" spans="1:15" s="68" customFormat="1" x14ac:dyDescent="0.2"/>
    <row r="51" spans="1:15" s="68" customFormat="1" x14ac:dyDescent="0.2"/>
    <row r="52" spans="1:15" s="68" customFormat="1" x14ac:dyDescent="0.2"/>
    <row r="53" spans="1:15" s="68" customFormat="1" x14ac:dyDescent="0.2"/>
    <row r="54" spans="1:15" s="68" customFormat="1" x14ac:dyDescent="0.2"/>
    <row r="55" spans="1:15" s="68" customFormat="1" x14ac:dyDescent="0.2"/>
    <row r="56" spans="1:15" s="68" customFormat="1" x14ac:dyDescent="0.2">
      <c r="A56" s="71"/>
      <c r="B56" s="69"/>
      <c r="C56" s="69"/>
      <c r="D56" s="69"/>
      <c r="E56" s="69"/>
      <c r="F56" s="69"/>
      <c r="G56" s="69"/>
      <c r="H56" s="69"/>
      <c r="I56" s="69"/>
      <c r="J56" s="69"/>
      <c r="K56" s="69"/>
      <c r="L56" s="69"/>
      <c r="M56" s="69"/>
      <c r="N56" s="69"/>
      <c r="O56" s="69"/>
    </row>
    <row r="57" spans="1:15" s="68" customFormat="1" x14ac:dyDescent="0.2">
      <c r="A57" s="71"/>
      <c r="B57" s="69"/>
      <c r="C57" s="69"/>
      <c r="D57" s="69"/>
      <c r="E57" s="69"/>
      <c r="F57" s="69"/>
      <c r="G57" s="69"/>
      <c r="H57" s="69"/>
      <c r="I57" s="69"/>
      <c r="J57" s="69"/>
      <c r="K57" s="69"/>
      <c r="L57" s="69"/>
      <c r="M57" s="69"/>
      <c r="N57" s="69"/>
      <c r="O57" s="69"/>
    </row>
    <row r="58" spans="1:15" s="68" customFormat="1" x14ac:dyDescent="0.2">
      <c r="A58" s="72"/>
      <c r="B58" s="69"/>
      <c r="D58" s="69"/>
      <c r="F58" s="69"/>
      <c r="H58" s="69"/>
      <c r="J58" s="69"/>
      <c r="L58" s="69"/>
      <c r="N58" s="69"/>
    </row>
    <row r="59" spans="1:15" s="68" customFormat="1" x14ac:dyDescent="0.2">
      <c r="A59" s="72"/>
      <c r="B59" s="69"/>
      <c r="D59" s="69"/>
      <c r="F59" s="69"/>
      <c r="H59" s="69"/>
      <c r="J59" s="69"/>
      <c r="L59" s="69"/>
      <c r="N59" s="69"/>
    </row>
    <row r="60" spans="1:15" s="68" customFormat="1" x14ac:dyDescent="0.2">
      <c r="A60" s="72"/>
      <c r="B60" s="69"/>
      <c r="D60" s="69"/>
      <c r="F60" s="69"/>
      <c r="H60" s="69"/>
      <c r="J60" s="69"/>
      <c r="L60" s="69"/>
      <c r="N60" s="69"/>
    </row>
    <row r="61" spans="1:15" s="68" customFormat="1" x14ac:dyDescent="0.2">
      <c r="A61" s="72"/>
      <c r="B61" s="69"/>
      <c r="D61" s="69"/>
      <c r="F61" s="69"/>
      <c r="H61" s="69"/>
      <c r="J61" s="69"/>
      <c r="L61" s="69"/>
      <c r="N61" s="69"/>
    </row>
    <row r="62" spans="1:15" x14ac:dyDescent="0.2">
      <c r="A62" s="2"/>
      <c r="B62" s="10"/>
      <c r="D62" s="10"/>
      <c r="F62" s="10"/>
      <c r="H62" s="10"/>
      <c r="J62" s="10"/>
      <c r="L62" s="10"/>
      <c r="N62" s="10"/>
    </row>
    <row r="63" spans="1:15" x14ac:dyDescent="0.2">
      <c r="A63" s="11"/>
    </row>
    <row r="64" spans="1:15" x14ac:dyDescent="0.2">
      <c r="A64" s="12"/>
    </row>
    <row r="67" spans="2:2" x14ac:dyDescent="0.2">
      <c r="B67" s="10"/>
    </row>
    <row r="68" spans="2:2" x14ac:dyDescent="0.2">
      <c r="B68" s="10"/>
    </row>
    <row r="69" spans="2:2" x14ac:dyDescent="0.2">
      <c r="B69" s="10"/>
    </row>
    <row r="70" spans="2:2" x14ac:dyDescent="0.2">
      <c r="B70" s="10"/>
    </row>
    <row r="71" spans="2:2" x14ac:dyDescent="0.2">
      <c r="B71" s="10"/>
    </row>
  </sheetData>
  <mergeCells count="12">
    <mergeCell ref="A46:O47"/>
    <mergeCell ref="A2:O4"/>
    <mergeCell ref="B8:C8"/>
    <mergeCell ref="D8:E8"/>
    <mergeCell ref="F8:G8"/>
    <mergeCell ref="H8:I8"/>
    <mergeCell ref="J8:K8"/>
    <mergeCell ref="L8:M8"/>
    <mergeCell ref="N8:O8"/>
    <mergeCell ref="B6:O7"/>
    <mergeCell ref="A44:O44"/>
    <mergeCell ref="A45:O4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AD74"/>
  <sheetViews>
    <sheetView zoomScaleNormal="100" workbookViewId="0">
      <selection activeCell="AF44" sqref="AF44"/>
    </sheetView>
  </sheetViews>
  <sheetFormatPr defaultColWidth="9" defaultRowHeight="12.75" x14ac:dyDescent="0.2"/>
  <cols>
    <col min="1" max="1" width="16.7109375" style="3" customWidth="1"/>
    <col min="2" max="2" width="6.140625" style="3" customWidth="1"/>
    <col min="3" max="13" width="5" style="3" customWidth="1"/>
    <col min="14" max="15" width="4.5703125" style="3" customWidth="1"/>
    <col min="16" max="16" width="16.5703125" style="3" customWidth="1"/>
    <col min="17" max="28" width="5.85546875" style="3" customWidth="1"/>
    <col min="29" max="31" width="4.5703125" style="3" customWidth="1"/>
    <col min="32" max="16384" width="9" style="3"/>
  </cols>
  <sheetData>
    <row r="1" spans="1:30" x14ac:dyDescent="0.2">
      <c r="A1" s="2" t="s">
        <v>199</v>
      </c>
      <c r="B1" s="2"/>
      <c r="C1" s="2"/>
      <c r="D1" s="2"/>
      <c r="E1" s="2"/>
      <c r="F1" s="2"/>
      <c r="G1" s="2"/>
      <c r="H1" s="2"/>
      <c r="I1" s="2"/>
      <c r="J1" s="2"/>
      <c r="K1" s="2"/>
      <c r="L1" s="2"/>
      <c r="M1" s="2"/>
      <c r="N1" s="2"/>
      <c r="O1" s="2"/>
      <c r="P1" s="2" t="str">
        <f>A1</f>
        <v>Table A4.16</v>
      </c>
      <c r="Q1" s="2"/>
      <c r="R1" s="2"/>
      <c r="S1" s="2"/>
      <c r="T1" s="2"/>
      <c r="U1" s="2"/>
      <c r="V1" s="2"/>
      <c r="W1" s="2"/>
      <c r="X1" s="2"/>
      <c r="Y1" s="2"/>
      <c r="Z1" s="2"/>
      <c r="AA1" s="2"/>
      <c r="AB1" s="2"/>
      <c r="AC1" s="2"/>
      <c r="AD1" s="2"/>
    </row>
    <row r="2" spans="1:30" ht="12.75" customHeight="1" x14ac:dyDescent="0.2">
      <c r="A2" s="329" t="s">
        <v>178</v>
      </c>
      <c r="B2" s="329"/>
      <c r="C2" s="329"/>
      <c r="D2" s="329"/>
      <c r="E2" s="329"/>
      <c r="F2" s="329"/>
      <c r="G2" s="329"/>
      <c r="H2" s="329"/>
      <c r="I2" s="329"/>
      <c r="J2" s="329"/>
      <c r="K2" s="329"/>
      <c r="L2" s="329"/>
      <c r="M2" s="329"/>
      <c r="N2" s="329"/>
      <c r="O2" s="329"/>
      <c r="P2" s="329" t="str">
        <f>A2</f>
        <v>Gap in wages and in the use of skills at work between types of contract</v>
      </c>
      <c r="Q2" s="329"/>
      <c r="R2" s="329"/>
      <c r="S2" s="329"/>
      <c r="T2" s="329"/>
      <c r="U2" s="329"/>
      <c r="V2" s="329"/>
      <c r="W2" s="329"/>
      <c r="X2" s="329"/>
      <c r="Y2" s="329"/>
      <c r="Z2" s="329"/>
      <c r="AA2" s="329"/>
      <c r="AB2" s="329"/>
      <c r="AC2" s="23"/>
      <c r="AD2" s="23"/>
    </row>
    <row r="3" spans="1:30"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23"/>
      <c r="AD3" s="23"/>
    </row>
    <row r="4" spans="1:30"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23"/>
      <c r="AD4" s="23"/>
    </row>
    <row r="5" spans="1:30" x14ac:dyDescent="0.2">
      <c r="A5" s="4" t="s">
        <v>45</v>
      </c>
      <c r="B5" s="4"/>
      <c r="C5" s="4"/>
      <c r="D5" s="4"/>
      <c r="E5" s="4"/>
      <c r="F5" s="4"/>
      <c r="G5" s="4"/>
      <c r="H5" s="4"/>
      <c r="I5" s="4"/>
      <c r="J5" s="4"/>
      <c r="K5" s="4"/>
      <c r="L5" s="4"/>
      <c r="M5" s="4"/>
      <c r="N5" s="4"/>
      <c r="O5" s="4"/>
      <c r="P5" s="4" t="s">
        <v>46</v>
      </c>
      <c r="Q5" s="4"/>
      <c r="R5" s="4"/>
      <c r="S5" s="4"/>
      <c r="T5" s="4"/>
      <c r="U5" s="4"/>
      <c r="V5" s="4"/>
      <c r="W5" s="4"/>
      <c r="X5" s="4"/>
      <c r="Y5" s="4"/>
      <c r="Z5" s="4"/>
      <c r="AA5" s="4"/>
      <c r="AB5" s="4"/>
      <c r="AC5" s="4"/>
      <c r="AD5" s="4"/>
    </row>
    <row r="6" spans="1:30" ht="15" x14ac:dyDescent="0.25">
      <c r="A6" s="21"/>
      <c r="B6" s="326" t="s">
        <v>107</v>
      </c>
      <c r="C6" s="356"/>
      <c r="D6" s="356"/>
      <c r="E6" s="356"/>
      <c r="F6" s="356"/>
      <c r="G6" s="357"/>
      <c r="H6" s="326" t="s">
        <v>108</v>
      </c>
      <c r="I6" s="356"/>
      <c r="J6" s="356"/>
      <c r="K6" s="356"/>
      <c r="L6" s="356"/>
      <c r="M6" s="357"/>
      <c r="N6" s="38"/>
      <c r="O6" s="38"/>
      <c r="P6" s="21"/>
      <c r="Q6" s="326" t="s">
        <v>107</v>
      </c>
      <c r="R6" s="356"/>
      <c r="S6" s="356"/>
      <c r="T6" s="356"/>
      <c r="U6" s="356"/>
      <c r="V6" s="357"/>
      <c r="W6" s="326" t="s">
        <v>108</v>
      </c>
      <c r="X6" s="356"/>
      <c r="Y6" s="356"/>
      <c r="Z6" s="356"/>
      <c r="AA6" s="356"/>
      <c r="AB6" s="357"/>
    </row>
    <row r="7" spans="1:30" x14ac:dyDescent="0.2">
      <c r="A7" s="6"/>
      <c r="B7" s="335" t="s">
        <v>112</v>
      </c>
      <c r="C7" s="336"/>
      <c r="D7" s="411" t="s">
        <v>136</v>
      </c>
      <c r="E7" s="411"/>
      <c r="F7" s="335" t="s">
        <v>114</v>
      </c>
      <c r="G7" s="336"/>
      <c r="H7" s="412" t="s">
        <v>115</v>
      </c>
      <c r="I7" s="411"/>
      <c r="J7" s="335" t="s">
        <v>136</v>
      </c>
      <c r="K7" s="336"/>
      <c r="L7" s="335" t="s">
        <v>114</v>
      </c>
      <c r="M7" s="336"/>
      <c r="N7" s="38"/>
      <c r="O7" s="38"/>
      <c r="P7" s="6"/>
      <c r="Q7" s="335" t="s">
        <v>115</v>
      </c>
      <c r="R7" s="336"/>
      <c r="S7" s="411" t="s">
        <v>116</v>
      </c>
      <c r="T7" s="411"/>
      <c r="U7" s="335" t="s">
        <v>114</v>
      </c>
      <c r="V7" s="336"/>
      <c r="W7" s="412" t="s">
        <v>115</v>
      </c>
      <c r="X7" s="411"/>
      <c r="Y7" s="335" t="s">
        <v>116</v>
      </c>
      <c r="Z7" s="336"/>
      <c r="AA7" s="335" t="s">
        <v>114</v>
      </c>
      <c r="AB7" s="336"/>
    </row>
    <row r="8" spans="1:30" ht="12.75" customHeight="1" x14ac:dyDescent="0.2">
      <c r="B8" s="337"/>
      <c r="C8" s="338"/>
      <c r="D8" s="405"/>
      <c r="E8" s="405"/>
      <c r="F8" s="337"/>
      <c r="G8" s="338"/>
      <c r="H8" s="337"/>
      <c r="I8" s="405"/>
      <c r="J8" s="337"/>
      <c r="K8" s="338"/>
      <c r="L8" s="337"/>
      <c r="M8" s="338"/>
      <c r="N8" s="40"/>
      <c r="O8" s="40"/>
      <c r="Q8" s="337"/>
      <c r="R8" s="338"/>
      <c r="S8" s="405"/>
      <c r="T8" s="405"/>
      <c r="U8" s="337"/>
      <c r="V8" s="338"/>
      <c r="W8" s="337"/>
      <c r="X8" s="405"/>
      <c r="Y8" s="337"/>
      <c r="Z8" s="338"/>
      <c r="AA8" s="337"/>
      <c r="AB8" s="338"/>
    </row>
    <row r="9" spans="1:30" x14ac:dyDescent="0.2">
      <c r="A9" s="41"/>
      <c r="B9" s="359" t="s">
        <v>36</v>
      </c>
      <c r="C9" s="360"/>
      <c r="D9" s="359" t="s">
        <v>36</v>
      </c>
      <c r="E9" s="360"/>
      <c r="F9" s="359" t="s">
        <v>36</v>
      </c>
      <c r="G9" s="360"/>
      <c r="H9" s="359" t="s">
        <v>36</v>
      </c>
      <c r="I9" s="360"/>
      <c r="J9" s="359" t="s">
        <v>36</v>
      </c>
      <c r="K9" s="360"/>
      <c r="L9" s="359" t="s">
        <v>36</v>
      </c>
      <c r="M9" s="360"/>
      <c r="N9" s="46"/>
      <c r="O9" s="46"/>
      <c r="P9" s="41"/>
      <c r="Q9" s="359" t="s">
        <v>36</v>
      </c>
      <c r="R9" s="360"/>
      <c r="S9" s="359" t="s">
        <v>36</v>
      </c>
      <c r="T9" s="360"/>
      <c r="U9" s="359" t="s">
        <v>36</v>
      </c>
      <c r="V9" s="360"/>
      <c r="W9" s="359" t="s">
        <v>36</v>
      </c>
      <c r="X9" s="360"/>
      <c r="Y9" s="359" t="s">
        <v>36</v>
      </c>
      <c r="Z9" s="360"/>
      <c r="AA9" s="359" t="s">
        <v>36</v>
      </c>
      <c r="AB9" s="360"/>
    </row>
    <row r="10" spans="1:30" x14ac:dyDescent="0.2">
      <c r="A10" s="95" t="s">
        <v>0</v>
      </c>
      <c r="B10" s="415"/>
      <c r="C10" s="415"/>
      <c r="D10" s="415"/>
      <c r="E10" s="415"/>
      <c r="F10" s="415"/>
      <c r="G10" s="415"/>
      <c r="H10" s="415"/>
      <c r="I10" s="415"/>
      <c r="J10" s="415"/>
      <c r="K10" s="415"/>
      <c r="L10" s="415"/>
      <c r="M10" s="420"/>
      <c r="N10" s="96"/>
      <c r="O10" s="295"/>
      <c r="P10" s="95" t="s">
        <v>0</v>
      </c>
      <c r="Q10" s="415"/>
      <c r="R10" s="415"/>
      <c r="S10" s="415"/>
      <c r="T10" s="415"/>
      <c r="U10" s="415"/>
      <c r="V10" s="415"/>
      <c r="W10" s="415"/>
      <c r="X10" s="415"/>
      <c r="Y10" s="415"/>
      <c r="Z10" s="415"/>
      <c r="AA10" s="415"/>
      <c r="AB10" s="420"/>
    </row>
    <row r="11" spans="1:30" x14ac:dyDescent="0.2">
      <c r="A11" s="97" t="s">
        <v>1</v>
      </c>
      <c r="B11" s="416"/>
      <c r="C11" s="416"/>
      <c r="D11" s="416"/>
      <c r="E11" s="416"/>
      <c r="F11" s="416"/>
      <c r="G11" s="416"/>
      <c r="H11" s="416"/>
      <c r="I11" s="416"/>
      <c r="J11" s="416"/>
      <c r="K11" s="416"/>
      <c r="L11" s="421"/>
      <c r="M11" s="422"/>
      <c r="N11" s="1"/>
      <c r="O11" s="293"/>
      <c r="P11" s="97" t="s">
        <v>1</v>
      </c>
      <c r="Q11" s="416"/>
      <c r="R11" s="416"/>
      <c r="S11" s="416"/>
      <c r="T11" s="416"/>
      <c r="U11" s="416"/>
      <c r="V11" s="416"/>
      <c r="W11" s="416"/>
      <c r="X11" s="416"/>
      <c r="Y11" s="416"/>
      <c r="Z11" s="416"/>
      <c r="AA11" s="421"/>
      <c r="AB11" s="422"/>
    </row>
    <row r="12" spans="1:30" x14ac:dyDescent="0.2">
      <c r="A12" s="98" t="s">
        <v>2</v>
      </c>
      <c r="B12" s="391">
        <v>-7.7402247582504399E-2</v>
      </c>
      <c r="C12" s="391"/>
      <c r="D12" s="391">
        <v>-0.13018104328381699</v>
      </c>
      <c r="E12" s="391"/>
      <c r="F12" s="391">
        <v>-3.8480653664501568E-2</v>
      </c>
      <c r="G12" s="391"/>
      <c r="H12" s="391">
        <v>-2.58205813946784E-2</v>
      </c>
      <c r="I12" s="391"/>
      <c r="J12" s="391">
        <v>-0.109968633149234</v>
      </c>
      <c r="K12" s="391"/>
      <c r="L12" s="392">
        <v>4.9111704690652944E-2</v>
      </c>
      <c r="M12" s="393"/>
      <c r="N12" s="191"/>
      <c r="O12" s="249"/>
      <c r="P12" s="98" t="s">
        <v>2</v>
      </c>
      <c r="Q12" s="354">
        <v>-7.7402247582504399E-2</v>
      </c>
      <c r="R12" s="354"/>
      <c r="S12" s="354">
        <v>-4.3308112402372602E-3</v>
      </c>
      <c r="T12" s="354"/>
      <c r="U12" s="391">
        <v>6.5610507706583804E-2</v>
      </c>
      <c r="V12" s="391"/>
      <c r="W12" s="354">
        <v>-2.58205813946784E-2</v>
      </c>
      <c r="X12" s="354"/>
      <c r="Y12" s="354">
        <v>4.6960901041703798E-3</v>
      </c>
      <c r="Z12" s="354"/>
      <c r="AA12" s="392">
        <v>0.10504906555509277</v>
      </c>
      <c r="AB12" s="393"/>
    </row>
    <row r="13" spans="1:30" x14ac:dyDescent="0.2">
      <c r="A13" s="98" t="s">
        <v>3</v>
      </c>
      <c r="B13" s="391">
        <v>0.32032599091605402</v>
      </c>
      <c r="C13" s="391"/>
      <c r="D13" s="391">
        <v>0.129545476520247</v>
      </c>
      <c r="E13" s="391"/>
      <c r="F13" s="391">
        <v>0.28478057223439879</v>
      </c>
      <c r="G13" s="391"/>
      <c r="H13" s="391">
        <v>0.23863962313338899</v>
      </c>
      <c r="I13" s="391"/>
      <c r="J13" s="391">
        <v>7.6214817286197598E-2</v>
      </c>
      <c r="K13" s="391"/>
      <c r="L13" s="392">
        <v>0.19427777935964291</v>
      </c>
      <c r="M13" s="393"/>
      <c r="N13" s="191"/>
      <c r="O13" s="249"/>
      <c r="P13" s="98" t="s">
        <v>3</v>
      </c>
      <c r="Q13" s="354">
        <v>0.32032599091605402</v>
      </c>
      <c r="R13" s="354"/>
      <c r="S13" s="354">
        <v>0.156646362559061</v>
      </c>
      <c r="T13" s="354"/>
      <c r="U13" s="391">
        <v>0.32706382289278224</v>
      </c>
      <c r="V13" s="391"/>
      <c r="W13" s="354">
        <v>0.23863962313338899</v>
      </c>
      <c r="X13" s="354"/>
      <c r="Y13" s="354">
        <v>9.0567950987231499E-2</v>
      </c>
      <c r="Z13" s="354"/>
      <c r="AA13" s="392">
        <v>0.20548201377093542</v>
      </c>
      <c r="AB13" s="393"/>
    </row>
    <row r="14" spans="1:30" x14ac:dyDescent="0.2">
      <c r="A14" s="98" t="s">
        <v>4</v>
      </c>
      <c r="B14" s="391">
        <v>0.130672408942753</v>
      </c>
      <c r="C14" s="391"/>
      <c r="D14" s="391">
        <v>4.5713993418571998E-2</v>
      </c>
      <c r="E14" s="391"/>
      <c r="F14" s="391">
        <v>0.18044210107321709</v>
      </c>
      <c r="G14" s="391"/>
      <c r="H14" s="391">
        <v>0.162661377206195</v>
      </c>
      <c r="I14" s="391"/>
      <c r="J14" s="391">
        <v>5.6084453336126897E-2</v>
      </c>
      <c r="K14" s="391"/>
      <c r="L14" s="392">
        <v>0.17858226018511059</v>
      </c>
      <c r="M14" s="393"/>
      <c r="N14" s="191"/>
      <c r="O14" s="249"/>
      <c r="P14" s="98" t="s">
        <v>4</v>
      </c>
      <c r="Q14" s="354">
        <v>0.130672408942753</v>
      </c>
      <c r="R14" s="354"/>
      <c r="S14" s="354">
        <v>3.7834341012404703E-2</v>
      </c>
      <c r="T14" s="354"/>
      <c r="U14" s="391">
        <v>0.13409362603694239</v>
      </c>
      <c r="V14" s="391"/>
      <c r="W14" s="354">
        <v>0.162661377206195</v>
      </c>
      <c r="X14" s="354"/>
      <c r="Y14" s="354">
        <v>3.2763992920010997E-2</v>
      </c>
      <c r="Z14" s="354"/>
      <c r="AA14" s="392">
        <v>0.13787637593409358</v>
      </c>
      <c r="AB14" s="393"/>
    </row>
    <row r="15" spans="1:30" x14ac:dyDescent="0.2">
      <c r="A15" s="98" t="s">
        <v>5</v>
      </c>
      <c r="B15" s="391">
        <v>0.26198430049660298</v>
      </c>
      <c r="C15" s="391"/>
      <c r="D15" s="391">
        <v>0.105308546508621</v>
      </c>
      <c r="E15" s="391"/>
      <c r="F15" s="391">
        <v>0.25461476662665938</v>
      </c>
      <c r="G15" s="391"/>
      <c r="H15" s="391">
        <v>0.209880603558394</v>
      </c>
      <c r="I15" s="391"/>
      <c r="J15" s="391">
        <v>0.112567282642118</v>
      </c>
      <c r="K15" s="391"/>
      <c r="L15" s="392">
        <v>0.22262156978740455</v>
      </c>
      <c r="M15" s="393"/>
      <c r="N15" s="191"/>
      <c r="O15" s="249"/>
      <c r="P15" s="98" t="s">
        <v>5</v>
      </c>
      <c r="Q15" s="354">
        <v>0.26198430049660298</v>
      </c>
      <c r="R15" s="354"/>
      <c r="S15" s="354">
        <v>9.6099755760990599E-2</v>
      </c>
      <c r="T15" s="354"/>
      <c r="U15" s="391">
        <v>0.22872620957148454</v>
      </c>
      <c r="V15" s="391"/>
      <c r="W15" s="354">
        <v>0.209880603558394</v>
      </c>
      <c r="X15" s="354"/>
      <c r="Y15" s="354">
        <v>4.1650877204786801E-2</v>
      </c>
      <c r="Z15" s="354"/>
      <c r="AA15" s="392">
        <v>0.14827018806294118</v>
      </c>
      <c r="AB15" s="393"/>
    </row>
    <row r="16" spans="1:30" x14ac:dyDescent="0.2">
      <c r="A16" s="98" t="s">
        <v>6</v>
      </c>
      <c r="B16" s="391">
        <v>0.113220254008477</v>
      </c>
      <c r="C16" s="391"/>
      <c r="D16" s="391">
        <v>1.7535888885154401E-2</v>
      </c>
      <c r="E16" s="391"/>
      <c r="F16" s="391">
        <v>0.14537102468928981</v>
      </c>
      <c r="G16" s="391"/>
      <c r="H16" s="391">
        <v>8.43086880618171E-2</v>
      </c>
      <c r="I16" s="391"/>
      <c r="J16" s="391">
        <v>4.3036569142197903E-2</v>
      </c>
      <c r="K16" s="391"/>
      <c r="L16" s="392">
        <v>0.16840890628744443</v>
      </c>
      <c r="M16" s="393"/>
      <c r="N16" s="191"/>
      <c r="O16" s="249"/>
      <c r="P16" s="98" t="s">
        <v>6</v>
      </c>
      <c r="Q16" s="354">
        <v>0.113220254008477</v>
      </c>
      <c r="R16" s="354"/>
      <c r="S16" s="354">
        <v>9.8495074949687997E-2</v>
      </c>
      <c r="T16" s="354"/>
      <c r="U16" s="391">
        <v>0.23261660053831101</v>
      </c>
      <c r="V16" s="391"/>
      <c r="W16" s="354">
        <v>8.43086880618171E-2</v>
      </c>
      <c r="X16" s="354"/>
      <c r="Y16" s="354">
        <v>7.6906338643596903E-2</v>
      </c>
      <c r="Z16" s="354"/>
      <c r="AA16" s="392">
        <v>0.18950383429580281</v>
      </c>
      <c r="AB16" s="393"/>
    </row>
    <row r="17" spans="1:28" x14ac:dyDescent="0.2">
      <c r="A17" s="98" t="s">
        <v>7</v>
      </c>
      <c r="B17" s="391">
        <v>-2.7201503039785E-2</v>
      </c>
      <c r="C17" s="391"/>
      <c r="D17" s="391">
        <v>-6.9625106410406996E-3</v>
      </c>
      <c r="E17" s="391"/>
      <c r="F17" s="391">
        <v>0.11487978848679035</v>
      </c>
      <c r="G17" s="391"/>
      <c r="H17" s="391">
        <v>-5.7056271665518001E-2</v>
      </c>
      <c r="I17" s="391"/>
      <c r="J17" s="391">
        <v>-4.98980192615847E-2</v>
      </c>
      <c r="K17" s="391"/>
      <c r="L17" s="392">
        <v>9.594838754636538E-2</v>
      </c>
      <c r="M17" s="393"/>
      <c r="N17" s="191"/>
      <c r="O17" s="249"/>
      <c r="P17" s="98" t="s">
        <v>7</v>
      </c>
      <c r="Q17" s="354">
        <v>-2.7201503039785E-2</v>
      </c>
      <c r="R17" s="354"/>
      <c r="S17" s="354">
        <v>-2.1077972373409699E-2</v>
      </c>
      <c r="T17" s="354"/>
      <c r="U17" s="391">
        <v>3.8410373085730663E-2</v>
      </c>
      <c r="V17" s="391"/>
      <c r="W17" s="354">
        <v>-5.7056271665518001E-2</v>
      </c>
      <c r="X17" s="354"/>
      <c r="Y17" s="354">
        <v>-3.2872019951533001E-2</v>
      </c>
      <c r="Z17" s="354"/>
      <c r="AA17" s="392">
        <v>6.1110620376530166E-2</v>
      </c>
      <c r="AB17" s="393"/>
    </row>
    <row r="18" spans="1:28" x14ac:dyDescent="0.2">
      <c r="A18" s="98" t="s">
        <v>8</v>
      </c>
      <c r="B18" s="391">
        <v>0.19895779599678801</v>
      </c>
      <c r="C18" s="391"/>
      <c r="D18" s="391">
        <v>-1.61852532347193E-2</v>
      </c>
      <c r="E18" s="391"/>
      <c r="F18" s="391">
        <v>0.10340096422490265</v>
      </c>
      <c r="G18" s="391"/>
      <c r="H18" s="391">
        <v>0.123709181024064</v>
      </c>
      <c r="I18" s="391"/>
      <c r="J18" s="391">
        <v>-2.5812072378822201E-2</v>
      </c>
      <c r="K18" s="391"/>
      <c r="L18" s="392">
        <v>0.11472805005385017</v>
      </c>
      <c r="M18" s="393"/>
      <c r="N18" s="191"/>
      <c r="O18" s="249"/>
      <c r="P18" s="98" t="s">
        <v>8</v>
      </c>
      <c r="Q18" s="354">
        <v>0.19895779599678801</v>
      </c>
      <c r="R18" s="354"/>
      <c r="S18" s="354">
        <v>2.8576145684815299E-2</v>
      </c>
      <c r="T18" s="354"/>
      <c r="U18" s="391">
        <v>0.11905679936201555</v>
      </c>
      <c r="V18" s="391"/>
      <c r="W18" s="354">
        <v>0.123709181024064</v>
      </c>
      <c r="X18" s="354"/>
      <c r="Y18" s="354">
        <v>6.7367247429335197E-3</v>
      </c>
      <c r="Z18" s="354"/>
      <c r="AA18" s="392">
        <v>0.10743572575896848</v>
      </c>
      <c r="AB18" s="393"/>
    </row>
    <row r="19" spans="1:28" s="1" customFormat="1" x14ac:dyDescent="0.2">
      <c r="A19" s="98" t="s">
        <v>326</v>
      </c>
      <c r="B19" s="391">
        <v>0.29483135788499898</v>
      </c>
      <c r="C19" s="391"/>
      <c r="D19" s="391">
        <v>0.18450262413162499</v>
      </c>
      <c r="E19" s="391"/>
      <c r="F19" s="391">
        <v>0.35318142295292787</v>
      </c>
      <c r="G19" s="391"/>
      <c r="H19" s="391">
        <v>0.26478442716327599</v>
      </c>
      <c r="I19" s="391"/>
      <c r="J19" s="391">
        <v>0.125921602367252</v>
      </c>
      <c r="K19" s="391"/>
      <c r="L19" s="392">
        <v>0.23303384955683909</v>
      </c>
      <c r="M19" s="393"/>
      <c r="N19" s="191"/>
      <c r="O19" s="249"/>
      <c r="P19" s="98" t="s">
        <v>326</v>
      </c>
      <c r="Q19" s="354">
        <v>0.29483135788499898</v>
      </c>
      <c r="R19" s="354"/>
      <c r="S19" s="354">
        <v>4.4977072816730197E-2</v>
      </c>
      <c r="T19" s="354"/>
      <c r="U19" s="391">
        <v>0.14569459321540168</v>
      </c>
      <c r="V19" s="391"/>
      <c r="W19" s="354">
        <v>0.26478442716327599</v>
      </c>
      <c r="X19" s="354"/>
      <c r="Y19" s="354">
        <v>1.34684662536655E-2</v>
      </c>
      <c r="Z19" s="354"/>
      <c r="AA19" s="392">
        <v>0.11530895267634564</v>
      </c>
      <c r="AB19" s="393"/>
    </row>
    <row r="20" spans="1:28" x14ac:dyDescent="0.2">
      <c r="A20" s="98" t="s">
        <v>9</v>
      </c>
      <c r="B20" s="391">
        <v>0.45662409041166102</v>
      </c>
      <c r="C20" s="391"/>
      <c r="D20" s="391">
        <v>0.28585198676298701</v>
      </c>
      <c r="E20" s="391"/>
      <c r="F20" s="391">
        <v>0.47932302463843135</v>
      </c>
      <c r="G20" s="391"/>
      <c r="H20" s="391">
        <v>0.34367682496326402</v>
      </c>
      <c r="I20" s="391"/>
      <c r="J20" s="391">
        <v>0.16378976644403401</v>
      </c>
      <c r="K20" s="391"/>
      <c r="L20" s="392">
        <v>0.2625594208205112</v>
      </c>
      <c r="M20" s="393"/>
      <c r="N20" s="191"/>
      <c r="O20" s="249"/>
      <c r="P20" s="98" t="s">
        <v>9</v>
      </c>
      <c r="Q20" s="354">
        <v>0.45662409041166102</v>
      </c>
      <c r="R20" s="354"/>
      <c r="S20" s="354">
        <v>0.20382506217225399</v>
      </c>
      <c r="T20" s="354"/>
      <c r="U20" s="391">
        <v>0.40368976388129829</v>
      </c>
      <c r="V20" s="391"/>
      <c r="W20" s="354">
        <v>0.34367682496326402</v>
      </c>
      <c r="X20" s="354"/>
      <c r="Y20" s="354">
        <v>0.133131385293798</v>
      </c>
      <c r="Z20" s="354"/>
      <c r="AA20" s="392">
        <v>0.25526282845970905</v>
      </c>
      <c r="AB20" s="393"/>
    </row>
    <row r="21" spans="1:28" x14ac:dyDescent="0.2">
      <c r="A21" s="98" t="s">
        <v>10</v>
      </c>
      <c r="B21" s="391">
        <v>0.13299657763203801</v>
      </c>
      <c r="C21" s="391"/>
      <c r="D21" s="391">
        <v>-5.6862360370280004E-6</v>
      </c>
      <c r="E21" s="391"/>
      <c r="F21" s="391">
        <v>0.12353840212093679</v>
      </c>
      <c r="G21" s="391"/>
      <c r="H21" s="391">
        <v>0.195173583993835</v>
      </c>
      <c r="I21" s="391"/>
      <c r="J21" s="391">
        <v>-3.6270110507342197E-2</v>
      </c>
      <c r="K21" s="391"/>
      <c r="L21" s="392">
        <v>0.10657398297481957</v>
      </c>
      <c r="M21" s="393"/>
      <c r="N21" s="191"/>
      <c r="O21" s="249"/>
      <c r="P21" s="98" t="s">
        <v>10</v>
      </c>
      <c r="Q21" s="354">
        <v>0.13299657763203801</v>
      </c>
      <c r="R21" s="354"/>
      <c r="S21" s="354">
        <v>9.63627862099459E-2</v>
      </c>
      <c r="T21" s="354"/>
      <c r="U21" s="391">
        <v>0.22915341413254869</v>
      </c>
      <c r="V21" s="391"/>
      <c r="W21" s="354">
        <v>0.195173583993835</v>
      </c>
      <c r="X21" s="354"/>
      <c r="Y21" s="354">
        <v>6.1483777769884902E-2</v>
      </c>
      <c r="Z21" s="354"/>
      <c r="AA21" s="392">
        <v>0.171466106434117</v>
      </c>
      <c r="AB21" s="393"/>
    </row>
    <row r="22" spans="1:28" x14ac:dyDescent="0.2">
      <c r="A22" s="98" t="s">
        <v>11</v>
      </c>
      <c r="B22" s="391">
        <v>0.32047610010069399</v>
      </c>
      <c r="C22" s="391"/>
      <c r="D22" s="391">
        <v>0.146835815786374</v>
      </c>
      <c r="E22" s="391"/>
      <c r="F22" s="391">
        <v>0.30630050124123498</v>
      </c>
      <c r="G22" s="391"/>
      <c r="H22" s="391">
        <v>0.19872716690817999</v>
      </c>
      <c r="I22" s="391"/>
      <c r="J22" s="391">
        <v>3.3661897516802597E-2</v>
      </c>
      <c r="K22" s="391"/>
      <c r="L22" s="392">
        <v>0.16109953331156143</v>
      </c>
      <c r="M22" s="393"/>
      <c r="N22" s="191"/>
      <c r="O22" s="249"/>
      <c r="P22" s="98" t="s">
        <v>11</v>
      </c>
      <c r="Q22" s="354">
        <v>0.32047610010069399</v>
      </c>
      <c r="R22" s="354"/>
      <c r="S22" s="354">
        <v>0.190497316532179</v>
      </c>
      <c r="T22" s="354"/>
      <c r="U22" s="391">
        <v>0.38204332047994694</v>
      </c>
      <c r="V22" s="391"/>
      <c r="W22" s="354">
        <v>0.19872716690817999</v>
      </c>
      <c r="X22" s="354"/>
      <c r="Y22" s="354">
        <v>0.136268628356635</v>
      </c>
      <c r="Z22" s="354"/>
      <c r="AA22" s="392">
        <v>0.25893204637149381</v>
      </c>
      <c r="AB22" s="393"/>
    </row>
    <row r="23" spans="1:28" x14ac:dyDescent="0.2">
      <c r="A23" s="98" t="s">
        <v>12</v>
      </c>
      <c r="B23" s="391">
        <v>0.17905001323923</v>
      </c>
      <c r="C23" s="391"/>
      <c r="D23" s="391">
        <v>9.1651969923448207E-2</v>
      </c>
      <c r="E23" s="391"/>
      <c r="F23" s="391">
        <v>0.23761749699152335</v>
      </c>
      <c r="G23" s="391"/>
      <c r="H23" s="391">
        <v>9.9821817067103899E-2</v>
      </c>
      <c r="I23" s="391"/>
      <c r="J23" s="391">
        <v>1.6290719595740501E-2</v>
      </c>
      <c r="K23" s="391"/>
      <c r="L23" s="392">
        <v>0.1475553342687376</v>
      </c>
      <c r="M23" s="393"/>
      <c r="N23" s="191"/>
      <c r="O23" s="249"/>
      <c r="P23" s="98" t="s">
        <v>12</v>
      </c>
      <c r="Q23" s="354">
        <v>0.17905001323923</v>
      </c>
      <c r="R23" s="354"/>
      <c r="S23" s="354">
        <v>4.5630098609247903E-2</v>
      </c>
      <c r="T23" s="354"/>
      <c r="U23" s="391">
        <v>0.14675521413653125</v>
      </c>
      <c r="V23" s="391"/>
      <c r="W23" s="354">
        <v>9.9821817067103899E-2</v>
      </c>
      <c r="X23" s="354"/>
      <c r="Y23" s="354">
        <v>2.8894757570499599E-2</v>
      </c>
      <c r="Z23" s="354"/>
      <c r="AA23" s="392">
        <v>0.1333510435435265</v>
      </c>
      <c r="AB23" s="393"/>
    </row>
    <row r="24" spans="1:28" x14ac:dyDescent="0.2">
      <c r="A24" s="98" t="s">
        <v>13</v>
      </c>
      <c r="B24" s="391">
        <v>0.24221779070448901</v>
      </c>
      <c r="C24" s="391"/>
      <c r="D24" s="391">
        <v>1.4562586394643501E-2</v>
      </c>
      <c r="E24" s="391"/>
      <c r="F24" s="391">
        <v>0.14167038830923939</v>
      </c>
      <c r="G24" s="391"/>
      <c r="H24" s="391">
        <v>0.17148384646194501</v>
      </c>
      <c r="I24" s="391"/>
      <c r="J24" s="391">
        <v>-5.9499822777209204E-3</v>
      </c>
      <c r="K24" s="391"/>
      <c r="L24" s="392">
        <v>0.13021439778215485</v>
      </c>
      <c r="M24" s="393"/>
      <c r="N24" s="191"/>
      <c r="O24" s="249"/>
      <c r="P24" s="98" t="s">
        <v>13</v>
      </c>
      <c r="Q24" s="354">
        <v>0.24221779070448901</v>
      </c>
      <c r="R24" s="354"/>
      <c r="S24" s="354">
        <v>2.5044540532926301E-2</v>
      </c>
      <c r="T24" s="354"/>
      <c r="U24" s="391">
        <v>0.11332089374820944</v>
      </c>
      <c r="V24" s="391"/>
      <c r="W24" s="354">
        <v>0.17148384646194501</v>
      </c>
      <c r="X24" s="354"/>
      <c r="Y24" s="354">
        <v>1.7264243941411499E-2</v>
      </c>
      <c r="Z24" s="354"/>
      <c r="AA24" s="392">
        <v>0.11974837136405039</v>
      </c>
      <c r="AB24" s="393"/>
    </row>
    <row r="25" spans="1:28" x14ac:dyDescent="0.2">
      <c r="A25" s="98" t="s">
        <v>14</v>
      </c>
      <c r="B25" s="391">
        <v>0.31719225606035201</v>
      </c>
      <c r="C25" s="391"/>
      <c r="D25" s="391">
        <v>9.0205485900788807E-2</v>
      </c>
      <c r="E25" s="391"/>
      <c r="F25" s="391">
        <v>0.2358171717926919</v>
      </c>
      <c r="G25" s="391"/>
      <c r="H25" s="391">
        <v>0.317236789320611</v>
      </c>
      <c r="I25" s="391"/>
      <c r="J25" s="391">
        <v>5.1257669430308399E-2</v>
      </c>
      <c r="K25" s="391"/>
      <c r="L25" s="392">
        <v>0.17481884688900712</v>
      </c>
      <c r="M25" s="393"/>
      <c r="N25" s="191"/>
      <c r="O25" s="249"/>
      <c r="P25" s="98" t="s">
        <v>14</v>
      </c>
      <c r="Q25" s="354">
        <v>0.31719225606035201</v>
      </c>
      <c r="R25" s="354"/>
      <c r="S25" s="354">
        <v>5.8114834749700001E-2</v>
      </c>
      <c r="T25" s="354"/>
      <c r="U25" s="391">
        <v>0.16703247193716719</v>
      </c>
      <c r="V25" s="391"/>
      <c r="W25" s="354">
        <v>0.317236789320611</v>
      </c>
      <c r="X25" s="354"/>
      <c r="Y25" s="354">
        <v>5.7109700171011697E-2</v>
      </c>
      <c r="Z25" s="354"/>
      <c r="AA25" s="392">
        <v>0.16635032689397239</v>
      </c>
      <c r="AB25" s="393"/>
    </row>
    <row r="26" spans="1:28" x14ac:dyDescent="0.2">
      <c r="A26" s="98" t="s">
        <v>15</v>
      </c>
      <c r="B26" s="391">
        <v>0.233555422351029</v>
      </c>
      <c r="C26" s="391"/>
      <c r="D26" s="391">
        <v>0.14189538381262001</v>
      </c>
      <c r="E26" s="391"/>
      <c r="F26" s="391">
        <v>0.30015153309770215</v>
      </c>
      <c r="G26" s="391"/>
      <c r="H26" s="391">
        <v>0.116955368563014</v>
      </c>
      <c r="I26" s="391"/>
      <c r="J26" s="391">
        <v>0.28731773679699502</v>
      </c>
      <c r="K26" s="391"/>
      <c r="L26" s="392">
        <v>0.35887340858918004</v>
      </c>
      <c r="M26" s="393"/>
      <c r="N26" s="191"/>
      <c r="O26" s="249"/>
      <c r="P26" s="98" t="s">
        <v>15</v>
      </c>
      <c r="Q26" s="354">
        <v>0.233555422351029</v>
      </c>
      <c r="R26" s="354"/>
      <c r="S26" s="354">
        <v>6.6366341371318499E-2</v>
      </c>
      <c r="T26" s="354"/>
      <c r="U26" s="391">
        <v>0.18043427115245711</v>
      </c>
      <c r="V26" s="391"/>
      <c r="W26" s="354">
        <v>0.116955368563014</v>
      </c>
      <c r="X26" s="354"/>
      <c r="Y26" s="354">
        <v>-4.6985663414577203E-2</v>
      </c>
      <c r="Z26" s="354"/>
      <c r="AA26" s="392">
        <v>4.4603759939546295E-2</v>
      </c>
      <c r="AB26" s="393"/>
    </row>
    <row r="27" spans="1:28" x14ac:dyDescent="0.2">
      <c r="A27" s="98" t="s">
        <v>16</v>
      </c>
      <c r="B27" s="391">
        <v>0.32458108002839098</v>
      </c>
      <c r="C27" s="391"/>
      <c r="D27" s="391">
        <v>0.129907212636934</v>
      </c>
      <c r="E27" s="391"/>
      <c r="F27" s="391">
        <v>0.2852307968037664</v>
      </c>
      <c r="G27" s="391"/>
      <c r="H27" s="391">
        <v>0.14201332670081701</v>
      </c>
      <c r="I27" s="391"/>
      <c r="J27" s="391">
        <v>5.9057150286432299E-3</v>
      </c>
      <c r="K27" s="391"/>
      <c r="L27" s="392">
        <v>0.13945821100187741</v>
      </c>
      <c r="M27" s="393"/>
      <c r="N27" s="191"/>
      <c r="O27" s="249"/>
      <c r="P27" s="98" t="s">
        <v>16</v>
      </c>
      <c r="Q27" s="354">
        <v>0.32458108002839098</v>
      </c>
      <c r="R27" s="354"/>
      <c r="S27" s="354">
        <v>0.12339453470713101</v>
      </c>
      <c r="T27" s="354"/>
      <c r="U27" s="391">
        <v>0.27305740432609121</v>
      </c>
      <c r="V27" s="391"/>
      <c r="W27" s="354">
        <v>0.14201332670081701</v>
      </c>
      <c r="X27" s="354"/>
      <c r="Y27" s="354">
        <v>5.8692160726071502E-2</v>
      </c>
      <c r="Z27" s="354"/>
      <c r="AA27" s="392">
        <v>0.16820112152384961</v>
      </c>
      <c r="AB27" s="393"/>
    </row>
    <row r="28" spans="1:28" x14ac:dyDescent="0.2">
      <c r="A28" s="98" t="s">
        <v>17</v>
      </c>
      <c r="B28" s="391">
        <v>0.24337154689281501</v>
      </c>
      <c r="C28" s="391"/>
      <c r="D28" s="391">
        <v>0.17752768292556401</v>
      </c>
      <c r="E28" s="391"/>
      <c r="F28" s="391">
        <v>0.34450026075761186</v>
      </c>
      <c r="G28" s="391"/>
      <c r="H28" s="391">
        <v>0.15661353975550699</v>
      </c>
      <c r="I28" s="391"/>
      <c r="J28" s="391">
        <v>7.35225642039357E-2</v>
      </c>
      <c r="K28" s="391"/>
      <c r="L28" s="392">
        <v>0.19217864642890489</v>
      </c>
      <c r="M28" s="393"/>
      <c r="N28" s="191"/>
      <c r="O28" s="249"/>
      <c r="P28" s="98" t="s">
        <v>17</v>
      </c>
      <c r="Q28" s="354">
        <v>0.24337154689281501</v>
      </c>
      <c r="R28" s="354"/>
      <c r="S28" s="354">
        <v>0.12467482601574</v>
      </c>
      <c r="T28" s="354"/>
      <c r="U28" s="391">
        <v>0.27513680725720019</v>
      </c>
      <c r="V28" s="391"/>
      <c r="W28" s="354">
        <v>0.15661353975550699</v>
      </c>
      <c r="X28" s="354"/>
      <c r="Y28" s="354">
        <v>9.4291548533969302E-2</v>
      </c>
      <c r="Z28" s="354"/>
      <c r="AA28" s="392">
        <v>0.20983701290269319</v>
      </c>
      <c r="AB28" s="393"/>
    </row>
    <row r="29" spans="1:28" x14ac:dyDescent="0.2">
      <c r="A29" s="98" t="s">
        <v>18</v>
      </c>
      <c r="B29" s="391">
        <v>0.39096796062569</v>
      </c>
      <c r="C29" s="391"/>
      <c r="D29" s="391">
        <v>0.18313625641051101</v>
      </c>
      <c r="E29" s="391"/>
      <c r="F29" s="391">
        <v>0.35148081223019839</v>
      </c>
      <c r="G29" s="391"/>
      <c r="H29" s="391">
        <v>0.224314983213458</v>
      </c>
      <c r="I29" s="391"/>
      <c r="J29" s="391">
        <v>7.0734889678955901E-2</v>
      </c>
      <c r="K29" s="391"/>
      <c r="L29" s="392">
        <v>0.19000511399463302</v>
      </c>
      <c r="M29" s="393"/>
      <c r="N29" s="191"/>
      <c r="O29" s="249"/>
      <c r="P29" s="98" t="s">
        <v>18</v>
      </c>
      <c r="Q29" s="354">
        <v>0.39096796062569</v>
      </c>
      <c r="R29" s="354"/>
      <c r="S29" s="354">
        <v>0.12880458176169901</v>
      </c>
      <c r="T29" s="354"/>
      <c r="U29" s="391">
        <v>0.28184420747554678</v>
      </c>
      <c r="V29" s="391"/>
      <c r="W29" s="354">
        <v>0.224314983213458</v>
      </c>
      <c r="X29" s="354"/>
      <c r="Y29" s="354">
        <v>8.4956875424725603E-2</v>
      </c>
      <c r="Z29" s="354"/>
      <c r="AA29" s="392">
        <v>0.19891948146280541</v>
      </c>
      <c r="AB29" s="393"/>
    </row>
    <row r="30" spans="1:28" x14ac:dyDescent="0.2">
      <c r="A30" s="98" t="s">
        <v>19</v>
      </c>
      <c r="B30" s="391">
        <v>0.24034212648511899</v>
      </c>
      <c r="C30" s="391"/>
      <c r="D30" s="391">
        <v>9.0297075551735398E-2</v>
      </c>
      <c r="E30" s="391"/>
      <c r="F30" s="391">
        <v>0.2359311662468084</v>
      </c>
      <c r="G30" s="391"/>
      <c r="H30" s="391">
        <v>0.136934718511625</v>
      </c>
      <c r="I30" s="391"/>
      <c r="J30" s="391">
        <v>1.23942349362314E-2</v>
      </c>
      <c r="K30" s="391"/>
      <c r="L30" s="392">
        <v>0.14451726949065985</v>
      </c>
      <c r="M30" s="393"/>
      <c r="N30" s="117"/>
      <c r="O30" s="249"/>
      <c r="P30" s="98" t="s">
        <v>19</v>
      </c>
      <c r="Q30" s="354">
        <v>0.24034212648511899</v>
      </c>
      <c r="R30" s="354"/>
      <c r="S30" s="354">
        <v>0.124693675015494</v>
      </c>
      <c r="T30" s="354"/>
      <c r="U30" s="391">
        <v>0.27516742112224274</v>
      </c>
      <c r="V30" s="391"/>
      <c r="W30" s="354">
        <v>0.136934718511625</v>
      </c>
      <c r="X30" s="354"/>
      <c r="Y30" s="354">
        <v>0.106190883421255</v>
      </c>
      <c r="Z30" s="354"/>
      <c r="AA30" s="392">
        <v>0.22375408972213212</v>
      </c>
      <c r="AB30" s="393"/>
    </row>
    <row r="31" spans="1:28" x14ac:dyDescent="0.2">
      <c r="A31" s="98" t="s">
        <v>20</v>
      </c>
      <c r="B31" s="391">
        <v>7.00689623017441E-2</v>
      </c>
      <c r="C31" s="391"/>
      <c r="D31" s="391">
        <v>-5.85789566434953E-2</v>
      </c>
      <c r="E31" s="391"/>
      <c r="F31" s="391">
        <v>5.0636847011713518E-2</v>
      </c>
      <c r="G31" s="391"/>
      <c r="H31" s="391">
        <v>0.14054742169269199</v>
      </c>
      <c r="I31" s="391"/>
      <c r="J31" s="391">
        <v>-1.9628850076679302E-2</v>
      </c>
      <c r="K31" s="391"/>
      <c r="L31" s="392">
        <v>0.11954906990447929</v>
      </c>
      <c r="M31" s="393"/>
      <c r="N31" s="117"/>
      <c r="O31" s="249"/>
      <c r="P31" s="98" t="s">
        <v>20</v>
      </c>
      <c r="Q31" s="354">
        <v>7.00689623017441E-2</v>
      </c>
      <c r="R31" s="354"/>
      <c r="S31" s="354">
        <v>6.1721592143206799E-2</v>
      </c>
      <c r="T31" s="354"/>
      <c r="U31" s="391">
        <v>0.1728904371091759</v>
      </c>
      <c r="V31" s="391"/>
      <c r="W31" s="354">
        <v>0.14054742169269199</v>
      </c>
      <c r="X31" s="354"/>
      <c r="Y31" s="354">
        <v>6.6747611860004594E-2</v>
      </c>
      <c r="Z31" s="354"/>
      <c r="AA31" s="392">
        <v>0.17762251635878024</v>
      </c>
      <c r="AB31" s="393"/>
    </row>
    <row r="32" spans="1:28" x14ac:dyDescent="0.2">
      <c r="A32" s="98"/>
      <c r="B32" s="413"/>
      <c r="C32" s="413"/>
      <c r="D32" s="413"/>
      <c r="E32" s="413"/>
      <c r="F32" s="413"/>
      <c r="G32" s="413"/>
      <c r="H32" s="413"/>
      <c r="I32" s="413"/>
      <c r="J32" s="413"/>
      <c r="K32" s="413"/>
      <c r="L32" s="417"/>
      <c r="M32" s="419"/>
      <c r="N32" s="116"/>
      <c r="O32" s="293"/>
      <c r="P32" s="98"/>
      <c r="Q32" s="416"/>
      <c r="R32" s="416"/>
      <c r="S32" s="416"/>
      <c r="T32" s="416"/>
      <c r="U32" s="416"/>
      <c r="V32" s="416"/>
      <c r="W32" s="416"/>
      <c r="X32" s="416"/>
      <c r="Y32" s="416"/>
      <c r="Z32" s="416"/>
      <c r="AA32" s="421"/>
      <c r="AB32" s="422"/>
    </row>
    <row r="33" spans="1:30" x14ac:dyDescent="0.2">
      <c r="A33" s="97" t="s">
        <v>21</v>
      </c>
      <c r="B33" s="413"/>
      <c r="C33" s="413"/>
      <c r="D33" s="413"/>
      <c r="E33" s="413"/>
      <c r="F33" s="413"/>
      <c r="G33" s="413"/>
      <c r="H33" s="413"/>
      <c r="I33" s="413"/>
      <c r="J33" s="413"/>
      <c r="K33" s="413"/>
      <c r="L33" s="417"/>
      <c r="M33" s="419"/>
      <c r="N33" s="116"/>
      <c r="O33" s="293"/>
      <c r="P33" s="97" t="s">
        <v>21</v>
      </c>
      <c r="Q33" s="416"/>
      <c r="R33" s="416"/>
      <c r="S33" s="416"/>
      <c r="T33" s="416"/>
      <c r="U33" s="416"/>
      <c r="V33" s="416"/>
      <c r="W33" s="416"/>
      <c r="X33" s="416"/>
      <c r="Y33" s="416"/>
      <c r="Z33" s="416"/>
      <c r="AA33" s="421"/>
      <c r="AB33" s="422"/>
    </row>
    <row r="34" spans="1:30" x14ac:dyDescent="0.2">
      <c r="A34" s="98" t="s">
        <v>22</v>
      </c>
      <c r="B34" s="391">
        <v>0.30232997022839098</v>
      </c>
      <c r="C34" s="391"/>
      <c r="D34" s="391">
        <v>7.7449515735161095E-2</v>
      </c>
      <c r="E34" s="391"/>
      <c r="F34" s="391">
        <v>0.21994081632317203</v>
      </c>
      <c r="G34" s="391"/>
      <c r="H34" s="391">
        <v>0.31781670116972</v>
      </c>
      <c r="I34" s="391"/>
      <c r="J34" s="391">
        <v>7.0658565301475698E-2</v>
      </c>
      <c r="K34" s="391"/>
      <c r="L34" s="392">
        <v>0.18994560435371466</v>
      </c>
      <c r="M34" s="393"/>
      <c r="N34" s="117"/>
      <c r="O34" s="249"/>
      <c r="P34" s="98" t="s">
        <v>22</v>
      </c>
      <c r="Q34" s="354">
        <v>0.30232997022839098</v>
      </c>
      <c r="R34" s="354"/>
      <c r="S34" s="354">
        <v>0.13270913211214899</v>
      </c>
      <c r="T34" s="354"/>
      <c r="U34" s="391">
        <v>0.28818583721933494</v>
      </c>
      <c r="V34" s="391"/>
      <c r="W34" s="354">
        <v>0.31781670116972</v>
      </c>
      <c r="X34" s="354"/>
      <c r="Y34" s="354">
        <v>0.113230269650351</v>
      </c>
      <c r="Z34" s="354"/>
      <c r="AA34" s="392">
        <v>0.23198712794149573</v>
      </c>
      <c r="AB34" s="393"/>
    </row>
    <row r="35" spans="1:30" x14ac:dyDescent="0.2">
      <c r="A35" s="98" t="s">
        <v>23</v>
      </c>
      <c r="B35" s="391">
        <v>0.111489638516932</v>
      </c>
      <c r="C35" s="391"/>
      <c r="D35" s="391">
        <v>-1.9178701498935701E-2</v>
      </c>
      <c r="E35" s="391"/>
      <c r="F35" s="391">
        <v>9.9675253980582856E-2</v>
      </c>
      <c r="G35" s="391"/>
      <c r="H35" s="391">
        <v>6.3313343578303094E-2</v>
      </c>
      <c r="I35" s="391"/>
      <c r="J35" s="391">
        <v>-1.68146089675669E-3</v>
      </c>
      <c r="K35" s="391"/>
      <c r="L35" s="392">
        <v>0.13354253727074022</v>
      </c>
      <c r="M35" s="393"/>
      <c r="N35" s="117"/>
      <c r="O35" s="249"/>
      <c r="P35" s="98" t="s">
        <v>23</v>
      </c>
      <c r="Q35" s="354">
        <v>0.111489638516932</v>
      </c>
      <c r="R35" s="354"/>
      <c r="S35" s="354">
        <v>0.13226405323743001</v>
      </c>
      <c r="T35" s="354"/>
      <c r="U35" s="391">
        <v>0.28746295617621448</v>
      </c>
      <c r="V35" s="391"/>
      <c r="W35" s="354">
        <v>6.3313343578303094E-2</v>
      </c>
      <c r="X35" s="354"/>
      <c r="Y35" s="354">
        <v>0.12646586645309599</v>
      </c>
      <c r="Z35" s="354"/>
      <c r="AA35" s="392">
        <v>0.24746705343310771</v>
      </c>
      <c r="AB35" s="393"/>
    </row>
    <row r="36" spans="1:30" x14ac:dyDescent="0.2">
      <c r="A36" s="98" t="s">
        <v>24</v>
      </c>
      <c r="B36" s="391">
        <v>0.19439993942779099</v>
      </c>
      <c r="C36" s="391"/>
      <c r="D36" s="391">
        <v>0.17640306331547201</v>
      </c>
      <c r="E36" s="391"/>
      <c r="F36" s="391">
        <v>0.34310053494562109</v>
      </c>
      <c r="G36" s="391"/>
      <c r="H36" s="391">
        <v>0.13971919569240501</v>
      </c>
      <c r="I36" s="391"/>
      <c r="J36" s="391">
        <v>0.16263725622046499</v>
      </c>
      <c r="K36" s="391"/>
      <c r="L36" s="392">
        <v>0.26166081578993461</v>
      </c>
      <c r="M36" s="393"/>
      <c r="N36" s="117"/>
      <c r="O36" s="249"/>
      <c r="P36" s="98" t="s">
        <v>24</v>
      </c>
      <c r="Q36" s="354">
        <v>0.19439993942779099</v>
      </c>
      <c r="R36" s="354"/>
      <c r="S36" s="354">
        <v>0.14405112976562601</v>
      </c>
      <c r="T36" s="354"/>
      <c r="U36" s="391">
        <v>0.30660710041676709</v>
      </c>
      <c r="V36" s="391"/>
      <c r="W36" s="354">
        <v>0.13971919569240501</v>
      </c>
      <c r="X36" s="354"/>
      <c r="Y36" s="354">
        <v>0.139346504998729</v>
      </c>
      <c r="Z36" s="354"/>
      <c r="AA36" s="392">
        <v>0.26253183123968404</v>
      </c>
      <c r="AB36" s="393"/>
    </row>
    <row r="37" spans="1:30" x14ac:dyDescent="0.2">
      <c r="A37" s="98" t="s">
        <v>25</v>
      </c>
      <c r="B37" s="391">
        <v>0.12060361790756401</v>
      </c>
      <c r="C37" s="391"/>
      <c r="D37" s="391">
        <v>-1.3170332592421201E-2</v>
      </c>
      <c r="E37" s="391"/>
      <c r="F37" s="391">
        <v>0.10715339945389821</v>
      </c>
      <c r="G37" s="391"/>
      <c r="H37" s="391">
        <v>6.6826933547446996E-2</v>
      </c>
      <c r="I37" s="391"/>
      <c r="J37" s="391">
        <v>-2.57403906000375E-4</v>
      </c>
      <c r="K37" s="391"/>
      <c r="L37" s="392">
        <v>0.13465286562145859</v>
      </c>
      <c r="M37" s="393"/>
      <c r="N37" s="117"/>
      <c r="O37" s="249"/>
      <c r="P37" s="98" t="s">
        <v>25</v>
      </c>
      <c r="Q37" s="354">
        <v>0.12060361790756401</v>
      </c>
      <c r="R37" s="354"/>
      <c r="S37" s="354">
        <v>0.13494736269966401</v>
      </c>
      <c r="T37" s="354"/>
      <c r="U37" s="391">
        <v>0.29182109055026095</v>
      </c>
      <c r="V37" s="391"/>
      <c r="W37" s="354">
        <v>6.6826933547446996E-2</v>
      </c>
      <c r="X37" s="354"/>
      <c r="Y37" s="354">
        <v>0.12596322916633701</v>
      </c>
      <c r="Z37" s="354"/>
      <c r="AA37" s="392">
        <v>0.24687918513640039</v>
      </c>
      <c r="AB37" s="393"/>
    </row>
    <row r="38" spans="1:30" x14ac:dyDescent="0.2">
      <c r="A38" s="213"/>
      <c r="B38" s="424"/>
      <c r="C38" s="424"/>
      <c r="D38" s="424"/>
      <c r="E38" s="424"/>
      <c r="F38" s="424"/>
      <c r="G38" s="424"/>
      <c r="H38" s="424"/>
      <c r="I38" s="424"/>
      <c r="J38" s="424"/>
      <c r="K38" s="424"/>
      <c r="L38" s="424"/>
      <c r="M38" s="425"/>
      <c r="N38" s="116"/>
      <c r="O38" s="293"/>
      <c r="P38" s="213"/>
      <c r="Q38" s="426"/>
      <c r="R38" s="426"/>
      <c r="S38" s="426"/>
      <c r="T38" s="426"/>
      <c r="U38" s="426"/>
      <c r="V38" s="426"/>
      <c r="W38" s="426"/>
      <c r="X38" s="426"/>
      <c r="Y38" s="426"/>
      <c r="Z38" s="426"/>
      <c r="AA38" s="426"/>
      <c r="AB38" s="427"/>
    </row>
    <row r="39" spans="1:30" x14ac:dyDescent="0.2">
      <c r="A39" s="103"/>
      <c r="B39" s="417"/>
      <c r="C39" s="417"/>
      <c r="D39" s="417"/>
      <c r="E39" s="417"/>
      <c r="F39" s="417"/>
      <c r="G39" s="417"/>
      <c r="H39" s="417"/>
      <c r="I39" s="417"/>
      <c r="J39" s="417"/>
      <c r="K39" s="417"/>
      <c r="L39" s="417"/>
      <c r="M39" s="419"/>
      <c r="N39" s="116"/>
      <c r="O39" s="293"/>
      <c r="P39" s="103"/>
      <c r="Q39" s="421"/>
      <c r="R39" s="421"/>
      <c r="S39" s="421"/>
      <c r="T39" s="421"/>
      <c r="U39" s="421"/>
      <c r="V39" s="421"/>
      <c r="W39" s="421"/>
      <c r="X39" s="421"/>
      <c r="Y39" s="421"/>
      <c r="Z39" s="421"/>
      <c r="AA39" s="421"/>
      <c r="AB39" s="422"/>
    </row>
    <row r="40" spans="1:30" x14ac:dyDescent="0.2">
      <c r="A40" s="105" t="s">
        <v>26</v>
      </c>
      <c r="B40" s="417"/>
      <c r="C40" s="417"/>
      <c r="D40" s="417"/>
      <c r="E40" s="417"/>
      <c r="F40" s="417"/>
      <c r="G40" s="417"/>
      <c r="H40" s="417"/>
      <c r="I40" s="417"/>
      <c r="J40" s="417"/>
      <c r="K40" s="417"/>
      <c r="L40" s="417"/>
      <c r="M40" s="419"/>
      <c r="N40" s="116"/>
      <c r="O40" s="293"/>
      <c r="P40" s="105" t="s">
        <v>26</v>
      </c>
      <c r="Q40" s="421"/>
      <c r="R40" s="421"/>
      <c r="S40" s="421"/>
      <c r="T40" s="421"/>
      <c r="U40" s="421"/>
      <c r="V40" s="421"/>
      <c r="W40" s="421"/>
      <c r="X40" s="421"/>
      <c r="Y40" s="421"/>
      <c r="Z40" s="421"/>
      <c r="AA40" s="421"/>
      <c r="AB40" s="422"/>
    </row>
    <row r="41" spans="1:30" x14ac:dyDescent="0.2">
      <c r="A41" s="104" t="s">
        <v>262</v>
      </c>
      <c r="B41" s="392">
        <v>0.34103103771222198</v>
      </c>
      <c r="C41" s="392"/>
      <c r="D41" s="392">
        <v>4.7134383652642303E-2</v>
      </c>
      <c r="E41" s="392"/>
      <c r="F41" s="392">
        <v>0.18220994938022395</v>
      </c>
      <c r="G41" s="392"/>
      <c r="H41" s="392">
        <v>0.448719577321262</v>
      </c>
      <c r="I41" s="392"/>
      <c r="J41" s="392">
        <v>7.8447318620822798E-2</v>
      </c>
      <c r="K41" s="392"/>
      <c r="L41" s="392">
        <v>0.19601844672123109</v>
      </c>
      <c r="M41" s="393"/>
      <c r="N41" s="117"/>
      <c r="O41" s="249"/>
      <c r="P41" s="104" t="s">
        <v>262</v>
      </c>
      <c r="Q41" s="370">
        <v>0.34103103771222198</v>
      </c>
      <c r="R41" s="370"/>
      <c r="S41" s="370">
        <v>6.8433325505317305E-2</v>
      </c>
      <c r="T41" s="370"/>
      <c r="U41" s="392">
        <v>0.1837913921747521</v>
      </c>
      <c r="V41" s="392"/>
      <c r="W41" s="370">
        <v>0.448719577321262</v>
      </c>
      <c r="X41" s="370"/>
      <c r="Y41" s="370">
        <v>8.4752318406053198E-2</v>
      </c>
      <c r="Z41" s="370"/>
      <c r="AA41" s="392">
        <v>0.19868023819670816</v>
      </c>
      <c r="AB41" s="393"/>
    </row>
    <row r="42" spans="1:30" s="6" customFormat="1" x14ac:dyDescent="0.2">
      <c r="A42" s="67" t="s">
        <v>338</v>
      </c>
      <c r="B42" s="408">
        <v>-7.2059216745611401E-2</v>
      </c>
      <c r="C42" s="408"/>
      <c r="D42" s="408">
        <v>-5.1823253702083197E-2</v>
      </c>
      <c r="E42" s="408"/>
      <c r="F42" s="408">
        <v>5.9045140536368501E-2</v>
      </c>
      <c r="G42" s="408"/>
      <c r="H42" s="408">
        <v>-6.8170247359541206E-2</v>
      </c>
      <c r="I42" s="408"/>
      <c r="J42" s="408">
        <v>-3.8203233167747298E-2</v>
      </c>
      <c r="K42" s="408"/>
      <c r="L42" s="408">
        <v>0.10506673929763784</v>
      </c>
      <c r="M42" s="409"/>
      <c r="N42" s="117"/>
      <c r="O42" s="249"/>
      <c r="P42" s="67" t="s">
        <v>338</v>
      </c>
      <c r="Q42" s="368">
        <v>-7.2059216745611401E-2</v>
      </c>
      <c r="R42" s="368"/>
      <c r="S42" s="368">
        <v>1.8776897673268501E-2</v>
      </c>
      <c r="T42" s="368"/>
      <c r="U42" s="408">
        <v>0.10314121444719428</v>
      </c>
      <c r="V42" s="408"/>
      <c r="W42" s="368">
        <v>-6.8170247359541206E-2</v>
      </c>
      <c r="X42" s="368"/>
      <c r="Y42" s="368">
        <v>2.95927272101431E-2</v>
      </c>
      <c r="Z42" s="368"/>
      <c r="AA42" s="408">
        <v>0.13416736623589257</v>
      </c>
      <c r="AB42" s="409"/>
    </row>
    <row r="43" spans="1:30" s="6" customFormat="1" ht="99.2" customHeight="1" x14ac:dyDescent="0.2">
      <c r="A43" s="382" t="s">
        <v>240</v>
      </c>
      <c r="B43" s="383"/>
      <c r="C43" s="383"/>
      <c r="D43" s="383"/>
      <c r="E43" s="383"/>
      <c r="F43" s="383"/>
      <c r="G43" s="383"/>
      <c r="H43" s="383"/>
      <c r="I43" s="383"/>
      <c r="J43" s="383"/>
      <c r="K43" s="383"/>
      <c r="L43" s="383"/>
      <c r="M43" s="383"/>
      <c r="N43" s="383"/>
      <c r="O43" s="383"/>
      <c r="P43" s="382" t="s">
        <v>240</v>
      </c>
      <c r="Q43" s="383"/>
      <c r="R43" s="383"/>
      <c r="S43" s="383"/>
      <c r="T43" s="383"/>
      <c r="U43" s="383"/>
      <c r="V43" s="383"/>
      <c r="W43" s="383"/>
      <c r="X43" s="383"/>
      <c r="Y43" s="383"/>
      <c r="Z43" s="383"/>
      <c r="AA43" s="383"/>
      <c r="AB43" s="383"/>
    </row>
    <row r="44" spans="1:30" s="6" customFormat="1" ht="67.5" customHeight="1" x14ac:dyDescent="0.2">
      <c r="A44" s="323" t="s">
        <v>339</v>
      </c>
      <c r="B44" s="323"/>
      <c r="C44" s="323"/>
      <c r="D44" s="323"/>
      <c r="E44" s="323"/>
      <c r="F44" s="323"/>
      <c r="G44" s="323"/>
      <c r="H44" s="323"/>
      <c r="I44" s="323"/>
      <c r="J44" s="323"/>
      <c r="K44" s="323"/>
      <c r="L44" s="323"/>
      <c r="M44" s="323"/>
      <c r="N44" s="323"/>
      <c r="O44" s="323"/>
      <c r="P44" s="323" t="s">
        <v>339</v>
      </c>
      <c r="Q44" s="323"/>
      <c r="R44" s="323"/>
      <c r="S44" s="323"/>
      <c r="T44" s="323"/>
      <c r="U44" s="323"/>
      <c r="V44" s="323"/>
      <c r="W44" s="323"/>
      <c r="X44" s="323"/>
      <c r="Y44" s="323"/>
      <c r="Z44" s="323"/>
      <c r="AA44" s="323"/>
      <c r="AB44" s="323"/>
      <c r="AC44" s="181"/>
      <c r="AD44" s="181"/>
    </row>
    <row r="45" spans="1:30" s="73" customFormat="1" ht="12.75" customHeight="1" x14ac:dyDescent="0.2">
      <c r="A45" s="372" t="s">
        <v>243</v>
      </c>
      <c r="B45" s="372"/>
      <c r="C45" s="372"/>
      <c r="D45" s="372"/>
      <c r="E45" s="372"/>
      <c r="F45" s="372"/>
      <c r="G45" s="372"/>
      <c r="H45" s="372"/>
      <c r="I45" s="372"/>
      <c r="J45" s="372"/>
      <c r="K45" s="372"/>
      <c r="L45" s="372"/>
      <c r="M45" s="372"/>
      <c r="N45" s="372"/>
      <c r="O45" s="372"/>
      <c r="P45" s="372" t="str">
        <f>A45</f>
        <v>Notes: Predicted wage gap from the regression of wage gap on skills-use gap. The gap in wages between types of contract is computed as the percentage difference between the average hourly wages (including bonuses) of temporary and permanent workers. The gap in skills use between types of contract is computed as the percentage difference between the skills use of temporary and permanent workers. The wage distribution was trimmed to eliminate the 1st and 99th percentiles. Adjusted estimates are based on OLS regressions including controls for average literacy and numeracy scores, dummies for highest qualification (4), occupations (9) and industry (10). The sample includes only full-time employees.</v>
      </c>
      <c r="Q45" s="372"/>
      <c r="R45" s="372"/>
      <c r="S45" s="372"/>
      <c r="T45" s="372"/>
      <c r="U45" s="372"/>
      <c r="V45" s="372"/>
      <c r="W45" s="372"/>
      <c r="X45" s="372"/>
      <c r="Y45" s="372"/>
      <c r="Z45" s="372"/>
      <c r="AA45" s="372"/>
      <c r="AB45" s="372"/>
      <c r="AC45" s="220"/>
      <c r="AD45" s="220"/>
    </row>
    <row r="46" spans="1:30" s="68" customFormat="1" x14ac:dyDescent="0.2">
      <c r="A46" s="372"/>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75"/>
      <c r="AD46" s="75"/>
    </row>
    <row r="47" spans="1:30" s="68" customFormat="1" ht="48" customHeight="1" x14ac:dyDescent="0.2">
      <c r="A47" s="372"/>
      <c r="B47" s="3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64"/>
      <c r="AD47" s="64"/>
    </row>
    <row r="48" spans="1:30" s="68" customFormat="1" x14ac:dyDescent="0.2">
      <c r="A48" s="69" t="s">
        <v>147</v>
      </c>
      <c r="P48" s="69" t="s">
        <v>147</v>
      </c>
      <c r="Q48" s="62"/>
      <c r="R48" s="62"/>
      <c r="S48" s="62"/>
      <c r="T48" s="62"/>
      <c r="U48" s="62"/>
      <c r="V48" s="62"/>
      <c r="W48" s="62"/>
      <c r="X48" s="62"/>
      <c r="Y48" s="62"/>
      <c r="Z48" s="62"/>
      <c r="AA48" s="62"/>
      <c r="AB48" s="62"/>
    </row>
    <row r="49" spans="1:16" s="68" customFormat="1" x14ac:dyDescent="0.2"/>
    <row r="50" spans="1:16" s="68" customFormat="1" x14ac:dyDescent="0.2"/>
    <row r="51" spans="1:16" s="68" customFormat="1" ht="12.75" customHeight="1" x14ac:dyDescent="0.2"/>
    <row r="52" spans="1:16" s="68" customFormat="1" x14ac:dyDescent="0.2">
      <c r="A52" s="76"/>
    </row>
    <row r="53" spans="1:16" s="68" customFormat="1" ht="12.75" customHeight="1" x14ac:dyDescent="0.2">
      <c r="A53" s="77"/>
      <c r="B53" s="77"/>
      <c r="C53" s="77"/>
      <c r="D53" s="77"/>
      <c r="E53" s="77"/>
      <c r="F53" s="77"/>
      <c r="G53" s="77"/>
      <c r="H53" s="77"/>
      <c r="I53" s="77"/>
      <c r="J53" s="77"/>
      <c r="K53" s="77"/>
      <c r="L53" s="77"/>
      <c r="M53" s="77"/>
      <c r="N53" s="77"/>
      <c r="O53" s="77"/>
    </row>
    <row r="54" spans="1:16" s="68" customFormat="1" x14ac:dyDescent="0.2">
      <c r="A54" s="77"/>
      <c r="B54" s="77"/>
      <c r="C54" s="77"/>
      <c r="D54" s="77"/>
      <c r="E54" s="77"/>
      <c r="F54" s="77"/>
      <c r="G54" s="77"/>
      <c r="H54" s="77"/>
      <c r="I54" s="77"/>
      <c r="J54" s="77"/>
      <c r="K54" s="77"/>
      <c r="L54" s="77"/>
      <c r="M54" s="77"/>
      <c r="N54" s="77"/>
      <c r="O54" s="77"/>
    </row>
    <row r="55" spans="1:16" s="68" customFormat="1" x14ac:dyDescent="0.2">
      <c r="A55" s="77"/>
      <c r="B55" s="77"/>
      <c r="C55" s="77"/>
      <c r="D55" s="77"/>
      <c r="E55" s="77"/>
      <c r="F55" s="77"/>
      <c r="G55" s="77"/>
      <c r="H55" s="77"/>
      <c r="I55" s="77"/>
      <c r="J55" s="77"/>
      <c r="K55" s="77"/>
      <c r="L55" s="77"/>
      <c r="M55" s="77"/>
      <c r="N55" s="77"/>
      <c r="O55" s="77"/>
    </row>
    <row r="56" spans="1:16" s="68" customFormat="1" x14ac:dyDescent="0.2">
      <c r="A56" s="77"/>
      <c r="B56" s="77"/>
      <c r="C56" s="77"/>
      <c r="D56" s="77"/>
      <c r="E56" s="77"/>
      <c r="F56" s="77"/>
      <c r="G56" s="77"/>
      <c r="H56" s="77"/>
      <c r="I56" s="77"/>
      <c r="J56" s="77"/>
      <c r="K56" s="77"/>
      <c r="L56" s="77"/>
      <c r="M56" s="77"/>
      <c r="N56" s="77"/>
      <c r="O56" s="77"/>
    </row>
    <row r="57" spans="1:16" s="68" customFormat="1" x14ac:dyDescent="0.2">
      <c r="A57" s="77"/>
      <c r="B57" s="77"/>
      <c r="C57" s="77"/>
      <c r="D57" s="77"/>
      <c r="E57" s="77"/>
      <c r="F57" s="77"/>
      <c r="G57" s="77"/>
      <c r="H57" s="77"/>
      <c r="I57" s="77"/>
      <c r="J57" s="77"/>
      <c r="K57" s="77"/>
      <c r="L57" s="77"/>
      <c r="M57" s="77"/>
      <c r="N57" s="77"/>
      <c r="O57" s="77"/>
    </row>
    <row r="58" spans="1:16" s="68" customFormat="1" x14ac:dyDescent="0.2">
      <c r="A58" s="77"/>
      <c r="B58" s="77"/>
      <c r="C58" s="77"/>
      <c r="D58" s="77"/>
      <c r="E58" s="77"/>
      <c r="F58" s="77"/>
      <c r="G58" s="77"/>
      <c r="H58" s="77"/>
      <c r="I58" s="77"/>
      <c r="J58" s="77"/>
      <c r="K58" s="77"/>
      <c r="L58" s="77"/>
      <c r="M58" s="77"/>
      <c r="N58" s="77"/>
      <c r="O58" s="77"/>
    </row>
    <row r="59" spans="1:16" s="68" customFormat="1" x14ac:dyDescent="0.2">
      <c r="A59" s="77"/>
      <c r="B59" s="77"/>
      <c r="C59" s="77"/>
      <c r="D59" s="77"/>
      <c r="E59" s="77"/>
      <c r="F59" s="77"/>
      <c r="G59" s="77"/>
      <c r="H59" s="77"/>
      <c r="I59" s="77"/>
      <c r="J59" s="77"/>
      <c r="K59" s="77"/>
      <c r="L59" s="77"/>
      <c r="M59" s="77"/>
      <c r="N59" s="77"/>
      <c r="O59" s="77"/>
    </row>
    <row r="60" spans="1:16" s="68" customFormat="1" x14ac:dyDescent="0.2">
      <c r="A60" s="71"/>
      <c r="B60" s="69"/>
      <c r="C60" s="69"/>
      <c r="D60" s="69"/>
      <c r="E60" s="69"/>
      <c r="F60" s="69"/>
      <c r="G60" s="69"/>
      <c r="H60" s="69"/>
      <c r="I60" s="69"/>
      <c r="J60" s="69"/>
      <c r="K60" s="69"/>
      <c r="L60" s="69"/>
      <c r="M60" s="69"/>
      <c r="N60" s="69"/>
      <c r="O60" s="69"/>
    </row>
    <row r="61" spans="1:16" s="68" customFormat="1" x14ac:dyDescent="0.2">
      <c r="A61" s="72"/>
      <c r="B61" s="69"/>
      <c r="D61" s="69"/>
      <c r="F61" s="69"/>
      <c r="H61" s="69"/>
      <c r="J61" s="69"/>
      <c r="L61" s="69"/>
      <c r="N61" s="69"/>
      <c r="P61" s="69"/>
    </row>
    <row r="62" spans="1:16" x14ac:dyDescent="0.2">
      <c r="A62" s="2"/>
      <c r="B62" s="10"/>
      <c r="D62" s="10"/>
      <c r="F62" s="10"/>
      <c r="H62" s="10"/>
      <c r="J62" s="10"/>
      <c r="L62" s="10"/>
      <c r="N62" s="10"/>
      <c r="P62" s="10"/>
    </row>
    <row r="63" spans="1:16" x14ac:dyDescent="0.2">
      <c r="A63" s="2"/>
      <c r="B63" s="10"/>
      <c r="D63" s="10"/>
      <c r="F63" s="10"/>
      <c r="H63" s="10"/>
      <c r="J63" s="10"/>
      <c r="L63" s="10"/>
      <c r="N63" s="10"/>
    </row>
    <row r="64" spans="1:16" x14ac:dyDescent="0.2">
      <c r="A64" s="2"/>
      <c r="B64" s="10"/>
      <c r="D64" s="10"/>
      <c r="F64" s="10"/>
      <c r="H64" s="10"/>
      <c r="J64" s="10"/>
      <c r="L64" s="10"/>
      <c r="N64" s="10"/>
    </row>
    <row r="65" spans="1:14" x14ac:dyDescent="0.2">
      <c r="A65" s="2"/>
      <c r="B65" s="10"/>
      <c r="D65" s="10"/>
      <c r="F65" s="10"/>
      <c r="H65" s="10"/>
      <c r="J65" s="10"/>
      <c r="L65" s="10"/>
      <c r="N65" s="10"/>
    </row>
    <row r="66" spans="1:14" x14ac:dyDescent="0.2">
      <c r="A66" s="11"/>
    </row>
    <row r="67" spans="1:14" x14ac:dyDescent="0.2">
      <c r="A67" s="12"/>
    </row>
    <row r="70" spans="1:14" x14ac:dyDescent="0.2">
      <c r="B70" s="10"/>
    </row>
    <row r="71" spans="1:14" x14ac:dyDescent="0.2">
      <c r="B71" s="10"/>
    </row>
    <row r="72" spans="1:14" x14ac:dyDescent="0.2">
      <c r="B72" s="10"/>
    </row>
    <row r="73" spans="1:14" x14ac:dyDescent="0.2">
      <c r="B73" s="10"/>
    </row>
    <row r="74" spans="1:14" x14ac:dyDescent="0.2">
      <c r="B74" s="10"/>
    </row>
  </sheetData>
  <mergeCells count="432">
    <mergeCell ref="A44:O44"/>
    <mergeCell ref="P44:AB44"/>
    <mergeCell ref="W19:X19"/>
    <mergeCell ref="Y19:Z19"/>
    <mergeCell ref="AA19:AB19"/>
    <mergeCell ref="B19:C19"/>
    <mergeCell ref="D19:E19"/>
    <mergeCell ref="F19:G19"/>
    <mergeCell ref="H19:I19"/>
    <mergeCell ref="J19:K19"/>
    <mergeCell ref="L19:M19"/>
    <mergeCell ref="Q19:R19"/>
    <mergeCell ref="S19:T19"/>
    <mergeCell ref="U19:V19"/>
    <mergeCell ref="W39:X39"/>
    <mergeCell ref="W40:X40"/>
    <mergeCell ref="U39:V39"/>
    <mergeCell ref="AA32:AB32"/>
    <mergeCell ref="AA33:AB33"/>
    <mergeCell ref="AA24:AB24"/>
    <mergeCell ref="AA25:AB25"/>
    <mergeCell ref="AA26:AB26"/>
    <mergeCell ref="AA27:AB27"/>
    <mergeCell ref="AA28:AB28"/>
    <mergeCell ref="U24:V24"/>
    <mergeCell ref="U25:V25"/>
    <mergeCell ref="U26:V26"/>
    <mergeCell ref="U27:V27"/>
    <mergeCell ref="U32:V32"/>
    <mergeCell ref="A45:O47"/>
    <mergeCell ref="AA39:AB39"/>
    <mergeCell ref="AA40:AB40"/>
    <mergeCell ref="AA41:AB41"/>
    <mergeCell ref="AA34:AB34"/>
    <mergeCell ref="AA35:AB35"/>
    <mergeCell ref="AA36:AB36"/>
    <mergeCell ref="AA37:AB37"/>
    <mergeCell ref="AA38:AB38"/>
    <mergeCell ref="Y41:Z41"/>
    <mergeCell ref="Y40:Z40"/>
    <mergeCell ref="W35:X35"/>
    <mergeCell ref="W36:X36"/>
    <mergeCell ref="W37:X37"/>
    <mergeCell ref="W38:X38"/>
    <mergeCell ref="U41:V41"/>
    <mergeCell ref="W41:X41"/>
    <mergeCell ref="S41:T41"/>
    <mergeCell ref="U40:V40"/>
    <mergeCell ref="U37:V37"/>
    <mergeCell ref="U38:V38"/>
    <mergeCell ref="Q41:R41"/>
    <mergeCell ref="Q39:R39"/>
    <mergeCell ref="Q40:R40"/>
    <mergeCell ref="AA21:AB21"/>
    <mergeCell ref="AA22:AB22"/>
    <mergeCell ref="AA23:AB23"/>
    <mergeCell ref="Y37:Z37"/>
    <mergeCell ref="Y38:Z38"/>
    <mergeCell ref="Y39:Z39"/>
    <mergeCell ref="Y32:Z32"/>
    <mergeCell ref="Y33:Z33"/>
    <mergeCell ref="Y34:Z34"/>
    <mergeCell ref="Y28:Z28"/>
    <mergeCell ref="Y29:Z29"/>
    <mergeCell ref="Y30:Z30"/>
    <mergeCell ref="Y31:Z31"/>
    <mergeCell ref="Y22:Z22"/>
    <mergeCell ref="Y23:Z23"/>
    <mergeCell ref="Y24:Z24"/>
    <mergeCell ref="Y25:Z25"/>
    <mergeCell ref="Y26:Z26"/>
    <mergeCell ref="Y21:Z21"/>
    <mergeCell ref="AA29:AB29"/>
    <mergeCell ref="AA30:AB30"/>
    <mergeCell ref="AA31:AB31"/>
    <mergeCell ref="AA20:AB20"/>
    <mergeCell ref="Y20:Z20"/>
    <mergeCell ref="AA11:AB11"/>
    <mergeCell ref="AA12:AB12"/>
    <mergeCell ref="AA13:AB13"/>
    <mergeCell ref="AA14:AB14"/>
    <mergeCell ref="AA15:AB15"/>
    <mergeCell ref="AA16:AB16"/>
    <mergeCell ref="AA17:AB17"/>
    <mergeCell ref="AA18:AB18"/>
    <mergeCell ref="Y11:Z11"/>
    <mergeCell ref="Y12:Z12"/>
    <mergeCell ref="Y13:Z13"/>
    <mergeCell ref="Y14:Z14"/>
    <mergeCell ref="Y15:Z15"/>
    <mergeCell ref="Y16:Z16"/>
    <mergeCell ref="Y17:Z17"/>
    <mergeCell ref="Y18:Z18"/>
    <mergeCell ref="U14:V14"/>
    <mergeCell ref="U15:V15"/>
    <mergeCell ref="Y35:Z35"/>
    <mergeCell ref="Y36:Z36"/>
    <mergeCell ref="Y27:Z27"/>
    <mergeCell ref="W25:X25"/>
    <mergeCell ref="W26:X26"/>
    <mergeCell ref="W27:X27"/>
    <mergeCell ref="W28:X28"/>
    <mergeCell ref="W29:X29"/>
    <mergeCell ref="W33:X33"/>
    <mergeCell ref="W34:X34"/>
    <mergeCell ref="U16:V16"/>
    <mergeCell ref="U17:V17"/>
    <mergeCell ref="U28:V28"/>
    <mergeCell ref="U29:V29"/>
    <mergeCell ref="U18:V18"/>
    <mergeCell ref="U20:V20"/>
    <mergeCell ref="U34:V34"/>
    <mergeCell ref="U35:V35"/>
    <mergeCell ref="U36:V36"/>
    <mergeCell ref="U23:V23"/>
    <mergeCell ref="U30:V30"/>
    <mergeCell ref="U31:V31"/>
    <mergeCell ref="S20:T20"/>
    <mergeCell ref="S21:T21"/>
    <mergeCell ref="S22:T22"/>
    <mergeCell ref="S27:T27"/>
    <mergeCell ref="S39:T39"/>
    <mergeCell ref="W12:X12"/>
    <mergeCell ref="W13:X13"/>
    <mergeCell ref="W14:X14"/>
    <mergeCell ref="W15:X15"/>
    <mergeCell ref="W16:X16"/>
    <mergeCell ref="W17:X17"/>
    <mergeCell ref="W18:X18"/>
    <mergeCell ref="W30:X30"/>
    <mergeCell ref="W31:X31"/>
    <mergeCell ref="W20:X20"/>
    <mergeCell ref="W21:X21"/>
    <mergeCell ref="W22:X22"/>
    <mergeCell ref="W23:X23"/>
    <mergeCell ref="W24:X24"/>
    <mergeCell ref="W32:X32"/>
    <mergeCell ref="U21:V21"/>
    <mergeCell ref="U33:V33"/>
    <mergeCell ref="U22:V22"/>
    <mergeCell ref="U13:V13"/>
    <mergeCell ref="S23:T23"/>
    <mergeCell ref="S24:T24"/>
    <mergeCell ref="S25:T25"/>
    <mergeCell ref="S26:T26"/>
    <mergeCell ref="Q37:R37"/>
    <mergeCell ref="S40:T40"/>
    <mergeCell ref="S34:T34"/>
    <mergeCell ref="S35:T35"/>
    <mergeCell ref="S36:T36"/>
    <mergeCell ref="S37:T37"/>
    <mergeCell ref="S38:T38"/>
    <mergeCell ref="Q38:R38"/>
    <mergeCell ref="Q32:R32"/>
    <mergeCell ref="Q33:R33"/>
    <mergeCell ref="Q34:R34"/>
    <mergeCell ref="Q28:R28"/>
    <mergeCell ref="S29:T29"/>
    <mergeCell ref="S30:T30"/>
    <mergeCell ref="S31:T31"/>
    <mergeCell ref="S32:T32"/>
    <mergeCell ref="S33:T33"/>
    <mergeCell ref="S28:T28"/>
    <mergeCell ref="Q12:R12"/>
    <mergeCell ref="Q13:R13"/>
    <mergeCell ref="Q14:R14"/>
    <mergeCell ref="Q15:R15"/>
    <mergeCell ref="Q16:R16"/>
    <mergeCell ref="Q17:R17"/>
    <mergeCell ref="Q18:R18"/>
    <mergeCell ref="S12:T12"/>
    <mergeCell ref="S13:T13"/>
    <mergeCell ref="S14:T14"/>
    <mergeCell ref="S15:T15"/>
    <mergeCell ref="S16:T16"/>
    <mergeCell ref="S17:T17"/>
    <mergeCell ref="S18:T18"/>
    <mergeCell ref="Q20:R20"/>
    <mergeCell ref="Q21:R21"/>
    <mergeCell ref="Q35:R35"/>
    <mergeCell ref="Q36:R36"/>
    <mergeCell ref="Q27:R27"/>
    <mergeCell ref="L25:M25"/>
    <mergeCell ref="L26:M26"/>
    <mergeCell ref="L27:M27"/>
    <mergeCell ref="L28:M28"/>
    <mergeCell ref="L29:M29"/>
    <mergeCell ref="Q29:R29"/>
    <mergeCell ref="Q30:R30"/>
    <mergeCell ref="Q25:R25"/>
    <mergeCell ref="Q31:R31"/>
    <mergeCell ref="L35:M35"/>
    <mergeCell ref="L36:M36"/>
    <mergeCell ref="L30:M30"/>
    <mergeCell ref="L31:M31"/>
    <mergeCell ref="L24:M24"/>
    <mergeCell ref="Q26:R26"/>
    <mergeCell ref="Q22:R22"/>
    <mergeCell ref="Q23:R23"/>
    <mergeCell ref="Q24:R24"/>
    <mergeCell ref="L40:M40"/>
    <mergeCell ref="J39:K39"/>
    <mergeCell ref="J13:K13"/>
    <mergeCell ref="J40:K40"/>
    <mergeCell ref="J41:K41"/>
    <mergeCell ref="J33:K33"/>
    <mergeCell ref="L41:M41"/>
    <mergeCell ref="L37:M37"/>
    <mergeCell ref="L38:M38"/>
    <mergeCell ref="J14:K14"/>
    <mergeCell ref="J15:K15"/>
    <mergeCell ref="J16:K16"/>
    <mergeCell ref="J17:K17"/>
    <mergeCell ref="J35:K35"/>
    <mergeCell ref="J36:K36"/>
    <mergeCell ref="J37:K37"/>
    <mergeCell ref="L33:M33"/>
    <mergeCell ref="L34:M34"/>
    <mergeCell ref="J30:K30"/>
    <mergeCell ref="J31:K31"/>
    <mergeCell ref="J32:K32"/>
    <mergeCell ref="J34:K34"/>
    <mergeCell ref="J27:K27"/>
    <mergeCell ref="L12:M12"/>
    <mergeCell ref="L13:M13"/>
    <mergeCell ref="L14:M14"/>
    <mergeCell ref="L15:M15"/>
    <mergeCell ref="L16:M16"/>
    <mergeCell ref="L17:M17"/>
    <mergeCell ref="L18:M18"/>
    <mergeCell ref="J38:K38"/>
    <mergeCell ref="L39:M39"/>
    <mergeCell ref="J28:K28"/>
    <mergeCell ref="J29:K29"/>
    <mergeCell ref="J18:K18"/>
    <mergeCell ref="J20:K20"/>
    <mergeCell ref="J21:K21"/>
    <mergeCell ref="J22:K22"/>
    <mergeCell ref="L32:M32"/>
    <mergeCell ref="L20:M20"/>
    <mergeCell ref="L21:M21"/>
    <mergeCell ref="L22:M22"/>
    <mergeCell ref="L23:M23"/>
    <mergeCell ref="J23:K23"/>
    <mergeCell ref="J24:K24"/>
    <mergeCell ref="J25:K25"/>
    <mergeCell ref="J26:K26"/>
    <mergeCell ref="H41:I41"/>
    <mergeCell ref="H34:I34"/>
    <mergeCell ref="H35:I35"/>
    <mergeCell ref="H36:I36"/>
    <mergeCell ref="H37:I37"/>
    <mergeCell ref="H38:I38"/>
    <mergeCell ref="H29:I29"/>
    <mergeCell ref="H30:I30"/>
    <mergeCell ref="H31:I31"/>
    <mergeCell ref="H32:I32"/>
    <mergeCell ref="H33:I33"/>
    <mergeCell ref="H39:I39"/>
    <mergeCell ref="H12:I12"/>
    <mergeCell ref="H13:I13"/>
    <mergeCell ref="H14:I14"/>
    <mergeCell ref="H15:I15"/>
    <mergeCell ref="H16:I16"/>
    <mergeCell ref="H17:I17"/>
    <mergeCell ref="H18:I18"/>
    <mergeCell ref="H20:I20"/>
    <mergeCell ref="H21:I21"/>
    <mergeCell ref="D22:E22"/>
    <mergeCell ref="D23:E23"/>
    <mergeCell ref="D24:E24"/>
    <mergeCell ref="H22:I22"/>
    <mergeCell ref="H23:I23"/>
    <mergeCell ref="F37:G37"/>
    <mergeCell ref="F38:G38"/>
    <mergeCell ref="F39:G39"/>
    <mergeCell ref="F40:G40"/>
    <mergeCell ref="F32:G32"/>
    <mergeCell ref="H24:I24"/>
    <mergeCell ref="H25:I25"/>
    <mergeCell ref="H26:I26"/>
    <mergeCell ref="H27:I27"/>
    <mergeCell ref="H28:I28"/>
    <mergeCell ref="F31:G31"/>
    <mergeCell ref="H40:I40"/>
    <mergeCell ref="F23:G23"/>
    <mergeCell ref="F24:G24"/>
    <mergeCell ref="D38:E38"/>
    <mergeCell ref="B41:C41"/>
    <mergeCell ref="D41:E41"/>
    <mergeCell ref="B32:C32"/>
    <mergeCell ref="B24:C24"/>
    <mergeCell ref="B25:C25"/>
    <mergeCell ref="B26:C26"/>
    <mergeCell ref="B27:C27"/>
    <mergeCell ref="D32:E32"/>
    <mergeCell ref="F35:G35"/>
    <mergeCell ref="F36:G36"/>
    <mergeCell ref="F33:G33"/>
    <mergeCell ref="F34:G34"/>
    <mergeCell ref="F28:G28"/>
    <mergeCell ref="F25:G25"/>
    <mergeCell ref="F26:G26"/>
    <mergeCell ref="F27:G27"/>
    <mergeCell ref="D25:E25"/>
    <mergeCell ref="F41:G41"/>
    <mergeCell ref="B38:C38"/>
    <mergeCell ref="D39:E39"/>
    <mergeCell ref="D40:E40"/>
    <mergeCell ref="B39:C39"/>
    <mergeCell ref="B40:C40"/>
    <mergeCell ref="B33:C33"/>
    <mergeCell ref="D13:E13"/>
    <mergeCell ref="D14:E14"/>
    <mergeCell ref="D15:E15"/>
    <mergeCell ref="D16:E16"/>
    <mergeCell ref="D17:E17"/>
    <mergeCell ref="D18:E18"/>
    <mergeCell ref="F29:G29"/>
    <mergeCell ref="F30:G30"/>
    <mergeCell ref="F12:G12"/>
    <mergeCell ref="F13:G13"/>
    <mergeCell ref="F14:G14"/>
    <mergeCell ref="F15:G15"/>
    <mergeCell ref="F16:G16"/>
    <mergeCell ref="F17:G17"/>
    <mergeCell ref="F18:G18"/>
    <mergeCell ref="F20:G20"/>
    <mergeCell ref="F21:G21"/>
    <mergeCell ref="D26:E26"/>
    <mergeCell ref="D27:E27"/>
    <mergeCell ref="D28:E28"/>
    <mergeCell ref="D29:E29"/>
    <mergeCell ref="D20:E20"/>
    <mergeCell ref="D21:E21"/>
    <mergeCell ref="F22:G22"/>
    <mergeCell ref="B34:C34"/>
    <mergeCell ref="B35:C35"/>
    <mergeCell ref="B36:C36"/>
    <mergeCell ref="B37:C37"/>
    <mergeCell ref="D33:E33"/>
    <mergeCell ref="D34:E34"/>
    <mergeCell ref="D35:E35"/>
    <mergeCell ref="D36:E36"/>
    <mergeCell ref="D37:E37"/>
    <mergeCell ref="W11:X11"/>
    <mergeCell ref="S10:T10"/>
    <mergeCell ref="S11:T11"/>
    <mergeCell ref="D10:E10"/>
    <mergeCell ref="D11:E11"/>
    <mergeCell ref="H10:I10"/>
    <mergeCell ref="H11:I11"/>
    <mergeCell ref="B30:C30"/>
    <mergeCell ref="B31:C31"/>
    <mergeCell ref="D30:E30"/>
    <mergeCell ref="D31:E31"/>
    <mergeCell ref="B21:C21"/>
    <mergeCell ref="B22:C22"/>
    <mergeCell ref="B13:C13"/>
    <mergeCell ref="B14:C14"/>
    <mergeCell ref="B15:C15"/>
    <mergeCell ref="B16:C16"/>
    <mergeCell ref="B17:C17"/>
    <mergeCell ref="B28:C28"/>
    <mergeCell ref="B29:C29"/>
    <mergeCell ref="B20:C20"/>
    <mergeCell ref="B18:C18"/>
    <mergeCell ref="B23:C23"/>
    <mergeCell ref="D12:E12"/>
    <mergeCell ref="J11:K11"/>
    <mergeCell ref="U10:V10"/>
    <mergeCell ref="U11:V11"/>
    <mergeCell ref="L9:M9"/>
    <mergeCell ref="Q9:R9"/>
    <mergeCell ref="B10:C10"/>
    <mergeCell ref="B11:C11"/>
    <mergeCell ref="S9:T9"/>
    <mergeCell ref="U9:V9"/>
    <mergeCell ref="F10:G10"/>
    <mergeCell ref="F11:G11"/>
    <mergeCell ref="L10:M10"/>
    <mergeCell ref="L11:M11"/>
    <mergeCell ref="Q10:R10"/>
    <mergeCell ref="Q11:R11"/>
    <mergeCell ref="Y9:Z9"/>
    <mergeCell ref="AA9:AB9"/>
    <mergeCell ref="W9:X9"/>
    <mergeCell ref="B9:C9"/>
    <mergeCell ref="D9:E9"/>
    <mergeCell ref="F9:G9"/>
    <mergeCell ref="H9:I9"/>
    <mergeCell ref="J9:K9"/>
    <mergeCell ref="J10:K10"/>
    <mergeCell ref="W10:X10"/>
    <mergeCell ref="Y10:Z10"/>
    <mergeCell ref="AA10:AB10"/>
    <mergeCell ref="A43:O43"/>
    <mergeCell ref="P43:AB43"/>
    <mergeCell ref="P45:AB47"/>
    <mergeCell ref="A2:O4"/>
    <mergeCell ref="B6:G6"/>
    <mergeCell ref="H6:M6"/>
    <mergeCell ref="Q6:V6"/>
    <mergeCell ref="W6:AB6"/>
    <mergeCell ref="AA7:AB8"/>
    <mergeCell ref="B7:C8"/>
    <mergeCell ref="D7:E8"/>
    <mergeCell ref="F7:G8"/>
    <mergeCell ref="H7:I8"/>
    <mergeCell ref="J7:K8"/>
    <mergeCell ref="L7:M8"/>
    <mergeCell ref="Q7:R8"/>
    <mergeCell ref="S7:T8"/>
    <mergeCell ref="U7:V8"/>
    <mergeCell ref="W7:X8"/>
    <mergeCell ref="Y7:Z8"/>
    <mergeCell ref="P2:AB4"/>
    <mergeCell ref="B12:C12"/>
    <mergeCell ref="J12:K12"/>
    <mergeCell ref="U12:V12"/>
    <mergeCell ref="W42:X42"/>
    <mergeCell ref="Y42:Z42"/>
    <mergeCell ref="AA42:AB42"/>
    <mergeCell ref="B42:C42"/>
    <mergeCell ref="D42:E42"/>
    <mergeCell ref="F42:G42"/>
    <mergeCell ref="H42:I42"/>
    <mergeCell ref="J42:K42"/>
    <mergeCell ref="L42:M42"/>
    <mergeCell ref="Q42:R42"/>
    <mergeCell ref="S42:T42"/>
    <mergeCell ref="U42:V4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B050"/>
  </sheetPr>
  <dimension ref="A1:FG61"/>
  <sheetViews>
    <sheetView topLeftCell="A16" zoomScaleNormal="100" workbookViewId="0">
      <selection activeCell="Y51" sqref="Y51"/>
    </sheetView>
  </sheetViews>
  <sheetFormatPr defaultRowHeight="12.75" x14ac:dyDescent="0.2"/>
  <cols>
    <col min="1" max="1" width="16.7109375" style="3" customWidth="1"/>
    <col min="2" max="2" width="5" style="3" customWidth="1"/>
    <col min="3" max="12" width="4.7109375" style="3" customWidth="1"/>
    <col min="13" max="13" width="3.42578125" style="3" customWidth="1"/>
    <col min="14" max="17" width="4.7109375" style="3" customWidth="1"/>
    <col min="18" max="18" width="16.7109375" style="3" customWidth="1"/>
    <col min="19" max="34" width="4.7109375" style="3" customWidth="1"/>
    <col min="35" max="35" width="16.7109375" style="3" customWidth="1"/>
    <col min="36" max="51" width="4.7109375" style="3" customWidth="1"/>
    <col min="52" max="52" width="16.7109375" style="3" customWidth="1"/>
    <col min="53" max="68" width="4.7109375" style="3" customWidth="1"/>
    <col min="69" max="69" width="16.7109375" style="3" customWidth="1"/>
    <col min="70" max="79" width="4.7109375" style="3" customWidth="1"/>
    <col min="80" max="82" width="9.140625" style="3"/>
    <col min="83" max="83" width="16.7109375" style="3" customWidth="1"/>
    <col min="84" max="93" width="4.7109375" style="3" customWidth="1"/>
    <col min="94" max="96" width="9.140625" style="3"/>
    <col min="97" max="97" width="16.7109375" style="3" customWidth="1"/>
    <col min="98" max="107" width="4.7109375" style="3" customWidth="1"/>
    <col min="108" max="110" width="9.140625" style="3"/>
    <col min="111" max="111" width="16.7109375" style="3" customWidth="1"/>
    <col min="112" max="121" width="4.7109375" style="3" customWidth="1"/>
    <col min="122" max="124" width="9.140625" style="3"/>
    <col min="125" max="125" width="16.7109375" style="3" customWidth="1"/>
    <col min="126" max="135" width="4.7109375" style="3" customWidth="1"/>
    <col min="136" max="16384" width="9.140625" style="3"/>
  </cols>
  <sheetData>
    <row r="1" spans="1:136" x14ac:dyDescent="0.2">
      <c r="A1" s="2" t="s">
        <v>198</v>
      </c>
      <c r="B1" s="2"/>
      <c r="C1" s="2"/>
      <c r="D1" s="2"/>
      <c r="E1" s="2"/>
      <c r="F1" s="2"/>
      <c r="G1" s="2"/>
      <c r="H1" s="2"/>
      <c r="I1" s="2"/>
      <c r="J1" s="2"/>
      <c r="K1" s="2"/>
      <c r="L1" s="2"/>
      <c r="M1" s="2"/>
      <c r="N1" s="2"/>
      <c r="O1" s="2"/>
      <c r="R1" s="2" t="str">
        <f>A1</f>
        <v>Table A4.17</v>
      </c>
      <c r="S1" s="2"/>
      <c r="T1" s="2"/>
      <c r="U1" s="2"/>
      <c r="V1" s="2"/>
      <c r="W1" s="2"/>
      <c r="X1" s="2"/>
      <c r="Y1" s="2"/>
      <c r="Z1" s="2"/>
      <c r="AA1" s="2"/>
      <c r="AB1" s="2"/>
      <c r="AC1" s="2"/>
      <c r="AD1" s="2"/>
      <c r="AE1" s="2"/>
      <c r="AF1" s="2"/>
      <c r="AI1" s="2" t="str">
        <f>R1</f>
        <v>Table A4.17</v>
      </c>
      <c r="AJ1" s="2"/>
      <c r="AK1" s="2"/>
      <c r="AL1" s="2"/>
      <c r="AM1" s="2"/>
      <c r="AN1" s="2"/>
      <c r="AO1" s="2"/>
      <c r="AP1" s="2"/>
      <c r="AQ1" s="2"/>
      <c r="AR1" s="2"/>
      <c r="AS1" s="2"/>
      <c r="AT1" s="2"/>
      <c r="AU1" s="2"/>
      <c r="AV1" s="2"/>
      <c r="AW1" s="2"/>
      <c r="AZ1" s="2" t="str">
        <f>AI1</f>
        <v>Table A4.17</v>
      </c>
      <c r="BA1" s="2"/>
      <c r="BB1" s="2"/>
      <c r="BC1" s="2"/>
      <c r="BD1" s="2"/>
      <c r="BE1" s="2"/>
      <c r="BF1" s="2"/>
      <c r="BG1" s="2"/>
      <c r="BH1" s="2"/>
      <c r="BI1" s="2"/>
      <c r="BJ1" s="2"/>
      <c r="BK1" s="2"/>
      <c r="BL1" s="2"/>
      <c r="BM1" s="2"/>
      <c r="BN1" s="2"/>
      <c r="BQ1" s="2" t="str">
        <f>AZ1</f>
        <v>Table A4.17</v>
      </c>
      <c r="BR1" s="2"/>
      <c r="BS1" s="2"/>
      <c r="BT1" s="2"/>
      <c r="BU1" s="2"/>
      <c r="BV1" s="2"/>
      <c r="BW1" s="2"/>
      <c r="BX1" s="2"/>
      <c r="BY1" s="2"/>
      <c r="BZ1" s="2"/>
      <c r="CA1" s="2"/>
      <c r="CE1" s="2" t="str">
        <f>A1</f>
        <v>Table A4.17</v>
      </c>
      <c r="CF1" s="2"/>
      <c r="CG1" s="2"/>
      <c r="CH1" s="2"/>
      <c r="CI1" s="2"/>
      <c r="CJ1" s="2"/>
      <c r="CK1" s="2"/>
      <c r="CL1" s="2"/>
      <c r="CM1" s="2"/>
      <c r="CN1" s="2"/>
      <c r="CO1" s="2"/>
      <c r="CS1" s="2" t="str">
        <f>A1</f>
        <v>Table A4.17</v>
      </c>
      <c r="CT1" s="2"/>
      <c r="CU1" s="2"/>
      <c r="CV1" s="2"/>
      <c r="CW1" s="2"/>
      <c r="CX1" s="2"/>
      <c r="CY1" s="2"/>
      <c r="CZ1" s="2"/>
      <c r="DA1" s="2"/>
      <c r="DB1" s="2"/>
      <c r="DC1" s="2"/>
      <c r="DG1" s="2" t="str">
        <f>A1</f>
        <v>Table A4.17</v>
      </c>
      <c r="DH1" s="2"/>
      <c r="DI1" s="2"/>
      <c r="DJ1" s="2"/>
      <c r="DK1" s="2"/>
      <c r="DL1" s="2"/>
      <c r="DM1" s="2"/>
      <c r="DN1" s="2"/>
      <c r="DO1" s="2"/>
      <c r="DP1" s="2"/>
      <c r="DQ1" s="2"/>
      <c r="DU1" s="2" t="str">
        <f>A1</f>
        <v>Table A4.17</v>
      </c>
      <c r="DV1" s="2"/>
      <c r="DW1" s="2"/>
      <c r="DX1" s="2"/>
      <c r="DY1" s="2"/>
      <c r="DZ1" s="2"/>
      <c r="EA1" s="2"/>
      <c r="EB1" s="2"/>
      <c r="EC1" s="2"/>
      <c r="ED1" s="2"/>
      <c r="EE1" s="2"/>
    </row>
    <row r="2" spans="1:136" ht="12.75" customHeight="1" x14ac:dyDescent="0.2">
      <c r="A2" s="329" t="s">
        <v>141</v>
      </c>
      <c r="B2" s="329"/>
      <c r="C2" s="329"/>
      <c r="D2" s="329"/>
      <c r="E2" s="329"/>
      <c r="F2" s="329"/>
      <c r="G2" s="329"/>
      <c r="H2" s="329"/>
      <c r="I2" s="329"/>
      <c r="J2" s="329"/>
      <c r="K2" s="329"/>
      <c r="L2" s="329"/>
      <c r="M2" s="329"/>
      <c r="N2" s="329"/>
      <c r="O2" s="329"/>
      <c r="R2" s="329" t="str">
        <f>A2</f>
        <v>Mean use of information-processing skills at work, by occupation</v>
      </c>
      <c r="S2" s="329"/>
      <c r="T2" s="329"/>
      <c r="U2" s="329"/>
      <c r="V2" s="329"/>
      <c r="W2" s="329"/>
      <c r="X2" s="329"/>
      <c r="Y2" s="329"/>
      <c r="Z2" s="329"/>
      <c r="AA2" s="329"/>
      <c r="AB2" s="329"/>
      <c r="AC2" s="329"/>
      <c r="AD2" s="329"/>
      <c r="AE2" s="329"/>
      <c r="AF2" s="329"/>
      <c r="AI2" s="329" t="str">
        <f>A2</f>
        <v>Mean use of information-processing skills at work, by occupation</v>
      </c>
      <c r="AJ2" s="329"/>
      <c r="AK2" s="329"/>
      <c r="AL2" s="329"/>
      <c r="AM2" s="329"/>
      <c r="AN2" s="329"/>
      <c r="AO2" s="329"/>
      <c r="AP2" s="329"/>
      <c r="AQ2" s="329"/>
      <c r="AR2" s="329"/>
      <c r="AS2" s="329"/>
      <c r="AT2" s="329"/>
      <c r="AU2" s="329"/>
      <c r="AV2" s="329"/>
      <c r="AW2" s="329"/>
      <c r="AZ2" s="329" t="str">
        <f>A2</f>
        <v>Mean use of information-processing skills at work, by occupation</v>
      </c>
      <c r="BA2" s="329"/>
      <c r="BB2" s="329"/>
      <c r="BC2" s="329"/>
      <c r="BD2" s="329"/>
      <c r="BE2" s="329"/>
      <c r="BF2" s="329"/>
      <c r="BG2" s="329"/>
      <c r="BH2" s="329"/>
      <c r="BI2" s="329"/>
      <c r="BJ2" s="329"/>
      <c r="BK2" s="329"/>
      <c r="BL2" s="329"/>
      <c r="BM2" s="329"/>
      <c r="BN2" s="329"/>
      <c r="BQ2" s="329" t="str">
        <f>A2</f>
        <v>Mean use of information-processing skills at work, by occupation</v>
      </c>
      <c r="BR2" s="329"/>
      <c r="BS2" s="329"/>
      <c r="BT2" s="329"/>
      <c r="BU2" s="329"/>
      <c r="BV2" s="329"/>
      <c r="BW2" s="329"/>
      <c r="BX2" s="329"/>
      <c r="BY2" s="329"/>
      <c r="BZ2" s="329"/>
      <c r="CA2" s="329"/>
      <c r="CB2" s="329"/>
      <c r="CC2" s="23"/>
      <c r="CD2" s="23"/>
      <c r="CE2" s="329" t="str">
        <f>A2</f>
        <v>Mean use of information-processing skills at work, by occupation</v>
      </c>
      <c r="CF2" s="329"/>
      <c r="CG2" s="329"/>
      <c r="CH2" s="329"/>
      <c r="CI2" s="329"/>
      <c r="CJ2" s="329"/>
      <c r="CK2" s="329"/>
      <c r="CL2" s="329"/>
      <c r="CM2" s="329"/>
      <c r="CN2" s="329"/>
      <c r="CO2" s="329"/>
      <c r="CP2" s="329"/>
      <c r="CS2" s="329" t="str">
        <f>A2</f>
        <v>Mean use of information-processing skills at work, by occupation</v>
      </c>
      <c r="CT2" s="329"/>
      <c r="CU2" s="329"/>
      <c r="CV2" s="329"/>
      <c r="CW2" s="329"/>
      <c r="CX2" s="329"/>
      <c r="CY2" s="329"/>
      <c r="CZ2" s="329"/>
      <c r="DA2" s="329"/>
      <c r="DB2" s="329"/>
      <c r="DC2" s="329"/>
      <c r="DD2" s="329"/>
      <c r="DG2" s="329" t="str">
        <f>A2</f>
        <v>Mean use of information-processing skills at work, by occupation</v>
      </c>
      <c r="DH2" s="329"/>
      <c r="DI2" s="329"/>
      <c r="DJ2" s="329"/>
      <c r="DK2" s="329"/>
      <c r="DL2" s="329"/>
      <c r="DM2" s="329"/>
      <c r="DN2" s="329"/>
      <c r="DO2" s="329"/>
      <c r="DP2" s="329"/>
      <c r="DQ2" s="329"/>
      <c r="DR2" s="329"/>
      <c r="DU2" s="329" t="str">
        <f>A2</f>
        <v>Mean use of information-processing skills at work, by occupation</v>
      </c>
      <c r="DV2" s="329"/>
      <c r="DW2" s="329"/>
      <c r="DX2" s="329"/>
      <c r="DY2" s="329"/>
      <c r="DZ2" s="329"/>
      <c r="EA2" s="329"/>
      <c r="EB2" s="329"/>
      <c r="EC2" s="329"/>
      <c r="ED2" s="329"/>
      <c r="EE2" s="329"/>
      <c r="EF2" s="329"/>
    </row>
    <row r="3" spans="1:136" x14ac:dyDescent="0.2">
      <c r="A3" s="329"/>
      <c r="B3" s="329"/>
      <c r="C3" s="329"/>
      <c r="D3" s="329"/>
      <c r="E3" s="329"/>
      <c r="F3" s="329"/>
      <c r="G3" s="329"/>
      <c r="H3" s="329"/>
      <c r="I3" s="329"/>
      <c r="J3" s="329"/>
      <c r="K3" s="329"/>
      <c r="L3" s="329"/>
      <c r="M3" s="329"/>
      <c r="N3" s="329"/>
      <c r="O3" s="329"/>
      <c r="R3" s="329"/>
      <c r="S3" s="329"/>
      <c r="T3" s="329"/>
      <c r="U3" s="329"/>
      <c r="V3" s="329"/>
      <c r="W3" s="329"/>
      <c r="X3" s="329"/>
      <c r="Y3" s="329"/>
      <c r="Z3" s="329"/>
      <c r="AA3" s="329"/>
      <c r="AB3" s="329"/>
      <c r="AC3" s="329"/>
      <c r="AD3" s="329"/>
      <c r="AE3" s="329"/>
      <c r="AF3" s="329"/>
      <c r="AI3" s="329"/>
      <c r="AJ3" s="329"/>
      <c r="AK3" s="329"/>
      <c r="AL3" s="329"/>
      <c r="AM3" s="329"/>
      <c r="AN3" s="329"/>
      <c r="AO3" s="329"/>
      <c r="AP3" s="329"/>
      <c r="AQ3" s="329"/>
      <c r="AR3" s="329"/>
      <c r="AS3" s="329"/>
      <c r="AT3" s="329"/>
      <c r="AU3" s="329"/>
      <c r="AV3" s="329"/>
      <c r="AW3" s="329"/>
      <c r="AZ3" s="329"/>
      <c r="BA3" s="329"/>
      <c r="BB3" s="329"/>
      <c r="BC3" s="329"/>
      <c r="BD3" s="329"/>
      <c r="BE3" s="329"/>
      <c r="BF3" s="329"/>
      <c r="BG3" s="329"/>
      <c r="BH3" s="329"/>
      <c r="BI3" s="329"/>
      <c r="BJ3" s="329"/>
      <c r="BK3" s="329"/>
      <c r="BL3" s="329"/>
      <c r="BM3" s="329"/>
      <c r="BN3" s="329"/>
      <c r="BQ3" s="329"/>
      <c r="BR3" s="329"/>
      <c r="BS3" s="329"/>
      <c r="BT3" s="329"/>
      <c r="BU3" s="329"/>
      <c r="BV3" s="329"/>
      <c r="BW3" s="329"/>
      <c r="BX3" s="329"/>
      <c r="BY3" s="329"/>
      <c r="BZ3" s="329"/>
      <c r="CA3" s="329"/>
      <c r="CB3" s="329"/>
      <c r="CC3" s="23"/>
      <c r="CD3" s="23"/>
      <c r="CE3" s="329"/>
      <c r="CF3" s="329"/>
      <c r="CG3" s="329"/>
      <c r="CH3" s="329"/>
      <c r="CI3" s="329"/>
      <c r="CJ3" s="329"/>
      <c r="CK3" s="329"/>
      <c r="CL3" s="329"/>
      <c r="CM3" s="329"/>
      <c r="CN3" s="329"/>
      <c r="CO3" s="329"/>
      <c r="CP3" s="329"/>
      <c r="CS3" s="329"/>
      <c r="CT3" s="329"/>
      <c r="CU3" s="329"/>
      <c r="CV3" s="329"/>
      <c r="CW3" s="329"/>
      <c r="CX3" s="329"/>
      <c r="CY3" s="329"/>
      <c r="CZ3" s="329"/>
      <c r="DA3" s="329"/>
      <c r="DB3" s="329"/>
      <c r="DC3" s="329"/>
      <c r="DD3" s="329"/>
      <c r="DG3" s="329"/>
      <c r="DH3" s="329"/>
      <c r="DI3" s="329"/>
      <c r="DJ3" s="329"/>
      <c r="DK3" s="329"/>
      <c r="DL3" s="329"/>
      <c r="DM3" s="329"/>
      <c r="DN3" s="329"/>
      <c r="DO3" s="329"/>
      <c r="DP3" s="329"/>
      <c r="DQ3" s="329"/>
      <c r="DR3" s="329"/>
      <c r="DU3" s="329"/>
      <c r="DV3" s="329"/>
      <c r="DW3" s="329"/>
      <c r="DX3" s="329"/>
      <c r="DY3" s="329"/>
      <c r="DZ3" s="329"/>
      <c r="EA3" s="329"/>
      <c r="EB3" s="329"/>
      <c r="EC3" s="329"/>
      <c r="ED3" s="329"/>
      <c r="EE3" s="329"/>
      <c r="EF3" s="329"/>
    </row>
    <row r="4" spans="1:136" x14ac:dyDescent="0.2">
      <c r="A4" s="329"/>
      <c r="B4" s="329"/>
      <c r="C4" s="329"/>
      <c r="D4" s="329"/>
      <c r="E4" s="329"/>
      <c r="F4" s="329"/>
      <c r="G4" s="329"/>
      <c r="H4" s="329"/>
      <c r="I4" s="329"/>
      <c r="J4" s="329"/>
      <c r="K4" s="329"/>
      <c r="L4" s="329"/>
      <c r="M4" s="329"/>
      <c r="N4" s="329"/>
      <c r="O4" s="329"/>
      <c r="R4" s="329"/>
      <c r="S4" s="329"/>
      <c r="T4" s="329"/>
      <c r="U4" s="329"/>
      <c r="V4" s="329"/>
      <c r="W4" s="329"/>
      <c r="X4" s="329"/>
      <c r="Y4" s="329"/>
      <c r="Z4" s="329"/>
      <c r="AA4" s="329"/>
      <c r="AB4" s="329"/>
      <c r="AC4" s="329"/>
      <c r="AD4" s="329"/>
      <c r="AE4" s="329"/>
      <c r="AF4" s="329"/>
      <c r="AI4" s="329"/>
      <c r="AJ4" s="329"/>
      <c r="AK4" s="329"/>
      <c r="AL4" s="329"/>
      <c r="AM4" s="329"/>
      <c r="AN4" s="329"/>
      <c r="AO4" s="329"/>
      <c r="AP4" s="329"/>
      <c r="AQ4" s="329"/>
      <c r="AR4" s="329"/>
      <c r="AS4" s="329"/>
      <c r="AT4" s="329"/>
      <c r="AU4" s="329"/>
      <c r="AV4" s="329"/>
      <c r="AW4" s="329"/>
      <c r="AZ4" s="329"/>
      <c r="BA4" s="329"/>
      <c r="BB4" s="329"/>
      <c r="BC4" s="329"/>
      <c r="BD4" s="329"/>
      <c r="BE4" s="329"/>
      <c r="BF4" s="329"/>
      <c r="BG4" s="329"/>
      <c r="BH4" s="329"/>
      <c r="BI4" s="329"/>
      <c r="BJ4" s="329"/>
      <c r="BK4" s="329"/>
      <c r="BL4" s="329"/>
      <c r="BM4" s="329"/>
      <c r="BN4" s="329"/>
      <c r="BQ4" s="329"/>
      <c r="BR4" s="329"/>
      <c r="BS4" s="329"/>
      <c r="BT4" s="329"/>
      <c r="BU4" s="329"/>
      <c r="BV4" s="329"/>
      <c r="BW4" s="329"/>
      <c r="BX4" s="329"/>
      <c r="BY4" s="329"/>
      <c r="BZ4" s="329"/>
      <c r="CA4" s="329"/>
      <c r="CB4" s="329"/>
      <c r="CC4" s="23"/>
      <c r="CD4" s="23"/>
      <c r="CE4" s="329"/>
      <c r="CF4" s="329"/>
      <c r="CG4" s="329"/>
      <c r="CH4" s="329"/>
      <c r="CI4" s="329"/>
      <c r="CJ4" s="329"/>
      <c r="CK4" s="329"/>
      <c r="CL4" s="329"/>
      <c r="CM4" s="329"/>
      <c r="CN4" s="329"/>
      <c r="CO4" s="329"/>
      <c r="CP4" s="329"/>
      <c r="CS4" s="329"/>
      <c r="CT4" s="329"/>
      <c r="CU4" s="329"/>
      <c r="CV4" s="329"/>
      <c r="CW4" s="329"/>
      <c r="CX4" s="329"/>
      <c r="CY4" s="329"/>
      <c r="CZ4" s="329"/>
      <c r="DA4" s="329"/>
      <c r="DB4" s="329"/>
      <c r="DC4" s="329"/>
      <c r="DD4" s="329"/>
      <c r="DG4" s="329"/>
      <c r="DH4" s="329"/>
      <c r="DI4" s="329"/>
      <c r="DJ4" s="329"/>
      <c r="DK4" s="329"/>
      <c r="DL4" s="329"/>
      <c r="DM4" s="329"/>
      <c r="DN4" s="329"/>
      <c r="DO4" s="329"/>
      <c r="DP4" s="329"/>
      <c r="DQ4" s="329"/>
      <c r="DR4" s="329"/>
      <c r="DU4" s="329"/>
      <c r="DV4" s="329"/>
      <c r="DW4" s="329"/>
      <c r="DX4" s="329"/>
      <c r="DY4" s="329"/>
      <c r="DZ4" s="329"/>
      <c r="EA4" s="329"/>
      <c r="EB4" s="329"/>
      <c r="EC4" s="329"/>
      <c r="ED4" s="329"/>
      <c r="EE4" s="329"/>
      <c r="EF4" s="329"/>
    </row>
    <row r="5" spans="1:136" x14ac:dyDescent="0.2">
      <c r="A5" s="4" t="s">
        <v>158</v>
      </c>
      <c r="B5" s="4"/>
      <c r="C5" s="4"/>
      <c r="D5" s="4"/>
      <c r="E5" s="4"/>
      <c r="F5" s="4"/>
      <c r="G5" s="4"/>
      <c r="H5" s="4"/>
      <c r="I5" s="4"/>
      <c r="J5" s="4"/>
      <c r="K5" s="4"/>
      <c r="L5" s="4"/>
      <c r="M5" s="4"/>
      <c r="N5" s="4"/>
      <c r="O5" s="4"/>
      <c r="R5" s="4" t="s">
        <v>159</v>
      </c>
      <c r="S5" s="4"/>
      <c r="T5" s="4"/>
      <c r="U5" s="4"/>
      <c r="V5" s="4"/>
      <c r="W5" s="4"/>
      <c r="X5" s="4"/>
      <c r="Y5" s="4"/>
      <c r="Z5" s="4"/>
      <c r="AA5" s="4"/>
      <c r="AB5" s="4"/>
      <c r="AC5" s="4"/>
      <c r="AD5" s="4"/>
      <c r="AE5" s="4"/>
      <c r="AF5" s="4"/>
      <c r="AI5" s="4" t="s">
        <v>160</v>
      </c>
      <c r="AJ5" s="4"/>
      <c r="AK5" s="4"/>
      <c r="AL5" s="4"/>
      <c r="AM5" s="4"/>
      <c r="AN5" s="4"/>
      <c r="AO5" s="4"/>
      <c r="AP5" s="4"/>
      <c r="AQ5" s="4"/>
      <c r="AR5" s="4"/>
      <c r="AS5" s="4"/>
      <c r="AT5" s="4"/>
      <c r="AU5" s="4"/>
      <c r="AV5" s="4"/>
      <c r="AW5" s="4"/>
      <c r="AZ5" s="4" t="s">
        <v>161</v>
      </c>
      <c r="BA5" s="4"/>
      <c r="BB5" s="4"/>
      <c r="BC5" s="4"/>
      <c r="BD5" s="4"/>
      <c r="BE5" s="4"/>
      <c r="BF5" s="4"/>
      <c r="BG5" s="4"/>
      <c r="BH5" s="4"/>
      <c r="BI5" s="4"/>
      <c r="BJ5" s="4"/>
      <c r="BK5" s="4"/>
      <c r="BL5" s="4"/>
      <c r="BM5" s="4"/>
      <c r="BN5" s="4"/>
      <c r="BQ5" s="4" t="s">
        <v>162</v>
      </c>
      <c r="BR5" s="4"/>
      <c r="BS5" s="4"/>
      <c r="BT5" s="4"/>
      <c r="BU5" s="4"/>
      <c r="BV5" s="4"/>
      <c r="BW5" s="4"/>
      <c r="BX5" s="4"/>
      <c r="BY5" s="4"/>
      <c r="BZ5" s="4"/>
      <c r="CA5" s="4"/>
      <c r="CE5" s="4" t="s">
        <v>163</v>
      </c>
      <c r="CF5" s="4"/>
      <c r="CG5" s="4"/>
      <c r="CH5" s="4"/>
      <c r="CI5" s="4"/>
      <c r="CJ5" s="4"/>
      <c r="CK5" s="4"/>
      <c r="CL5" s="4"/>
      <c r="CM5" s="4"/>
      <c r="CN5" s="4"/>
      <c r="CO5" s="4"/>
      <c r="CS5" s="4" t="s">
        <v>164</v>
      </c>
      <c r="CT5" s="4"/>
      <c r="CU5" s="4"/>
      <c r="CV5" s="4"/>
      <c r="CW5" s="4"/>
      <c r="CX5" s="4"/>
      <c r="CY5" s="4"/>
      <c r="CZ5" s="4"/>
      <c r="DA5" s="4"/>
      <c r="DB5" s="4"/>
      <c r="DC5" s="4"/>
      <c r="DG5" s="4" t="s">
        <v>165</v>
      </c>
      <c r="DH5" s="4"/>
      <c r="DI5" s="4"/>
      <c r="DJ5" s="4"/>
      <c r="DK5" s="4"/>
      <c r="DL5" s="4"/>
      <c r="DM5" s="4"/>
      <c r="DN5" s="4"/>
      <c r="DO5" s="4"/>
      <c r="DP5" s="4"/>
      <c r="DQ5" s="4"/>
      <c r="DU5" s="4" t="s">
        <v>166</v>
      </c>
      <c r="DV5" s="4"/>
      <c r="DW5" s="4"/>
      <c r="DX5" s="4"/>
      <c r="DY5" s="4"/>
      <c r="DZ5" s="4"/>
      <c r="EA5" s="4"/>
      <c r="EB5" s="4"/>
      <c r="EC5" s="4"/>
      <c r="ED5" s="4"/>
      <c r="EE5" s="4"/>
    </row>
    <row r="6" spans="1:136" ht="15" x14ac:dyDescent="0.25">
      <c r="A6" s="5"/>
      <c r="B6" s="376" t="s">
        <v>69</v>
      </c>
      <c r="C6" s="377"/>
      <c r="D6" s="377"/>
      <c r="E6" s="377"/>
      <c r="F6" s="377"/>
      <c r="G6" s="377"/>
      <c r="H6" s="377"/>
      <c r="I6" s="377"/>
      <c r="J6" s="377"/>
      <c r="K6" s="378"/>
      <c r="L6" s="56"/>
      <c r="M6" s="38"/>
      <c r="N6" s="38"/>
      <c r="O6" s="38"/>
      <c r="P6" s="22"/>
      <c r="Q6" s="22"/>
      <c r="R6" s="5"/>
      <c r="S6" s="376" t="s">
        <v>70</v>
      </c>
      <c r="T6" s="377"/>
      <c r="U6" s="377"/>
      <c r="V6" s="377"/>
      <c r="W6" s="377"/>
      <c r="X6" s="377"/>
      <c r="Y6" s="377"/>
      <c r="Z6" s="377"/>
      <c r="AA6" s="377"/>
      <c r="AB6" s="378"/>
      <c r="AC6" s="56"/>
      <c r="AD6" s="38"/>
      <c r="AE6" s="38"/>
      <c r="AF6" s="38"/>
      <c r="AG6" s="22"/>
      <c r="AH6" s="22"/>
      <c r="AI6" s="5"/>
      <c r="AJ6" s="376" t="s">
        <v>71</v>
      </c>
      <c r="AK6" s="377"/>
      <c r="AL6" s="377"/>
      <c r="AM6" s="377"/>
      <c r="AN6" s="377"/>
      <c r="AO6" s="377"/>
      <c r="AP6" s="377"/>
      <c r="AQ6" s="377"/>
      <c r="AR6" s="377"/>
      <c r="AS6" s="378"/>
      <c r="AT6" s="56"/>
      <c r="AU6" s="38"/>
      <c r="AV6" s="38"/>
      <c r="AW6" s="38"/>
      <c r="AX6" s="22"/>
      <c r="AY6" s="22"/>
      <c r="AZ6" s="5"/>
      <c r="BA6" s="376" t="s">
        <v>72</v>
      </c>
      <c r="BB6" s="377"/>
      <c r="BC6" s="377"/>
      <c r="BD6" s="377"/>
      <c r="BE6" s="377"/>
      <c r="BF6" s="377"/>
      <c r="BG6" s="377"/>
      <c r="BH6" s="377"/>
      <c r="BI6" s="377"/>
      <c r="BJ6" s="378"/>
      <c r="BK6" s="56"/>
      <c r="BL6" s="38"/>
      <c r="BM6" s="38"/>
      <c r="BN6" s="38"/>
      <c r="BO6" s="22"/>
      <c r="BP6" s="22"/>
      <c r="BQ6" s="5"/>
      <c r="BR6" s="376" t="s">
        <v>73</v>
      </c>
      <c r="BS6" s="377"/>
      <c r="BT6" s="377"/>
      <c r="BU6" s="377"/>
      <c r="BV6" s="377"/>
      <c r="BW6" s="377"/>
      <c r="BX6" s="377"/>
      <c r="BY6" s="377"/>
      <c r="BZ6" s="377"/>
      <c r="CA6" s="378"/>
      <c r="CE6" s="5"/>
      <c r="CF6" s="376" t="s">
        <v>74</v>
      </c>
      <c r="CG6" s="377"/>
      <c r="CH6" s="377"/>
      <c r="CI6" s="377"/>
      <c r="CJ6" s="377"/>
      <c r="CK6" s="377"/>
      <c r="CL6" s="377"/>
      <c r="CM6" s="377"/>
      <c r="CN6" s="377"/>
      <c r="CO6" s="378"/>
      <c r="CS6" s="5"/>
      <c r="CT6" s="376" t="s">
        <v>75</v>
      </c>
      <c r="CU6" s="377"/>
      <c r="CV6" s="377"/>
      <c r="CW6" s="377"/>
      <c r="CX6" s="377"/>
      <c r="CY6" s="377"/>
      <c r="CZ6" s="377"/>
      <c r="DA6" s="377"/>
      <c r="DB6" s="377"/>
      <c r="DC6" s="378"/>
      <c r="DG6" s="5"/>
      <c r="DH6" s="376" t="s">
        <v>92</v>
      </c>
      <c r="DI6" s="377"/>
      <c r="DJ6" s="377"/>
      <c r="DK6" s="377"/>
      <c r="DL6" s="377"/>
      <c r="DM6" s="377"/>
      <c r="DN6" s="377"/>
      <c r="DO6" s="377"/>
      <c r="DP6" s="377"/>
      <c r="DQ6" s="378"/>
      <c r="DU6" s="5"/>
      <c r="DV6" s="376" t="s">
        <v>57</v>
      </c>
      <c r="DW6" s="377"/>
      <c r="DX6" s="377"/>
      <c r="DY6" s="377"/>
      <c r="DZ6" s="377"/>
      <c r="EA6" s="377"/>
      <c r="EB6" s="377"/>
      <c r="EC6" s="377"/>
      <c r="ED6" s="377"/>
      <c r="EE6" s="378"/>
    </row>
    <row r="7" spans="1:136" ht="12.75" customHeight="1" x14ac:dyDescent="0.2">
      <c r="A7" s="6"/>
      <c r="B7" s="379"/>
      <c r="C7" s="406"/>
      <c r="D7" s="406"/>
      <c r="E7" s="406"/>
      <c r="F7" s="406"/>
      <c r="G7" s="406"/>
      <c r="H7" s="406"/>
      <c r="I7" s="406"/>
      <c r="J7" s="406"/>
      <c r="K7" s="381"/>
      <c r="L7" s="56"/>
      <c r="M7" s="38"/>
      <c r="N7" s="38"/>
      <c r="O7" s="38"/>
      <c r="P7" s="6"/>
      <c r="R7" s="6"/>
      <c r="S7" s="379"/>
      <c r="T7" s="406"/>
      <c r="U7" s="406"/>
      <c r="V7" s="406"/>
      <c r="W7" s="406"/>
      <c r="X7" s="406"/>
      <c r="Y7" s="406"/>
      <c r="Z7" s="406"/>
      <c r="AA7" s="406"/>
      <c r="AB7" s="381"/>
      <c r="AC7" s="56"/>
      <c r="AD7" s="38"/>
      <c r="AE7" s="38"/>
      <c r="AF7" s="38"/>
      <c r="AG7" s="6"/>
      <c r="AI7" s="6"/>
      <c r="AJ7" s="379"/>
      <c r="AK7" s="406"/>
      <c r="AL7" s="406"/>
      <c r="AM7" s="406"/>
      <c r="AN7" s="406"/>
      <c r="AO7" s="406"/>
      <c r="AP7" s="406"/>
      <c r="AQ7" s="406"/>
      <c r="AR7" s="406"/>
      <c r="AS7" s="381"/>
      <c r="AT7" s="56"/>
      <c r="AU7" s="38"/>
      <c r="AV7" s="38"/>
      <c r="AW7" s="38"/>
      <c r="AX7" s="6"/>
      <c r="AZ7" s="6"/>
      <c r="BA7" s="379"/>
      <c r="BB7" s="406"/>
      <c r="BC7" s="406"/>
      <c r="BD7" s="406"/>
      <c r="BE7" s="406"/>
      <c r="BF7" s="406"/>
      <c r="BG7" s="406"/>
      <c r="BH7" s="406"/>
      <c r="BI7" s="406"/>
      <c r="BJ7" s="381"/>
      <c r="BK7" s="56"/>
      <c r="BL7" s="38"/>
      <c r="BM7" s="38"/>
      <c r="BN7" s="38"/>
      <c r="BO7" s="6"/>
      <c r="BQ7" s="6"/>
      <c r="BR7" s="379"/>
      <c r="BS7" s="406"/>
      <c r="BT7" s="406"/>
      <c r="BU7" s="406"/>
      <c r="BV7" s="406"/>
      <c r="BW7" s="406"/>
      <c r="BX7" s="406"/>
      <c r="BY7" s="406"/>
      <c r="BZ7" s="406"/>
      <c r="CA7" s="381"/>
      <c r="CE7" s="6"/>
      <c r="CF7" s="379"/>
      <c r="CG7" s="406"/>
      <c r="CH7" s="406"/>
      <c r="CI7" s="406"/>
      <c r="CJ7" s="406"/>
      <c r="CK7" s="406"/>
      <c r="CL7" s="406"/>
      <c r="CM7" s="406"/>
      <c r="CN7" s="406"/>
      <c r="CO7" s="381"/>
      <c r="CS7" s="6"/>
      <c r="CT7" s="379"/>
      <c r="CU7" s="406"/>
      <c r="CV7" s="406"/>
      <c r="CW7" s="406"/>
      <c r="CX7" s="406"/>
      <c r="CY7" s="406"/>
      <c r="CZ7" s="406"/>
      <c r="DA7" s="406"/>
      <c r="DB7" s="406"/>
      <c r="DC7" s="381"/>
      <c r="DG7" s="6"/>
      <c r="DH7" s="379"/>
      <c r="DI7" s="406"/>
      <c r="DJ7" s="406"/>
      <c r="DK7" s="406"/>
      <c r="DL7" s="406"/>
      <c r="DM7" s="406"/>
      <c r="DN7" s="406"/>
      <c r="DO7" s="406"/>
      <c r="DP7" s="406"/>
      <c r="DQ7" s="381"/>
      <c r="DU7" s="6"/>
      <c r="DV7" s="379"/>
      <c r="DW7" s="406"/>
      <c r="DX7" s="406"/>
      <c r="DY7" s="406"/>
      <c r="DZ7" s="406"/>
      <c r="EA7" s="406"/>
      <c r="EB7" s="406"/>
      <c r="EC7" s="406"/>
      <c r="ED7" s="406"/>
      <c r="EE7" s="381"/>
    </row>
    <row r="8" spans="1:136" ht="24" customHeight="1" x14ac:dyDescent="0.2">
      <c r="B8" s="330" t="s">
        <v>77</v>
      </c>
      <c r="C8" s="331"/>
      <c r="D8" s="330" t="s">
        <v>78</v>
      </c>
      <c r="E8" s="331"/>
      <c r="F8" s="330" t="s">
        <v>79</v>
      </c>
      <c r="G8" s="331"/>
      <c r="H8" s="330" t="s">
        <v>80</v>
      </c>
      <c r="I8" s="332"/>
      <c r="J8" s="330" t="s">
        <v>106</v>
      </c>
      <c r="K8" s="334"/>
      <c r="L8" s="39"/>
      <c r="M8" s="40"/>
      <c r="N8" s="40"/>
      <c r="O8" s="40"/>
      <c r="S8" s="330" t="s">
        <v>77</v>
      </c>
      <c r="T8" s="331"/>
      <c r="U8" s="330" t="s">
        <v>78</v>
      </c>
      <c r="V8" s="331"/>
      <c r="W8" s="330" t="s">
        <v>79</v>
      </c>
      <c r="X8" s="331"/>
      <c r="Y8" s="330" t="s">
        <v>80</v>
      </c>
      <c r="Z8" s="332"/>
      <c r="AA8" s="330" t="s">
        <v>106</v>
      </c>
      <c r="AB8" s="334"/>
      <c r="AC8" s="39"/>
      <c r="AD8" s="40"/>
      <c r="AE8" s="40"/>
      <c r="AF8" s="40"/>
      <c r="AJ8" s="330" t="s">
        <v>77</v>
      </c>
      <c r="AK8" s="331"/>
      <c r="AL8" s="330" t="s">
        <v>78</v>
      </c>
      <c r="AM8" s="331"/>
      <c r="AN8" s="330" t="s">
        <v>79</v>
      </c>
      <c r="AO8" s="331"/>
      <c r="AP8" s="330" t="s">
        <v>80</v>
      </c>
      <c r="AQ8" s="332"/>
      <c r="AR8" s="330" t="s">
        <v>106</v>
      </c>
      <c r="AS8" s="334"/>
      <c r="AT8" s="39"/>
      <c r="AU8" s="40"/>
      <c r="AV8" s="40"/>
      <c r="AW8" s="40"/>
      <c r="BA8" s="330" t="s">
        <v>77</v>
      </c>
      <c r="BB8" s="331"/>
      <c r="BC8" s="330" t="s">
        <v>78</v>
      </c>
      <c r="BD8" s="331"/>
      <c r="BE8" s="330" t="s">
        <v>79</v>
      </c>
      <c r="BF8" s="331"/>
      <c r="BG8" s="330" t="s">
        <v>80</v>
      </c>
      <c r="BH8" s="332"/>
      <c r="BI8" s="330" t="s">
        <v>106</v>
      </c>
      <c r="BJ8" s="334"/>
      <c r="BK8" s="39"/>
      <c r="BL8" s="40"/>
      <c r="BM8" s="40"/>
      <c r="BN8" s="40"/>
      <c r="BR8" s="330" t="s">
        <v>77</v>
      </c>
      <c r="BS8" s="331"/>
      <c r="BT8" s="330" t="s">
        <v>78</v>
      </c>
      <c r="BU8" s="331"/>
      <c r="BV8" s="330" t="s">
        <v>79</v>
      </c>
      <c r="BW8" s="331"/>
      <c r="BX8" s="330" t="s">
        <v>80</v>
      </c>
      <c r="BY8" s="332"/>
      <c r="BZ8" s="330" t="s">
        <v>106</v>
      </c>
      <c r="CA8" s="332"/>
      <c r="CF8" s="330" t="s">
        <v>77</v>
      </c>
      <c r="CG8" s="331"/>
      <c r="CH8" s="330" t="s">
        <v>78</v>
      </c>
      <c r="CI8" s="331"/>
      <c r="CJ8" s="330" t="s">
        <v>79</v>
      </c>
      <c r="CK8" s="331"/>
      <c r="CL8" s="330" t="s">
        <v>80</v>
      </c>
      <c r="CM8" s="332"/>
      <c r="CN8" s="330" t="s">
        <v>106</v>
      </c>
      <c r="CO8" s="332"/>
      <c r="CT8" s="330" t="s">
        <v>77</v>
      </c>
      <c r="CU8" s="331"/>
      <c r="CV8" s="330" t="s">
        <v>78</v>
      </c>
      <c r="CW8" s="331"/>
      <c r="CX8" s="330" t="s">
        <v>79</v>
      </c>
      <c r="CY8" s="331"/>
      <c r="CZ8" s="330" t="s">
        <v>80</v>
      </c>
      <c r="DA8" s="332"/>
      <c r="DB8" s="330" t="s">
        <v>106</v>
      </c>
      <c r="DC8" s="332"/>
      <c r="DH8" s="330" t="s">
        <v>77</v>
      </c>
      <c r="DI8" s="331"/>
      <c r="DJ8" s="330" t="s">
        <v>78</v>
      </c>
      <c r="DK8" s="331"/>
      <c r="DL8" s="330" t="s">
        <v>79</v>
      </c>
      <c r="DM8" s="331"/>
      <c r="DN8" s="330" t="s">
        <v>80</v>
      </c>
      <c r="DO8" s="332"/>
      <c r="DP8" s="330" t="s">
        <v>106</v>
      </c>
      <c r="DQ8" s="332"/>
      <c r="DV8" s="330" t="s">
        <v>77</v>
      </c>
      <c r="DW8" s="331"/>
      <c r="DX8" s="330" t="s">
        <v>78</v>
      </c>
      <c r="DY8" s="331"/>
      <c r="DZ8" s="330" t="s">
        <v>79</v>
      </c>
      <c r="EA8" s="331"/>
      <c r="EB8" s="330" t="s">
        <v>80</v>
      </c>
      <c r="EC8" s="332"/>
      <c r="ED8" s="330" t="s">
        <v>106</v>
      </c>
      <c r="EE8" s="332"/>
    </row>
    <row r="9" spans="1:136" s="7" customFormat="1" ht="20.25" customHeight="1" x14ac:dyDescent="0.2">
      <c r="A9" s="58"/>
      <c r="B9" s="42" t="s">
        <v>36</v>
      </c>
      <c r="C9" s="43" t="s">
        <v>29</v>
      </c>
      <c r="D9" s="42" t="s">
        <v>36</v>
      </c>
      <c r="E9" s="43" t="s">
        <v>29</v>
      </c>
      <c r="F9" s="42" t="s">
        <v>36</v>
      </c>
      <c r="G9" s="43" t="s">
        <v>29</v>
      </c>
      <c r="H9" s="42" t="s">
        <v>36</v>
      </c>
      <c r="I9" s="43" t="s">
        <v>29</v>
      </c>
      <c r="J9" s="42" t="s">
        <v>36</v>
      </c>
      <c r="K9" s="44" t="s">
        <v>29</v>
      </c>
      <c r="L9" s="45"/>
      <c r="M9" s="46"/>
      <c r="N9" s="46"/>
      <c r="O9" s="46"/>
      <c r="R9" s="58"/>
      <c r="S9" s="42" t="s">
        <v>36</v>
      </c>
      <c r="T9" s="43" t="s">
        <v>29</v>
      </c>
      <c r="U9" s="42" t="s">
        <v>36</v>
      </c>
      <c r="V9" s="43" t="s">
        <v>29</v>
      </c>
      <c r="W9" s="42" t="s">
        <v>36</v>
      </c>
      <c r="X9" s="43" t="s">
        <v>29</v>
      </c>
      <c r="Y9" s="42" t="s">
        <v>36</v>
      </c>
      <c r="Z9" s="43" t="s">
        <v>29</v>
      </c>
      <c r="AA9" s="42" t="s">
        <v>36</v>
      </c>
      <c r="AB9" s="44" t="s">
        <v>29</v>
      </c>
      <c r="AC9" s="45"/>
      <c r="AD9" s="46"/>
      <c r="AE9" s="46"/>
      <c r="AF9" s="46"/>
      <c r="AI9" s="58"/>
      <c r="AJ9" s="42" t="s">
        <v>36</v>
      </c>
      <c r="AK9" s="43" t="s">
        <v>29</v>
      </c>
      <c r="AL9" s="42" t="s">
        <v>36</v>
      </c>
      <c r="AM9" s="43" t="s">
        <v>29</v>
      </c>
      <c r="AN9" s="42" t="s">
        <v>36</v>
      </c>
      <c r="AO9" s="43" t="s">
        <v>29</v>
      </c>
      <c r="AP9" s="42" t="s">
        <v>36</v>
      </c>
      <c r="AQ9" s="43" t="s">
        <v>29</v>
      </c>
      <c r="AR9" s="42" t="s">
        <v>36</v>
      </c>
      <c r="AS9" s="44" t="s">
        <v>29</v>
      </c>
      <c r="AT9" s="45"/>
      <c r="AU9" s="46"/>
      <c r="AV9" s="46"/>
      <c r="AW9" s="46"/>
      <c r="AZ9" s="58"/>
      <c r="BA9" s="42" t="s">
        <v>36</v>
      </c>
      <c r="BB9" s="43" t="s">
        <v>29</v>
      </c>
      <c r="BC9" s="42" t="s">
        <v>36</v>
      </c>
      <c r="BD9" s="43" t="s">
        <v>29</v>
      </c>
      <c r="BE9" s="42" t="s">
        <v>36</v>
      </c>
      <c r="BF9" s="43" t="s">
        <v>29</v>
      </c>
      <c r="BG9" s="42" t="s">
        <v>36</v>
      </c>
      <c r="BH9" s="43" t="s">
        <v>29</v>
      </c>
      <c r="BI9" s="42" t="s">
        <v>36</v>
      </c>
      <c r="BJ9" s="44" t="s">
        <v>29</v>
      </c>
      <c r="BK9" s="45"/>
      <c r="BL9" s="46"/>
      <c r="BM9" s="46"/>
      <c r="BN9" s="46"/>
      <c r="BQ9" s="58"/>
      <c r="BR9" s="42" t="s">
        <v>36</v>
      </c>
      <c r="BS9" s="43" t="s">
        <v>29</v>
      </c>
      <c r="BT9" s="42" t="s">
        <v>36</v>
      </c>
      <c r="BU9" s="43" t="s">
        <v>29</v>
      </c>
      <c r="BV9" s="42" t="s">
        <v>36</v>
      </c>
      <c r="BW9" s="43" t="s">
        <v>29</v>
      </c>
      <c r="BX9" s="42" t="s">
        <v>36</v>
      </c>
      <c r="BY9" s="43" t="s">
        <v>29</v>
      </c>
      <c r="BZ9" s="42" t="s">
        <v>36</v>
      </c>
      <c r="CA9" s="43" t="s">
        <v>29</v>
      </c>
      <c r="CE9" s="58"/>
      <c r="CF9" s="42" t="s">
        <v>36</v>
      </c>
      <c r="CG9" s="43" t="s">
        <v>29</v>
      </c>
      <c r="CH9" s="42" t="s">
        <v>36</v>
      </c>
      <c r="CI9" s="43" t="s">
        <v>29</v>
      </c>
      <c r="CJ9" s="42" t="s">
        <v>36</v>
      </c>
      <c r="CK9" s="43" t="s">
        <v>29</v>
      </c>
      <c r="CL9" s="42" t="s">
        <v>36</v>
      </c>
      <c r="CM9" s="43" t="s">
        <v>29</v>
      </c>
      <c r="CN9" s="42" t="s">
        <v>36</v>
      </c>
      <c r="CO9" s="43" t="s">
        <v>29</v>
      </c>
      <c r="CS9" s="58"/>
      <c r="CT9" s="42" t="s">
        <v>36</v>
      </c>
      <c r="CU9" s="43" t="s">
        <v>29</v>
      </c>
      <c r="CV9" s="42" t="s">
        <v>36</v>
      </c>
      <c r="CW9" s="43" t="s">
        <v>29</v>
      </c>
      <c r="CX9" s="42" t="s">
        <v>36</v>
      </c>
      <c r="CY9" s="43" t="s">
        <v>29</v>
      </c>
      <c r="CZ9" s="42" t="s">
        <v>36</v>
      </c>
      <c r="DA9" s="43" t="s">
        <v>29</v>
      </c>
      <c r="DB9" s="42" t="s">
        <v>36</v>
      </c>
      <c r="DC9" s="43" t="s">
        <v>29</v>
      </c>
      <c r="DG9" s="58"/>
      <c r="DH9" s="42" t="s">
        <v>36</v>
      </c>
      <c r="DI9" s="43" t="s">
        <v>29</v>
      </c>
      <c r="DJ9" s="42" t="s">
        <v>36</v>
      </c>
      <c r="DK9" s="43" t="s">
        <v>29</v>
      </c>
      <c r="DL9" s="42" t="s">
        <v>36</v>
      </c>
      <c r="DM9" s="43" t="s">
        <v>29</v>
      </c>
      <c r="DN9" s="42" t="s">
        <v>36</v>
      </c>
      <c r="DO9" s="43" t="s">
        <v>29</v>
      </c>
      <c r="DP9" s="42" t="s">
        <v>36</v>
      </c>
      <c r="DQ9" s="43" t="s">
        <v>29</v>
      </c>
      <c r="DU9" s="58"/>
      <c r="DV9" s="42" t="s">
        <v>36</v>
      </c>
      <c r="DW9" s="43" t="s">
        <v>29</v>
      </c>
      <c r="DX9" s="42" t="s">
        <v>36</v>
      </c>
      <c r="DY9" s="43" t="s">
        <v>29</v>
      </c>
      <c r="DZ9" s="42" t="s">
        <v>36</v>
      </c>
      <c r="EA9" s="43" t="s">
        <v>29</v>
      </c>
      <c r="EB9" s="42" t="s">
        <v>36</v>
      </c>
      <c r="EC9" s="43" t="s">
        <v>29</v>
      </c>
      <c r="ED9" s="42" t="s">
        <v>36</v>
      </c>
      <c r="EE9" s="43" t="s">
        <v>29</v>
      </c>
    </row>
    <row r="10" spans="1:136" x14ac:dyDescent="0.2">
      <c r="A10" s="95" t="s">
        <v>0</v>
      </c>
      <c r="B10" s="96"/>
      <c r="C10" s="96"/>
      <c r="D10" s="96"/>
      <c r="E10" s="96"/>
      <c r="F10" s="96"/>
      <c r="G10" s="96"/>
      <c r="H10" s="96"/>
      <c r="I10" s="96"/>
      <c r="J10" s="96"/>
      <c r="K10" s="292"/>
      <c r="L10" s="46"/>
      <c r="M10" s="46"/>
      <c r="N10" s="46"/>
      <c r="O10" s="46"/>
      <c r="Q10" s="262"/>
      <c r="R10" s="95" t="s">
        <v>0</v>
      </c>
      <c r="S10" s="46"/>
      <c r="T10" s="46"/>
      <c r="U10" s="46"/>
      <c r="V10" s="46"/>
      <c r="W10" s="46"/>
      <c r="X10" s="46"/>
      <c r="Y10" s="46"/>
      <c r="Z10" s="46"/>
      <c r="AA10" s="46"/>
      <c r="AB10" s="261"/>
      <c r="AC10" s="46"/>
      <c r="AD10" s="46"/>
      <c r="AE10" s="46"/>
      <c r="AF10" s="46"/>
      <c r="AH10" s="262"/>
      <c r="AI10" s="95" t="s">
        <v>0</v>
      </c>
      <c r="AJ10" s="46"/>
      <c r="AK10" s="46"/>
      <c r="AL10" s="46"/>
      <c r="AM10" s="46"/>
      <c r="AN10" s="46"/>
      <c r="AO10" s="46"/>
      <c r="AP10" s="46"/>
      <c r="AQ10" s="46"/>
      <c r="AR10" s="46"/>
      <c r="AS10" s="261"/>
      <c r="AT10" s="46"/>
      <c r="AU10" s="46"/>
      <c r="AV10" s="46"/>
      <c r="AW10" s="46"/>
      <c r="AY10" s="262"/>
      <c r="AZ10" s="95" t="s">
        <v>0</v>
      </c>
      <c r="BA10" s="46"/>
      <c r="BB10" s="46"/>
      <c r="BC10" s="46"/>
      <c r="BD10" s="46"/>
      <c r="BE10" s="46"/>
      <c r="BF10" s="46"/>
      <c r="BG10" s="46"/>
      <c r="BH10" s="46"/>
      <c r="BI10" s="46"/>
      <c r="BJ10" s="261"/>
      <c r="BK10" s="46"/>
      <c r="BL10" s="46"/>
      <c r="BM10" s="46"/>
      <c r="BN10" s="46"/>
      <c r="BP10" s="262"/>
      <c r="BQ10" s="95" t="s">
        <v>0</v>
      </c>
      <c r="BR10" s="46"/>
      <c r="BS10" s="46"/>
      <c r="BT10" s="46"/>
      <c r="BU10" s="46"/>
      <c r="BV10" s="46"/>
      <c r="BW10" s="46"/>
      <c r="BX10" s="46"/>
      <c r="BY10" s="46"/>
      <c r="BZ10" s="46"/>
      <c r="CA10" s="261"/>
      <c r="CD10" s="262"/>
      <c r="CE10" s="95" t="s">
        <v>0</v>
      </c>
      <c r="CF10" s="46"/>
      <c r="CG10" s="46"/>
      <c r="CH10" s="46"/>
      <c r="CI10" s="46"/>
      <c r="CJ10" s="46"/>
      <c r="CK10" s="46"/>
      <c r="CL10" s="46"/>
      <c r="CM10" s="46"/>
      <c r="CN10" s="46"/>
      <c r="CO10" s="261"/>
      <c r="CR10" s="262"/>
      <c r="CS10" s="95" t="s">
        <v>0</v>
      </c>
      <c r="CT10" s="46"/>
      <c r="CU10" s="46"/>
      <c r="CV10" s="46"/>
      <c r="CW10" s="46"/>
      <c r="CX10" s="46"/>
      <c r="CY10" s="46"/>
      <c r="CZ10" s="46"/>
      <c r="DA10" s="46"/>
      <c r="DB10" s="46"/>
      <c r="DC10" s="261"/>
      <c r="DF10" s="262"/>
      <c r="DG10" s="95" t="s">
        <v>0</v>
      </c>
      <c r="DH10" s="46"/>
      <c r="DI10" s="46"/>
      <c r="DJ10" s="46"/>
      <c r="DK10" s="46"/>
      <c r="DL10" s="46"/>
      <c r="DM10" s="46"/>
      <c r="DN10" s="46"/>
      <c r="DO10" s="46"/>
      <c r="DP10" s="46"/>
      <c r="DQ10" s="261"/>
      <c r="DT10" s="262"/>
      <c r="DU10" s="95" t="s">
        <v>0</v>
      </c>
      <c r="DV10" s="46"/>
      <c r="DW10" s="46"/>
      <c r="DX10" s="46"/>
      <c r="DY10" s="46"/>
      <c r="DZ10" s="46"/>
      <c r="EA10" s="46"/>
      <c r="EB10" s="46"/>
      <c r="EC10" s="46"/>
      <c r="ED10" s="46"/>
      <c r="EE10" s="261"/>
    </row>
    <row r="11" spans="1:136" x14ac:dyDescent="0.2">
      <c r="A11" s="97" t="s">
        <v>1</v>
      </c>
      <c r="B11" s="1"/>
      <c r="C11" s="1"/>
      <c r="D11" s="1"/>
      <c r="E11" s="1"/>
      <c r="F11" s="1"/>
      <c r="G11" s="1"/>
      <c r="H11" s="1"/>
      <c r="I11" s="1"/>
      <c r="J11" s="1"/>
      <c r="K11" s="293"/>
      <c r="Q11" s="262"/>
      <c r="R11" s="97" t="s">
        <v>1</v>
      </c>
      <c r="AB11" s="262"/>
      <c r="AH11" s="262"/>
      <c r="AI11" s="97" t="s">
        <v>1</v>
      </c>
      <c r="AS11" s="262"/>
      <c r="AY11" s="262"/>
      <c r="AZ11" s="97" t="s">
        <v>1</v>
      </c>
      <c r="BJ11" s="262"/>
      <c r="BP11" s="262"/>
      <c r="BQ11" s="97" t="s">
        <v>1</v>
      </c>
      <c r="CA11" s="262"/>
      <c r="CD11" s="262"/>
      <c r="CE11" s="97" t="s">
        <v>1</v>
      </c>
      <c r="CO11" s="262"/>
      <c r="CR11" s="262"/>
      <c r="CS11" s="97" t="s">
        <v>1</v>
      </c>
      <c r="DC11" s="262"/>
      <c r="DF11" s="262"/>
      <c r="DG11" s="97" t="s">
        <v>1</v>
      </c>
      <c r="DQ11" s="262"/>
      <c r="DT11" s="262"/>
      <c r="DU11" s="97" t="s">
        <v>1</v>
      </c>
      <c r="EE11" s="262"/>
    </row>
    <row r="12" spans="1:136" x14ac:dyDescent="0.2">
      <c r="A12" s="98" t="s">
        <v>2</v>
      </c>
      <c r="B12" s="209">
        <v>2.6687431373008099</v>
      </c>
      <c r="C12" s="100">
        <v>3.7580402691128403E-2</v>
      </c>
      <c r="D12" s="209">
        <v>2.5697773623609401</v>
      </c>
      <c r="E12" s="100">
        <v>4.1182039275529103E-2</v>
      </c>
      <c r="F12" s="209">
        <v>2.5848137921188501</v>
      </c>
      <c r="G12" s="100">
        <v>4.3123064433242299E-2</v>
      </c>
      <c r="H12" s="209">
        <v>2.5920786206087301</v>
      </c>
      <c r="I12" s="100">
        <v>5.1523292542368697E-2</v>
      </c>
      <c r="J12" s="209">
        <v>2.63644230487728</v>
      </c>
      <c r="K12" s="258">
        <v>4.9741396974991803E-2</v>
      </c>
      <c r="L12" s="15"/>
      <c r="M12" s="16"/>
      <c r="N12" s="15"/>
      <c r="O12" s="16"/>
      <c r="Q12" s="262"/>
      <c r="R12" s="98" t="s">
        <v>2</v>
      </c>
      <c r="S12" s="15">
        <v>2.88793844542655</v>
      </c>
      <c r="T12" s="16">
        <v>3.4205955398919602E-2</v>
      </c>
      <c r="U12" s="15">
        <v>2.6389475872713999</v>
      </c>
      <c r="V12" s="16">
        <v>2.8379924675687899E-2</v>
      </c>
      <c r="W12" s="15">
        <v>2.4347614194439098</v>
      </c>
      <c r="X12" s="16">
        <v>3.6834051705097799E-2</v>
      </c>
      <c r="Y12" s="15">
        <v>2.43279246908198</v>
      </c>
      <c r="Z12" s="16">
        <v>3.2785795819914497E-2</v>
      </c>
      <c r="AA12" s="15">
        <v>2.6480578219864999</v>
      </c>
      <c r="AB12" s="247">
        <v>3.50156029893171E-2</v>
      </c>
      <c r="AC12" s="15"/>
      <c r="AD12" s="16"/>
      <c r="AE12" s="15"/>
      <c r="AF12" s="16"/>
      <c r="AH12" s="262"/>
      <c r="AI12" s="98" t="s">
        <v>2</v>
      </c>
      <c r="AJ12" s="15">
        <v>2.5339509674939702</v>
      </c>
      <c r="AK12" s="16">
        <v>4.6189580725479698E-2</v>
      </c>
      <c r="AL12" s="15">
        <v>2.4906778442787298</v>
      </c>
      <c r="AM12" s="16">
        <v>4.4318179994516503E-2</v>
      </c>
      <c r="AN12" s="15">
        <v>2.3376505896533901</v>
      </c>
      <c r="AO12" s="16">
        <v>4.7478108079727202E-2</v>
      </c>
      <c r="AP12" s="15">
        <v>2.3797384053676902</v>
      </c>
      <c r="AQ12" s="16">
        <v>4.4136119420490803E-2</v>
      </c>
      <c r="AR12" s="15">
        <v>2.4018543293475401</v>
      </c>
      <c r="AS12" s="247">
        <v>5.3898234490610597E-2</v>
      </c>
      <c r="AT12" s="15"/>
      <c r="AU12" s="16"/>
      <c r="AV12" s="15"/>
      <c r="AW12" s="16"/>
      <c r="AY12" s="262"/>
      <c r="AZ12" s="98" t="s">
        <v>2</v>
      </c>
      <c r="BA12" s="15">
        <v>2.1596882411484399</v>
      </c>
      <c r="BB12" s="16">
        <v>5.3586737917969501E-2</v>
      </c>
      <c r="BC12" s="15">
        <v>2.1160848574578299</v>
      </c>
      <c r="BD12" s="16">
        <v>3.9783036499117803E-2</v>
      </c>
      <c r="BE12" s="15">
        <v>2.2233742320276599</v>
      </c>
      <c r="BF12" s="16">
        <v>5.0872880441330197E-2</v>
      </c>
      <c r="BG12" s="15">
        <v>2.3108899638626701</v>
      </c>
      <c r="BH12" s="16">
        <v>6.1153479522737197E-2</v>
      </c>
      <c r="BI12" s="15">
        <v>1.9670052254939601</v>
      </c>
      <c r="BJ12" s="247">
        <v>7.7864646750595998E-2</v>
      </c>
      <c r="BK12" s="15"/>
      <c r="BL12" s="16"/>
      <c r="BM12" s="15"/>
      <c r="BN12" s="16"/>
      <c r="BP12" s="262"/>
      <c r="BQ12" s="98" t="s">
        <v>2</v>
      </c>
      <c r="BR12" s="15">
        <v>1.7855521268799299</v>
      </c>
      <c r="BS12" s="16">
        <v>4.7486541618043401E-2</v>
      </c>
      <c r="BT12" s="15">
        <v>1.7185839869828501</v>
      </c>
      <c r="BU12" s="16">
        <v>5.0868553322143302E-2</v>
      </c>
      <c r="BV12" s="15">
        <v>1.85005735890107</v>
      </c>
      <c r="BW12" s="16">
        <v>4.7645106653837303E-2</v>
      </c>
      <c r="BX12" s="15">
        <v>1.38527592686846</v>
      </c>
      <c r="BY12" s="16">
        <v>4.3023739311660203E-2</v>
      </c>
      <c r="BZ12" s="15">
        <v>1.5749367557004399</v>
      </c>
      <c r="CA12" s="247">
        <v>6.1084619347154701E-2</v>
      </c>
      <c r="CD12" s="262"/>
      <c r="CE12" s="98" t="s">
        <v>2</v>
      </c>
      <c r="CF12" s="15">
        <v>2.1007909219863499</v>
      </c>
      <c r="CG12" s="16">
        <v>0.100488924055087</v>
      </c>
      <c r="CH12" s="15">
        <v>1.43560103432988</v>
      </c>
      <c r="CI12" s="16">
        <v>0.11470530073127801</v>
      </c>
      <c r="CJ12" s="15">
        <v>1.9822566994087201</v>
      </c>
      <c r="CK12" s="16">
        <v>8.4255465339668406E-2</v>
      </c>
      <c r="CL12" s="15">
        <v>1.67433018003462</v>
      </c>
      <c r="CM12" s="16">
        <v>0.133182564648123</v>
      </c>
      <c r="CN12" s="15">
        <v>1.9783479340451999</v>
      </c>
      <c r="CO12" s="247">
        <v>0.13272003074473601</v>
      </c>
      <c r="CR12" s="262"/>
      <c r="CS12" s="98" t="s">
        <v>2</v>
      </c>
      <c r="CT12" s="15">
        <v>1.9747824155086999</v>
      </c>
      <c r="CU12" s="16">
        <v>5.05544415855936E-2</v>
      </c>
      <c r="CV12" s="15">
        <v>1.70073262744034</v>
      </c>
      <c r="CW12" s="16">
        <v>6.4811724017279193E-2</v>
      </c>
      <c r="CX12" s="15">
        <v>2.0661725961715001</v>
      </c>
      <c r="CY12" s="16">
        <v>5.5523137280194597E-2</v>
      </c>
      <c r="CZ12" s="15">
        <v>1.46684646784803</v>
      </c>
      <c r="DA12" s="16">
        <v>5.7123355114884602E-2</v>
      </c>
      <c r="DB12" s="15">
        <v>2.22055409212058</v>
      </c>
      <c r="DC12" s="247">
        <v>7.0385824432936298E-2</v>
      </c>
      <c r="DF12" s="262"/>
      <c r="DG12" s="98" t="s">
        <v>2</v>
      </c>
      <c r="DH12" s="15">
        <v>1.6301122892495301</v>
      </c>
      <c r="DI12" s="16">
        <v>6.88825635107366E-2</v>
      </c>
      <c r="DJ12" s="15">
        <v>1.49292681914609</v>
      </c>
      <c r="DK12" s="16">
        <v>6.8036454583553299E-2</v>
      </c>
      <c r="DL12" s="15">
        <v>1.72122374907299</v>
      </c>
      <c r="DM12" s="16">
        <v>7.3683479238221494E-2</v>
      </c>
      <c r="DN12" s="15">
        <v>1.31609354705155</v>
      </c>
      <c r="DO12" s="16">
        <v>0.145547440427646</v>
      </c>
      <c r="DP12" s="15">
        <v>1.5372919149448301</v>
      </c>
      <c r="DQ12" s="247">
        <v>9.1676570815455993E-2</v>
      </c>
      <c r="DT12" s="262"/>
      <c r="DU12" s="98" t="s">
        <v>2</v>
      </c>
      <c r="DV12" s="15">
        <v>1.41403576642368</v>
      </c>
      <c r="DW12" s="16">
        <v>6.40065101352012E-2</v>
      </c>
      <c r="DX12" s="15">
        <v>1.2749702961730001</v>
      </c>
      <c r="DY12" s="16">
        <v>8.50492292974529E-2</v>
      </c>
      <c r="DZ12" s="15">
        <v>1.6562027082970401</v>
      </c>
      <c r="EA12" s="16">
        <v>6.7482568660137701E-2</v>
      </c>
      <c r="EB12" s="15">
        <v>1.07909872959732</v>
      </c>
      <c r="EC12" s="16">
        <v>6.30655608755262E-2</v>
      </c>
      <c r="ED12" s="15">
        <v>1.27549853423954</v>
      </c>
      <c r="EE12" s="247">
        <v>8.1439679827355296E-2</v>
      </c>
    </row>
    <row r="13" spans="1:136" ht="12.75" customHeight="1" x14ac:dyDescent="0.2">
      <c r="A13" s="98" t="s">
        <v>3</v>
      </c>
      <c r="B13" s="209">
        <v>2.73973365664621</v>
      </c>
      <c r="C13" s="100">
        <v>6.8914010502356807E-2</v>
      </c>
      <c r="D13" s="209">
        <v>2.5179047894234898</v>
      </c>
      <c r="E13" s="100">
        <v>6.9966701786827901E-2</v>
      </c>
      <c r="F13" s="209">
        <v>2.5243225750091001</v>
      </c>
      <c r="G13" s="100">
        <v>5.9364178913846703E-2</v>
      </c>
      <c r="H13" s="209">
        <v>2.4615141334508901</v>
      </c>
      <c r="I13" s="100">
        <v>5.5478474745988902E-2</v>
      </c>
      <c r="J13" s="209">
        <v>2.54244997876653</v>
      </c>
      <c r="K13" s="258">
        <v>7.3947826094223804E-2</v>
      </c>
      <c r="L13" s="15"/>
      <c r="M13" s="16"/>
      <c r="N13" s="15"/>
      <c r="O13" s="16"/>
      <c r="Q13" s="262"/>
      <c r="R13" s="98" t="s">
        <v>3</v>
      </c>
      <c r="S13" s="15">
        <v>2.7046137794860199</v>
      </c>
      <c r="T13" s="16">
        <v>3.0346599062045801E-2</v>
      </c>
      <c r="U13" s="15">
        <v>2.3853134896903798</v>
      </c>
      <c r="V13" s="16">
        <v>3.5345422908718699E-2</v>
      </c>
      <c r="W13" s="15">
        <v>2.1350977034078702</v>
      </c>
      <c r="X13" s="16">
        <v>5.0805354010436198E-2</v>
      </c>
      <c r="Y13" s="15">
        <v>2.18520679051325</v>
      </c>
      <c r="Z13" s="16">
        <v>3.1382167382677399E-2</v>
      </c>
      <c r="AA13" s="15">
        <v>2.49669885913565</v>
      </c>
      <c r="AB13" s="247">
        <v>5.0175481143202298E-2</v>
      </c>
      <c r="AC13" s="15"/>
      <c r="AD13" s="16"/>
      <c r="AE13" s="15"/>
      <c r="AF13" s="16"/>
      <c r="AH13" s="262"/>
      <c r="AI13" s="98" t="s">
        <v>3</v>
      </c>
      <c r="AJ13" s="15">
        <v>2.3358628655573899</v>
      </c>
      <c r="AK13" s="16">
        <v>2.65074988255668E-2</v>
      </c>
      <c r="AL13" s="15">
        <v>2.3914790562746702</v>
      </c>
      <c r="AM13" s="16">
        <v>3.5134573062088101E-2</v>
      </c>
      <c r="AN13" s="15">
        <v>2.0596865722636202</v>
      </c>
      <c r="AO13" s="16">
        <v>3.4495443491160002E-2</v>
      </c>
      <c r="AP13" s="15">
        <v>2.0453886939672401</v>
      </c>
      <c r="AQ13" s="16">
        <v>3.6010379922816999E-2</v>
      </c>
      <c r="AR13" s="15">
        <v>2.0577732465363798</v>
      </c>
      <c r="AS13" s="247">
        <v>4.5472225589659E-2</v>
      </c>
      <c r="AT13" s="15"/>
      <c r="AU13" s="16"/>
      <c r="AV13" s="15"/>
      <c r="AW13" s="16"/>
      <c r="AY13" s="262"/>
      <c r="AZ13" s="98" t="s">
        <v>3</v>
      </c>
      <c r="BA13" s="15">
        <v>2.1590823080969099</v>
      </c>
      <c r="BB13" s="16">
        <v>4.3130042391680799E-2</v>
      </c>
      <c r="BC13" s="15">
        <v>2.1133935237067401</v>
      </c>
      <c r="BD13" s="16">
        <v>4.3183632440319003E-2</v>
      </c>
      <c r="BE13" s="15">
        <v>2.07566661179087</v>
      </c>
      <c r="BF13" s="16">
        <v>5.0921029085618401E-2</v>
      </c>
      <c r="BG13" s="15">
        <v>2.0867180907560101</v>
      </c>
      <c r="BH13" s="16">
        <v>3.7806334457311401E-2</v>
      </c>
      <c r="BI13" s="15">
        <v>1.7670913646781901</v>
      </c>
      <c r="BJ13" s="247">
        <v>6.9640813963267795E-2</v>
      </c>
      <c r="BK13" s="15"/>
      <c r="BL13" s="16"/>
      <c r="BM13" s="15"/>
      <c r="BN13" s="16"/>
      <c r="BP13" s="262"/>
      <c r="BQ13" s="98" t="s">
        <v>3</v>
      </c>
      <c r="BR13" s="15">
        <v>1.7207032453176101</v>
      </c>
      <c r="BS13" s="16">
        <v>4.6166580489064302E-2</v>
      </c>
      <c r="BT13" s="15">
        <v>1.6504581839647301</v>
      </c>
      <c r="BU13" s="16">
        <v>5.7742384985749101E-2</v>
      </c>
      <c r="BV13" s="15">
        <v>1.68355976386131</v>
      </c>
      <c r="BW13" s="16">
        <v>3.73700538598737E-2</v>
      </c>
      <c r="BX13" s="15">
        <v>1.4458582506374</v>
      </c>
      <c r="BY13" s="16">
        <v>5.4293424836537103E-2</v>
      </c>
      <c r="BZ13" s="15">
        <v>1.20148235847956</v>
      </c>
      <c r="CA13" s="247">
        <v>5.6695663037365798E-2</v>
      </c>
      <c r="CD13" s="262"/>
      <c r="CE13" s="98" t="s">
        <v>3</v>
      </c>
      <c r="CF13" s="15">
        <v>2.0340933992474302</v>
      </c>
      <c r="CG13" s="16">
        <v>7.3236401091107101E-2</v>
      </c>
      <c r="CH13" s="15">
        <v>1.06749951131899</v>
      </c>
      <c r="CI13" s="16">
        <v>7.8770353548750893E-2</v>
      </c>
      <c r="CJ13" s="15">
        <v>1.58729632755955</v>
      </c>
      <c r="CK13" s="16">
        <v>5.7675142053319597E-2</v>
      </c>
      <c r="CL13" s="15">
        <v>1.26546549831474</v>
      </c>
      <c r="CM13" s="16">
        <v>9.0824580836060195E-2</v>
      </c>
      <c r="CN13" s="15">
        <v>1.4512686831852599</v>
      </c>
      <c r="CO13" s="247">
        <v>9.5792872582222202E-2</v>
      </c>
      <c r="CR13" s="262"/>
      <c r="CS13" s="98" t="s">
        <v>3</v>
      </c>
      <c r="CT13" s="15">
        <v>1.5750649650795501</v>
      </c>
      <c r="CU13" s="16">
        <v>4.3295205868236E-2</v>
      </c>
      <c r="CV13" s="15">
        <v>1.65438526213189</v>
      </c>
      <c r="CW13" s="16">
        <v>5.3557205277390003E-2</v>
      </c>
      <c r="CX13" s="15">
        <v>1.7032818859474099</v>
      </c>
      <c r="CY13" s="16">
        <v>4.5632680450362603E-2</v>
      </c>
      <c r="CZ13" s="15">
        <v>1.35378558867901</v>
      </c>
      <c r="DA13" s="16">
        <v>5.1799570572469998E-2</v>
      </c>
      <c r="DB13" s="15">
        <v>1.64542423407482</v>
      </c>
      <c r="DC13" s="247">
        <v>6.1934647688253797E-2</v>
      </c>
      <c r="DF13" s="262"/>
      <c r="DG13" s="98" t="s">
        <v>3</v>
      </c>
      <c r="DH13" s="15">
        <v>1.3418915781299401</v>
      </c>
      <c r="DI13" s="16">
        <v>5.9246030139841303E-2</v>
      </c>
      <c r="DJ13" s="15">
        <v>1.6566191729119299</v>
      </c>
      <c r="DK13" s="16">
        <v>7.3312680506177397E-2</v>
      </c>
      <c r="DL13" s="15">
        <v>1.49154145818555</v>
      </c>
      <c r="DM13" s="16">
        <v>9.9518466481917298E-2</v>
      </c>
      <c r="DN13" s="15">
        <v>1.2818298956191501</v>
      </c>
      <c r="DO13" s="16">
        <v>0.10730754078856899</v>
      </c>
      <c r="DP13" s="15">
        <v>1.0332699212553</v>
      </c>
      <c r="DQ13" s="247">
        <v>8.9484217433694599E-2</v>
      </c>
      <c r="DT13" s="262"/>
      <c r="DU13" s="98" t="s">
        <v>3</v>
      </c>
      <c r="DV13" s="15">
        <v>0.99772288411486298</v>
      </c>
      <c r="DW13" s="16">
        <v>9.6059458466158307E-2</v>
      </c>
      <c r="DX13" s="15">
        <v>1.2869773851376201</v>
      </c>
      <c r="DY13" s="16">
        <v>9.05154667713121E-2</v>
      </c>
      <c r="DZ13" s="15">
        <v>1.33125594974902</v>
      </c>
      <c r="EA13" s="16">
        <v>0.113237484337328</v>
      </c>
      <c r="EB13" s="15">
        <v>1.24998271909296</v>
      </c>
      <c r="EC13" s="16">
        <v>0.128404155583971</v>
      </c>
      <c r="ED13" s="15">
        <v>0.64562020939544096</v>
      </c>
      <c r="EE13" s="247">
        <v>7.8324818464097695E-2</v>
      </c>
    </row>
    <row r="14" spans="1:136" x14ac:dyDescent="0.2">
      <c r="A14" s="98" t="s">
        <v>4</v>
      </c>
      <c r="B14" s="209">
        <v>2.6073742188787699</v>
      </c>
      <c r="C14" s="100">
        <v>2.80590853205443E-2</v>
      </c>
      <c r="D14" s="209">
        <v>2.5500289676191898</v>
      </c>
      <c r="E14" s="100">
        <v>3.6077689400556202E-2</v>
      </c>
      <c r="F14" s="209">
        <v>2.69015123822299</v>
      </c>
      <c r="G14" s="100">
        <v>3.28675814283459E-2</v>
      </c>
      <c r="H14" s="209">
        <v>2.69411049578378</v>
      </c>
      <c r="I14" s="100">
        <v>4.1206448280506201E-2</v>
      </c>
      <c r="J14" s="209">
        <v>2.5012278503348599</v>
      </c>
      <c r="K14" s="258">
        <v>3.8148347726717102E-2</v>
      </c>
      <c r="L14" s="15"/>
      <c r="M14" s="16"/>
      <c r="N14" s="15"/>
      <c r="O14" s="16"/>
      <c r="Q14" s="262"/>
      <c r="R14" s="98" t="s">
        <v>4</v>
      </c>
      <c r="S14" s="15">
        <v>2.6033677528219501</v>
      </c>
      <c r="T14" s="16">
        <v>1.86733893468706E-2</v>
      </c>
      <c r="U14" s="15">
        <v>2.3997391191758601</v>
      </c>
      <c r="V14" s="16">
        <v>1.8332509853857201E-2</v>
      </c>
      <c r="W14" s="15">
        <v>2.30560433595593</v>
      </c>
      <c r="X14" s="16">
        <v>3.36551816553496E-2</v>
      </c>
      <c r="Y14" s="15">
        <v>2.3485973282299901</v>
      </c>
      <c r="Z14" s="16">
        <v>2.54065893268513E-2</v>
      </c>
      <c r="AA14" s="15">
        <v>2.3959603628104</v>
      </c>
      <c r="AB14" s="247">
        <v>3.01313073544184E-2</v>
      </c>
      <c r="AC14" s="15"/>
      <c r="AD14" s="16"/>
      <c r="AE14" s="15"/>
      <c r="AF14" s="16"/>
      <c r="AH14" s="262"/>
      <c r="AI14" s="98" t="s">
        <v>4</v>
      </c>
      <c r="AJ14" s="15">
        <v>2.2593386202538599</v>
      </c>
      <c r="AK14" s="16">
        <v>1.9680176561004601E-2</v>
      </c>
      <c r="AL14" s="15">
        <v>2.30574400273247</v>
      </c>
      <c r="AM14" s="16">
        <v>2.7710698369971001E-2</v>
      </c>
      <c r="AN14" s="15">
        <v>2.3448908065899801</v>
      </c>
      <c r="AO14" s="16">
        <v>2.52573022318087E-2</v>
      </c>
      <c r="AP14" s="15">
        <v>2.16127938466507</v>
      </c>
      <c r="AQ14" s="16">
        <v>3.0763290906466699E-2</v>
      </c>
      <c r="AR14" s="15">
        <v>2.0826981029156801</v>
      </c>
      <c r="AS14" s="247">
        <v>3.3328368690673703E-2</v>
      </c>
      <c r="AT14" s="15"/>
      <c r="AU14" s="16"/>
      <c r="AV14" s="15"/>
      <c r="AW14" s="16"/>
      <c r="AY14" s="262"/>
      <c r="AZ14" s="98" t="s">
        <v>4</v>
      </c>
      <c r="BA14" s="15">
        <v>2.0326131492420898</v>
      </c>
      <c r="BB14" s="16">
        <v>3.49543172146137E-2</v>
      </c>
      <c r="BC14" s="15">
        <v>2.0901382643631798</v>
      </c>
      <c r="BD14" s="16">
        <v>4.1208490871061897E-2</v>
      </c>
      <c r="BE14" s="15">
        <v>2.1456532182434298</v>
      </c>
      <c r="BF14" s="16">
        <v>4.0761533252679998E-2</v>
      </c>
      <c r="BG14" s="15">
        <v>2.17092416248241</v>
      </c>
      <c r="BH14" s="16">
        <v>4.6878528000713397E-2</v>
      </c>
      <c r="BI14" s="15">
        <v>1.7457507844030999</v>
      </c>
      <c r="BJ14" s="247">
        <v>5.8222084748339398E-2</v>
      </c>
      <c r="BK14" s="15"/>
      <c r="BL14" s="16"/>
      <c r="BM14" s="15"/>
      <c r="BN14" s="16"/>
      <c r="BP14" s="262"/>
      <c r="BQ14" s="98" t="s">
        <v>4</v>
      </c>
      <c r="BR14" s="15">
        <v>1.6366127570779601</v>
      </c>
      <c r="BS14" s="16">
        <v>2.7894086986085399E-2</v>
      </c>
      <c r="BT14" s="15">
        <v>1.6291931078927799</v>
      </c>
      <c r="BU14" s="16">
        <v>3.6547757246823603E-2</v>
      </c>
      <c r="BV14" s="15">
        <v>1.93414612019683</v>
      </c>
      <c r="BW14" s="16">
        <v>2.9891974231182099E-2</v>
      </c>
      <c r="BX14" s="15">
        <v>1.3783157892223701</v>
      </c>
      <c r="BY14" s="16">
        <v>3.6694946607029398E-2</v>
      </c>
      <c r="BZ14" s="15">
        <v>1.19469512972911</v>
      </c>
      <c r="CA14" s="247">
        <v>3.6079435316084499E-2</v>
      </c>
      <c r="CD14" s="262"/>
      <c r="CE14" s="98" t="s">
        <v>4</v>
      </c>
      <c r="CF14" s="15">
        <v>2.0668472940632201</v>
      </c>
      <c r="CG14" s="16">
        <v>0.10009452363171401</v>
      </c>
      <c r="CH14" s="15">
        <v>1.2985170407789699</v>
      </c>
      <c r="CI14" s="16">
        <v>5.5546980236147403E-2</v>
      </c>
      <c r="CJ14" s="15">
        <v>1.9871333534092199</v>
      </c>
      <c r="CK14" s="16">
        <v>5.7485009507674503E-2</v>
      </c>
      <c r="CL14" s="15">
        <v>1.31853478631286</v>
      </c>
      <c r="CM14" s="16">
        <v>0.10455311250934</v>
      </c>
      <c r="CN14" s="15">
        <v>1.8075080429483801</v>
      </c>
      <c r="CO14" s="247">
        <v>0.12711742392150399</v>
      </c>
      <c r="CR14" s="262"/>
      <c r="CS14" s="98" t="s">
        <v>4</v>
      </c>
      <c r="CT14" s="15">
        <v>1.8848721058540501</v>
      </c>
      <c r="CU14" s="16">
        <v>3.6531862296739499E-2</v>
      </c>
      <c r="CV14" s="15">
        <v>1.8497253814508099</v>
      </c>
      <c r="CW14" s="16">
        <v>4.99018548611357E-2</v>
      </c>
      <c r="CX14" s="15">
        <v>2.0772540570040299</v>
      </c>
      <c r="CY14" s="16">
        <v>4.0656933315294803E-2</v>
      </c>
      <c r="CZ14" s="15">
        <v>1.57894011257334</v>
      </c>
      <c r="DA14" s="16">
        <v>7.6450323693302305E-2</v>
      </c>
      <c r="DB14" s="15">
        <v>1.9455751528937999</v>
      </c>
      <c r="DC14" s="247">
        <v>5.2614196030403702E-2</v>
      </c>
      <c r="DF14" s="262"/>
      <c r="DG14" s="98" t="s">
        <v>4</v>
      </c>
      <c r="DH14" s="15">
        <v>1.63222859873004</v>
      </c>
      <c r="DI14" s="16">
        <v>4.1960676521815302E-2</v>
      </c>
      <c r="DJ14" s="15">
        <v>1.8530512919005599</v>
      </c>
      <c r="DK14" s="16">
        <v>5.5542917894985701E-2</v>
      </c>
      <c r="DL14" s="15">
        <v>1.8540347737735301</v>
      </c>
      <c r="DM14" s="16">
        <v>6.7483510352873796E-2</v>
      </c>
      <c r="DN14" s="15">
        <v>1.37244256011543</v>
      </c>
      <c r="DO14" s="16">
        <v>0.11354304074074401</v>
      </c>
      <c r="DP14" s="15">
        <v>1.3086573564761499</v>
      </c>
      <c r="DQ14" s="247">
        <v>6.6965590090439703E-2</v>
      </c>
      <c r="DT14" s="262"/>
      <c r="DU14" s="98" t="s">
        <v>4</v>
      </c>
      <c r="DV14" s="15">
        <v>1.1794190259136701</v>
      </c>
      <c r="DW14" s="16">
        <v>3.5540235661967699E-2</v>
      </c>
      <c r="DX14" s="15">
        <v>1.2972557823077</v>
      </c>
      <c r="DY14" s="16">
        <v>5.3891838386938402E-2</v>
      </c>
      <c r="DZ14" s="15">
        <v>1.4742936150345001</v>
      </c>
      <c r="EA14" s="16">
        <v>4.7418399252548003E-2</v>
      </c>
      <c r="EB14" s="15">
        <v>0.88921257240080198</v>
      </c>
      <c r="EC14" s="16">
        <v>5.5587170272534597E-2</v>
      </c>
      <c r="ED14" s="15">
        <v>1.0465059472354199</v>
      </c>
      <c r="EE14" s="247">
        <v>6.1729729973247702E-2</v>
      </c>
    </row>
    <row r="15" spans="1:136" x14ac:dyDescent="0.2">
      <c r="A15" s="98" t="s">
        <v>5</v>
      </c>
      <c r="B15" s="209">
        <v>2.6141826710787401</v>
      </c>
      <c r="C15" s="100">
        <v>6.3768647744919804E-2</v>
      </c>
      <c r="D15" s="209">
        <v>2.6396148284206999</v>
      </c>
      <c r="E15" s="100">
        <v>9.0200740006964097E-2</v>
      </c>
      <c r="F15" s="209">
        <v>2.9053353349958999</v>
      </c>
      <c r="G15" s="100">
        <v>0.110919539384739</v>
      </c>
      <c r="H15" s="209">
        <v>2.7547178816214601</v>
      </c>
      <c r="I15" s="100">
        <v>0.12529410681073799</v>
      </c>
      <c r="J15" s="209">
        <v>2.6505479793285001</v>
      </c>
      <c r="K15" s="258">
        <v>0.100907835986961</v>
      </c>
      <c r="L15" s="15"/>
      <c r="M15" s="16"/>
      <c r="N15" s="15"/>
      <c r="O15" s="16"/>
      <c r="Q15" s="262"/>
      <c r="R15" s="98" t="s">
        <v>5</v>
      </c>
      <c r="S15" s="15">
        <v>2.4954205556012998</v>
      </c>
      <c r="T15" s="16">
        <v>3.9238857695817198E-2</v>
      </c>
      <c r="U15" s="15">
        <v>2.2899457478163101</v>
      </c>
      <c r="V15" s="16">
        <v>7.8869094864717396E-2</v>
      </c>
      <c r="W15" s="15">
        <v>2.2275637518806102</v>
      </c>
      <c r="X15" s="16">
        <v>5.5680554024255903E-2</v>
      </c>
      <c r="Y15" s="15">
        <v>2.1491764163638001</v>
      </c>
      <c r="Z15" s="16">
        <v>5.5970804036064303E-2</v>
      </c>
      <c r="AA15" s="15">
        <v>2.5087007604614602</v>
      </c>
      <c r="AB15" s="247">
        <v>8.8090664423190995E-2</v>
      </c>
      <c r="AC15" s="15"/>
      <c r="AD15" s="16"/>
      <c r="AE15" s="15"/>
      <c r="AF15" s="16"/>
      <c r="AH15" s="262"/>
      <c r="AI15" s="98" t="s">
        <v>5</v>
      </c>
      <c r="AJ15" s="15">
        <v>2.3302936872999802</v>
      </c>
      <c r="AK15" s="16">
        <v>4.9686359810563803E-2</v>
      </c>
      <c r="AL15" s="15">
        <v>2.2472092926620402</v>
      </c>
      <c r="AM15" s="16">
        <v>5.55809844234827E-2</v>
      </c>
      <c r="AN15" s="15">
        <v>2.5984611459205502</v>
      </c>
      <c r="AO15" s="16">
        <v>5.7632916932862398E-2</v>
      </c>
      <c r="AP15" s="15">
        <v>2.39147826626444</v>
      </c>
      <c r="AQ15" s="16">
        <v>4.83308009725835E-2</v>
      </c>
      <c r="AR15" s="15">
        <v>2.3731528136149298</v>
      </c>
      <c r="AS15" s="247">
        <v>7.9858964414299904E-2</v>
      </c>
      <c r="AT15" s="15"/>
      <c r="AU15" s="16"/>
      <c r="AV15" s="15"/>
      <c r="AW15" s="16"/>
      <c r="AY15" s="262"/>
      <c r="AZ15" s="98" t="s">
        <v>5</v>
      </c>
      <c r="BA15" s="15">
        <v>2.1006131477883501</v>
      </c>
      <c r="BB15" s="16">
        <v>5.70110241345895E-2</v>
      </c>
      <c r="BC15" s="15">
        <v>2.2041664203387699</v>
      </c>
      <c r="BD15" s="16">
        <v>7.7552404184104695E-2</v>
      </c>
      <c r="BE15" s="15">
        <v>2.4202515820586101</v>
      </c>
      <c r="BF15" s="16">
        <v>6.9604796287535006E-2</v>
      </c>
      <c r="BG15" s="15">
        <v>2.2144380886752999</v>
      </c>
      <c r="BH15" s="16">
        <v>7.0044779936592499E-2</v>
      </c>
      <c r="BI15" s="15">
        <v>1.8066550696274399</v>
      </c>
      <c r="BJ15" s="247">
        <v>0.10399008296267</v>
      </c>
      <c r="BK15" s="15"/>
      <c r="BL15" s="16"/>
      <c r="BM15" s="15"/>
      <c r="BN15" s="16"/>
      <c r="BP15" s="262"/>
      <c r="BQ15" s="98" t="s">
        <v>5</v>
      </c>
      <c r="BR15" s="15">
        <v>1.7700999397560899</v>
      </c>
      <c r="BS15" s="16">
        <v>6.5930216081912199E-2</v>
      </c>
      <c r="BT15" s="15">
        <v>1.6426965894310099</v>
      </c>
      <c r="BU15" s="16">
        <v>7.4559864130443104E-2</v>
      </c>
      <c r="BV15" s="15">
        <v>1.97890689501713</v>
      </c>
      <c r="BW15" s="16">
        <v>6.7402407263952593E-2</v>
      </c>
      <c r="BX15" s="15">
        <v>1.6920339255389301</v>
      </c>
      <c r="BY15" s="16">
        <v>6.4059959873419697E-2</v>
      </c>
      <c r="BZ15" s="15">
        <v>1.4363797397314699</v>
      </c>
      <c r="CA15" s="247">
        <v>9.6161501294133603E-2</v>
      </c>
      <c r="CD15" s="262"/>
      <c r="CE15" s="98" t="s">
        <v>5</v>
      </c>
      <c r="CF15" s="15" t="s">
        <v>328</v>
      </c>
      <c r="CG15" s="16" t="s">
        <v>328</v>
      </c>
      <c r="CH15" s="15" t="s">
        <v>328</v>
      </c>
      <c r="CI15" s="15" t="s">
        <v>328</v>
      </c>
      <c r="CJ15" s="15" t="s">
        <v>328</v>
      </c>
      <c r="CK15" s="15" t="s">
        <v>328</v>
      </c>
      <c r="CL15" s="15" t="s">
        <v>328</v>
      </c>
      <c r="CM15" s="15" t="s">
        <v>328</v>
      </c>
      <c r="CN15" s="15">
        <v>1.58431831416439</v>
      </c>
      <c r="CO15" s="247">
        <v>0.45669307254403402</v>
      </c>
      <c r="CR15" s="262"/>
      <c r="CS15" s="98" t="s">
        <v>5</v>
      </c>
      <c r="CT15" s="15">
        <v>1.55524644627248</v>
      </c>
      <c r="CU15" s="16">
        <v>6.5770113251073806E-2</v>
      </c>
      <c r="CV15" s="15">
        <v>1.5448505657301199</v>
      </c>
      <c r="CW15" s="16">
        <v>7.9692950816444105E-2</v>
      </c>
      <c r="CX15" s="15">
        <v>1.9486983274124401</v>
      </c>
      <c r="CY15" s="16">
        <v>5.7463791708056003E-2</v>
      </c>
      <c r="CZ15" s="15">
        <v>1.5631817486007</v>
      </c>
      <c r="DA15" s="16">
        <v>9.8609011470490504E-2</v>
      </c>
      <c r="DB15" s="15">
        <v>1.92901092380378</v>
      </c>
      <c r="DC15" s="247">
        <v>9.6921179035209207E-2</v>
      </c>
      <c r="DF15" s="262"/>
      <c r="DG15" s="98" t="s">
        <v>5</v>
      </c>
      <c r="DH15" s="15">
        <v>1.30282502122043</v>
      </c>
      <c r="DI15" s="16">
        <v>9.5429530910163707E-2</v>
      </c>
      <c r="DJ15" s="15">
        <v>1.3297667893720999</v>
      </c>
      <c r="DK15" s="16">
        <v>8.3575023216729105E-2</v>
      </c>
      <c r="DL15" s="15">
        <v>1.69199932486282</v>
      </c>
      <c r="DM15" s="16">
        <v>7.1952984535285494E-2</v>
      </c>
      <c r="DN15" s="15">
        <v>1.18762253465447</v>
      </c>
      <c r="DO15" s="16">
        <v>9.3669812428715193E-2</v>
      </c>
      <c r="DP15" s="15">
        <v>1.2878985601661599</v>
      </c>
      <c r="DQ15" s="247">
        <v>9.6148754600592301E-2</v>
      </c>
      <c r="DT15" s="262"/>
      <c r="DU15" s="98" t="s">
        <v>5</v>
      </c>
      <c r="DV15" s="15">
        <v>0.63010319673713999</v>
      </c>
      <c r="DW15" s="16">
        <v>0.117107976561048</v>
      </c>
      <c r="DX15" s="15">
        <v>0.93172601930218202</v>
      </c>
      <c r="DY15" s="16">
        <v>0.114251250173587</v>
      </c>
      <c r="DZ15" s="15">
        <v>1.21425501827672</v>
      </c>
      <c r="EA15" s="16">
        <v>7.9050855925866303E-2</v>
      </c>
      <c r="EB15" s="15" t="s">
        <v>328</v>
      </c>
      <c r="EC15" s="16" t="s">
        <v>328</v>
      </c>
      <c r="ED15" s="15">
        <v>0.81916298569248203</v>
      </c>
      <c r="EE15" s="247">
        <v>0.11473217875114899</v>
      </c>
    </row>
    <row r="16" spans="1:136" x14ac:dyDescent="0.2">
      <c r="A16" s="98" t="s">
        <v>6</v>
      </c>
      <c r="B16" s="209">
        <v>2.74547022728773</v>
      </c>
      <c r="C16" s="100">
        <v>3.8993764638899399E-2</v>
      </c>
      <c r="D16" s="209">
        <v>2.3814571942123601</v>
      </c>
      <c r="E16" s="100">
        <v>3.9942861169086102E-2</v>
      </c>
      <c r="F16" s="209">
        <v>2.5225648028005301</v>
      </c>
      <c r="G16" s="100">
        <v>6.6393998500589704E-2</v>
      </c>
      <c r="H16" s="209">
        <v>2.7651662340837602</v>
      </c>
      <c r="I16" s="100">
        <v>6.1547677599518097E-2</v>
      </c>
      <c r="J16" s="209">
        <v>2.66782246092566</v>
      </c>
      <c r="K16" s="258">
        <v>4.5440533486168E-2</v>
      </c>
      <c r="L16" s="15"/>
      <c r="M16" s="16"/>
      <c r="N16" s="15"/>
      <c r="O16" s="16"/>
      <c r="Q16" s="262"/>
      <c r="R16" s="98" t="s">
        <v>6</v>
      </c>
      <c r="S16" s="15">
        <v>2.5143047882381202</v>
      </c>
      <c r="T16" s="16">
        <v>2.2752263585314899E-2</v>
      </c>
      <c r="U16" s="15">
        <v>2.1609265101563002</v>
      </c>
      <c r="V16" s="16">
        <v>2.5578340599605901E-2</v>
      </c>
      <c r="W16" s="15">
        <v>1.98891732801649</v>
      </c>
      <c r="X16" s="16">
        <v>3.4005607509129301E-2</v>
      </c>
      <c r="Y16" s="15">
        <v>2.2828407533085899</v>
      </c>
      <c r="Z16" s="16">
        <v>2.83362257467819E-2</v>
      </c>
      <c r="AA16" s="15">
        <v>2.4127302886500601</v>
      </c>
      <c r="AB16" s="247">
        <v>2.94024268772109E-2</v>
      </c>
      <c r="AC16" s="15"/>
      <c r="AD16" s="16"/>
      <c r="AE16" s="15"/>
      <c r="AF16" s="16"/>
      <c r="AH16" s="262"/>
      <c r="AI16" s="98" t="s">
        <v>6</v>
      </c>
      <c r="AJ16" s="15">
        <v>2.4149601418936602</v>
      </c>
      <c r="AK16" s="16">
        <v>2.8516115935282998E-2</v>
      </c>
      <c r="AL16" s="15">
        <v>2.1436379689496099</v>
      </c>
      <c r="AM16" s="16">
        <v>3.8931042750310098E-2</v>
      </c>
      <c r="AN16" s="15">
        <v>2.1675813142892699</v>
      </c>
      <c r="AO16" s="16">
        <v>4.3883159870235701E-2</v>
      </c>
      <c r="AP16" s="15">
        <v>2.3833602961991098</v>
      </c>
      <c r="AQ16" s="16">
        <v>4.3959847912307698E-2</v>
      </c>
      <c r="AR16" s="15">
        <v>2.1191411106206699</v>
      </c>
      <c r="AS16" s="247">
        <v>4.9277861251247099E-2</v>
      </c>
      <c r="AT16" s="15"/>
      <c r="AU16" s="16"/>
      <c r="AV16" s="15"/>
      <c r="AW16" s="16"/>
      <c r="AY16" s="262"/>
      <c r="AZ16" s="98" t="s">
        <v>6</v>
      </c>
      <c r="BA16" s="15">
        <v>2.13442518738246</v>
      </c>
      <c r="BB16" s="16">
        <v>3.97533899082664E-2</v>
      </c>
      <c r="BC16" s="15">
        <v>1.89204197802991</v>
      </c>
      <c r="BD16" s="16">
        <v>4.1396416633413799E-2</v>
      </c>
      <c r="BE16" s="15">
        <v>2.1093289289866299</v>
      </c>
      <c r="BF16" s="16">
        <v>5.73435066483595E-2</v>
      </c>
      <c r="BG16" s="15">
        <v>2.3648266349757301</v>
      </c>
      <c r="BH16" s="16">
        <v>4.92410848344794E-2</v>
      </c>
      <c r="BI16" s="15">
        <v>1.6300068837871</v>
      </c>
      <c r="BJ16" s="247">
        <v>6.7657310168408397E-2</v>
      </c>
      <c r="BK16" s="15"/>
      <c r="BL16" s="16"/>
      <c r="BM16" s="15"/>
      <c r="BN16" s="16"/>
      <c r="BP16" s="262"/>
      <c r="BQ16" s="98" t="s">
        <v>6</v>
      </c>
      <c r="BR16" s="15">
        <v>1.8541498887790999</v>
      </c>
      <c r="BS16" s="16">
        <v>2.9861494124217E-2</v>
      </c>
      <c r="BT16" s="15">
        <v>1.83807046040306</v>
      </c>
      <c r="BU16" s="16">
        <v>4.1790761065260598E-2</v>
      </c>
      <c r="BV16" s="15">
        <v>1.6616385330360299</v>
      </c>
      <c r="BW16" s="16">
        <v>3.5787588818844397E-2</v>
      </c>
      <c r="BX16" s="15">
        <v>1.5442515233685701</v>
      </c>
      <c r="BY16" s="16">
        <v>3.8407984765202803E-2</v>
      </c>
      <c r="BZ16" s="15">
        <v>1.3785299514795899</v>
      </c>
      <c r="CA16" s="247">
        <v>4.8450678702013202E-2</v>
      </c>
      <c r="CD16" s="262"/>
      <c r="CE16" s="98" t="s">
        <v>6</v>
      </c>
      <c r="CF16" s="208">
        <v>2.1400433619742798</v>
      </c>
      <c r="CG16" s="16">
        <v>0.10810455364497699</v>
      </c>
      <c r="CH16" s="208">
        <v>1.3462760701802301</v>
      </c>
      <c r="CI16" s="16">
        <v>9.0998378663765006E-2</v>
      </c>
      <c r="CJ16" s="208">
        <v>1.85749309131757</v>
      </c>
      <c r="CK16" s="16">
        <v>7.2695359052523403E-2</v>
      </c>
      <c r="CL16" s="208">
        <v>1.49165872679565</v>
      </c>
      <c r="CM16" s="16">
        <v>6.1583611784396003E-2</v>
      </c>
      <c r="CN16" s="208">
        <v>1.4600410517997799</v>
      </c>
      <c r="CO16" s="247">
        <v>8.4827888472905302E-2</v>
      </c>
      <c r="CR16" s="262"/>
      <c r="CS16" s="98" t="s">
        <v>6</v>
      </c>
      <c r="CT16" s="223">
        <v>1.7711268424657101</v>
      </c>
      <c r="CU16" s="16">
        <v>5.4479331201495798E-2</v>
      </c>
      <c r="CV16" s="223">
        <v>1.70391190040087</v>
      </c>
      <c r="CW16" s="16">
        <v>4.45410724059149E-2</v>
      </c>
      <c r="CX16" s="223">
        <v>1.83752761192273</v>
      </c>
      <c r="CY16" s="16">
        <v>4.8423035024974199E-2</v>
      </c>
      <c r="CZ16" s="223">
        <v>1.5372342446182701</v>
      </c>
      <c r="DA16" s="16">
        <v>5.8210130688215199E-2</v>
      </c>
      <c r="DB16" s="223">
        <v>1.7102024577752699</v>
      </c>
      <c r="DC16" s="247">
        <v>6.0372040573131398E-2</v>
      </c>
      <c r="DF16" s="262"/>
      <c r="DG16" s="98" t="s">
        <v>6</v>
      </c>
      <c r="DH16" s="223">
        <v>1.6186297724234799</v>
      </c>
      <c r="DI16" s="16">
        <v>6.5966090364910607E-2</v>
      </c>
      <c r="DJ16" s="223">
        <v>1.75195906967224</v>
      </c>
      <c r="DK16" s="16">
        <v>7.8969719740837593E-2</v>
      </c>
      <c r="DL16" s="223">
        <v>1.46456081324457</v>
      </c>
      <c r="DM16" s="16">
        <v>6.3757763994305397E-2</v>
      </c>
      <c r="DN16" s="223">
        <v>1.25861775895509</v>
      </c>
      <c r="DO16" s="16">
        <v>6.3807929879469802E-2</v>
      </c>
      <c r="DP16" s="223">
        <v>1.23082276991899</v>
      </c>
      <c r="DQ16" s="247">
        <v>7.3246134808499203E-2</v>
      </c>
      <c r="DT16" s="262"/>
      <c r="DU16" s="98" t="s">
        <v>6</v>
      </c>
      <c r="DV16" s="223">
        <v>1.19511732393162</v>
      </c>
      <c r="DW16" s="16">
        <v>5.5716301694711701E-2</v>
      </c>
      <c r="DX16" s="223">
        <v>1.25448122811917</v>
      </c>
      <c r="DY16" s="16">
        <v>5.70855360430318E-2</v>
      </c>
      <c r="DZ16" s="223">
        <v>1.47028549092731</v>
      </c>
      <c r="EA16" s="16">
        <v>5.9141184186269E-2</v>
      </c>
      <c r="EB16" s="223">
        <v>1.3242422298958501</v>
      </c>
      <c r="EC16" s="16">
        <v>8.4379975493829099E-2</v>
      </c>
      <c r="ED16" s="223">
        <v>0.70137478458764502</v>
      </c>
      <c r="EE16" s="247">
        <v>5.61809549104339E-2</v>
      </c>
    </row>
    <row r="17" spans="1:152" x14ac:dyDescent="0.2">
      <c r="A17" s="98" t="s">
        <v>7</v>
      </c>
      <c r="B17" s="209">
        <v>2.6877262367536199</v>
      </c>
      <c r="C17" s="100">
        <v>2.8473658418278602E-2</v>
      </c>
      <c r="D17" s="209">
        <v>2.1015013786796701</v>
      </c>
      <c r="E17" s="100">
        <v>2.7990779838590898E-2</v>
      </c>
      <c r="F17" s="209">
        <v>2.6325489367463302</v>
      </c>
      <c r="G17" s="100">
        <v>4.58116326862388E-2</v>
      </c>
      <c r="H17" s="209">
        <v>2.7416800615805998</v>
      </c>
      <c r="I17" s="100">
        <v>5.4433834498745601E-2</v>
      </c>
      <c r="J17" s="209">
        <v>2.3921025822430702</v>
      </c>
      <c r="K17" s="258">
        <v>4.5685142705038498E-2</v>
      </c>
      <c r="L17" s="15"/>
      <c r="M17" s="16"/>
      <c r="N17" s="15"/>
      <c r="O17" s="16"/>
      <c r="Q17" s="262"/>
      <c r="R17" s="98" t="s">
        <v>7</v>
      </c>
      <c r="S17" s="15">
        <v>2.6499869746615201</v>
      </c>
      <c r="T17" s="16">
        <v>1.87544761951574E-2</v>
      </c>
      <c r="U17" s="15">
        <v>1.9667681891725799</v>
      </c>
      <c r="V17" s="16">
        <v>1.8874798043204698E-2</v>
      </c>
      <c r="W17" s="15">
        <v>2.1913846399119499</v>
      </c>
      <c r="X17" s="16">
        <v>3.1776368132706102E-2</v>
      </c>
      <c r="Y17" s="15">
        <v>2.4235915149228302</v>
      </c>
      <c r="Z17" s="16">
        <v>3.06947554882579E-2</v>
      </c>
      <c r="AA17" s="15">
        <v>2.17728225850257</v>
      </c>
      <c r="AB17" s="247">
        <v>3.5714817326882697E-2</v>
      </c>
      <c r="AC17" s="15"/>
      <c r="AD17" s="16"/>
      <c r="AE17" s="15"/>
      <c r="AF17" s="16"/>
      <c r="AH17" s="262"/>
      <c r="AI17" s="98" t="s">
        <v>7</v>
      </c>
      <c r="AJ17" s="15">
        <v>2.3537290477275299</v>
      </c>
      <c r="AK17" s="16">
        <v>2.9240130025352699E-2</v>
      </c>
      <c r="AL17" s="15">
        <v>1.8906263161905399</v>
      </c>
      <c r="AM17" s="16">
        <v>3.1906772237299201E-2</v>
      </c>
      <c r="AN17" s="15">
        <v>2.1846654861775101</v>
      </c>
      <c r="AO17" s="16">
        <v>3.4003605590094403E-2</v>
      </c>
      <c r="AP17" s="15">
        <v>2.2640755828544199</v>
      </c>
      <c r="AQ17" s="16">
        <v>3.6591325574854699E-2</v>
      </c>
      <c r="AR17" s="15">
        <v>1.9691884391191701</v>
      </c>
      <c r="AS17" s="247">
        <v>3.8862447685433898E-2</v>
      </c>
      <c r="AT17" s="15"/>
      <c r="AU17" s="16"/>
      <c r="AV17" s="15"/>
      <c r="AW17" s="16"/>
      <c r="AY17" s="262"/>
      <c r="AZ17" s="98" t="s">
        <v>7</v>
      </c>
      <c r="BA17" s="15">
        <v>2.01038676723444</v>
      </c>
      <c r="BB17" s="16">
        <v>4.9306815475427701E-2</v>
      </c>
      <c r="BC17" s="15">
        <v>1.75216164728016</v>
      </c>
      <c r="BD17" s="16">
        <v>4.2957866274180599E-2</v>
      </c>
      <c r="BE17" s="15">
        <v>2.10070576949337</v>
      </c>
      <c r="BF17" s="16">
        <v>5.6790789290834302E-2</v>
      </c>
      <c r="BG17" s="15">
        <v>2.1747890334983002</v>
      </c>
      <c r="BH17" s="16">
        <v>8.3039431369383299E-2</v>
      </c>
      <c r="BI17" s="15">
        <v>1.5820458998096401</v>
      </c>
      <c r="BJ17" s="247">
        <v>7.7731843761175201E-2</v>
      </c>
      <c r="BK17" s="15"/>
      <c r="BL17" s="16"/>
      <c r="BM17" s="15"/>
      <c r="BN17" s="16"/>
      <c r="BP17" s="262"/>
      <c r="BQ17" s="98" t="s">
        <v>7</v>
      </c>
      <c r="BR17" s="15">
        <v>1.68914793659771</v>
      </c>
      <c r="BS17" s="16">
        <v>3.8562508184805902E-2</v>
      </c>
      <c r="BT17" s="15">
        <v>1.4608846562495701</v>
      </c>
      <c r="BU17" s="16">
        <v>4.6537844375121998E-2</v>
      </c>
      <c r="BV17" s="15">
        <v>1.8136142992771001</v>
      </c>
      <c r="BW17" s="16">
        <v>3.8085145316745603E-2</v>
      </c>
      <c r="BX17" s="15">
        <v>1.6099225756800899</v>
      </c>
      <c r="BY17" s="16">
        <v>5.8768887147454797E-2</v>
      </c>
      <c r="BZ17" s="15">
        <v>1.2995235086785999</v>
      </c>
      <c r="CA17" s="247">
        <v>4.1628825918665298E-2</v>
      </c>
      <c r="CD17" s="262"/>
      <c r="CE17" s="98" t="s">
        <v>7</v>
      </c>
      <c r="CF17" s="208">
        <v>1.88135402081318</v>
      </c>
      <c r="CG17" s="16">
        <v>0.10782676518945</v>
      </c>
      <c r="CH17" s="208">
        <v>1.3619658661790599</v>
      </c>
      <c r="CI17" s="16">
        <v>7.7846789050646695E-2</v>
      </c>
      <c r="CJ17" s="208">
        <v>1.88880414093834</v>
      </c>
      <c r="CK17" s="16">
        <v>9.3133665076599897E-2</v>
      </c>
      <c r="CL17" s="208">
        <v>1.5241926587775501</v>
      </c>
      <c r="CM17" s="16">
        <v>7.6523230740657894E-2</v>
      </c>
      <c r="CN17" s="208">
        <v>1.5290166905702001</v>
      </c>
      <c r="CO17" s="247">
        <v>0.11975862899718</v>
      </c>
      <c r="CR17" s="262"/>
      <c r="CS17" s="98" t="s">
        <v>7</v>
      </c>
      <c r="CT17" s="15">
        <v>1.4514271304664801</v>
      </c>
      <c r="CU17" s="16">
        <v>3.5402730764544699E-2</v>
      </c>
      <c r="CV17" s="15">
        <v>1.2009852398990399</v>
      </c>
      <c r="CW17" s="16">
        <v>4.37514276773244E-2</v>
      </c>
      <c r="CX17" s="15">
        <v>1.6419981531805401</v>
      </c>
      <c r="CY17" s="16">
        <v>3.26156071597207E-2</v>
      </c>
      <c r="CZ17" s="15">
        <v>1.3272735941130001</v>
      </c>
      <c r="DA17" s="16">
        <v>7.1415469894152206E-2</v>
      </c>
      <c r="DB17" s="15">
        <v>1.66346279277811</v>
      </c>
      <c r="DC17" s="247">
        <v>4.2412880133422398E-2</v>
      </c>
      <c r="DF17" s="262"/>
      <c r="DG17" s="98" t="s">
        <v>7</v>
      </c>
      <c r="DH17" s="223">
        <v>1.2383496211587399</v>
      </c>
      <c r="DI17" s="16">
        <v>3.6139523313276398E-2</v>
      </c>
      <c r="DJ17" s="223">
        <v>1.32168396375494</v>
      </c>
      <c r="DK17" s="16">
        <v>4.8029247992890003E-2</v>
      </c>
      <c r="DL17" s="223">
        <v>1.52609897366466</v>
      </c>
      <c r="DM17" s="16">
        <v>3.5579597784632599E-2</v>
      </c>
      <c r="DN17" s="223">
        <v>1.0756594545776701</v>
      </c>
      <c r="DO17" s="16">
        <v>5.53896645075782E-2</v>
      </c>
      <c r="DP17" s="223">
        <v>1.1555404131145099</v>
      </c>
      <c r="DQ17" s="247">
        <v>4.8189906396639198E-2</v>
      </c>
      <c r="DT17" s="262"/>
      <c r="DU17" s="98" t="s">
        <v>7</v>
      </c>
      <c r="DV17" s="223">
        <v>0.82619824849683599</v>
      </c>
      <c r="DW17" s="16">
        <v>5.5185296866819701E-2</v>
      </c>
      <c r="DX17" s="223">
        <v>0.96210833247625005</v>
      </c>
      <c r="DY17" s="16">
        <v>5.8135645791058801E-2</v>
      </c>
      <c r="DZ17" s="223">
        <v>1.30048820648839</v>
      </c>
      <c r="EA17" s="16">
        <v>5.8557950478005598E-2</v>
      </c>
      <c r="EB17" s="223">
        <v>1.1157831447469799</v>
      </c>
      <c r="EC17" s="16">
        <v>0.103834172083773</v>
      </c>
      <c r="ED17" s="223">
        <v>0.78900683734989197</v>
      </c>
      <c r="EE17" s="247">
        <v>5.3627995951633103E-2</v>
      </c>
    </row>
    <row r="18" spans="1:152" x14ac:dyDescent="0.2">
      <c r="A18" s="98" t="s">
        <v>8</v>
      </c>
      <c r="B18" s="209">
        <v>2.7723050884127001</v>
      </c>
      <c r="C18" s="100">
        <v>3.5877220928950002E-2</v>
      </c>
      <c r="D18" s="209">
        <v>2.47935398533915</v>
      </c>
      <c r="E18" s="100">
        <v>4.21029696382468E-2</v>
      </c>
      <c r="F18" s="209">
        <v>2.81227332138742</v>
      </c>
      <c r="G18" s="100">
        <v>4.7310579427211903E-2</v>
      </c>
      <c r="H18" s="209">
        <v>2.61290109413242</v>
      </c>
      <c r="I18" s="100">
        <v>6.1463144798998601E-2</v>
      </c>
      <c r="J18" s="209">
        <v>2.4458355928909699</v>
      </c>
      <c r="K18" s="258">
        <v>6.4850519509018698E-2</v>
      </c>
      <c r="L18" s="15"/>
      <c r="M18" s="16"/>
      <c r="N18" s="15"/>
      <c r="O18" s="16"/>
      <c r="Q18" s="262"/>
      <c r="R18" s="98" t="s">
        <v>8</v>
      </c>
      <c r="S18" s="15">
        <v>2.6720073262385702</v>
      </c>
      <c r="T18" s="16">
        <v>1.9078747526939999E-2</v>
      </c>
      <c r="U18" s="15">
        <v>2.3139509059968999</v>
      </c>
      <c r="V18" s="16">
        <v>2.2007730573386699E-2</v>
      </c>
      <c r="W18" s="15">
        <v>2.3618483566979198</v>
      </c>
      <c r="X18" s="16">
        <v>3.3465287022432698E-2</v>
      </c>
      <c r="Y18" s="15">
        <v>2.3016867732080502</v>
      </c>
      <c r="Z18" s="16">
        <v>3.2843629593653501E-2</v>
      </c>
      <c r="AA18" s="15">
        <v>2.4199441101659498</v>
      </c>
      <c r="AB18" s="247">
        <v>3.49216360212714E-2</v>
      </c>
      <c r="AC18" s="15"/>
      <c r="AD18" s="16"/>
      <c r="AE18" s="15"/>
      <c r="AF18" s="16"/>
      <c r="AH18" s="262"/>
      <c r="AI18" s="98" t="s">
        <v>8</v>
      </c>
      <c r="AJ18" s="15">
        <v>2.4585874961854302</v>
      </c>
      <c r="AK18" s="16">
        <v>1.9538060327719601E-2</v>
      </c>
      <c r="AL18" s="15">
        <v>2.3222453115231101</v>
      </c>
      <c r="AM18" s="16">
        <v>2.55902594030997E-2</v>
      </c>
      <c r="AN18" s="15">
        <v>2.28618600004362</v>
      </c>
      <c r="AO18" s="16">
        <v>3.8483330397078602E-2</v>
      </c>
      <c r="AP18" s="15">
        <v>2.0431070965852198</v>
      </c>
      <c r="AQ18" s="16">
        <v>3.0330812223052301E-2</v>
      </c>
      <c r="AR18" s="15">
        <v>2.1382891921113298</v>
      </c>
      <c r="AS18" s="247">
        <v>3.8146418808950297E-2</v>
      </c>
      <c r="AT18" s="15"/>
      <c r="AU18" s="16"/>
      <c r="AV18" s="15"/>
      <c r="AW18" s="16"/>
      <c r="AY18" s="262"/>
      <c r="AZ18" s="98" t="s">
        <v>8</v>
      </c>
      <c r="BA18" s="15">
        <v>2.1698390652769501</v>
      </c>
      <c r="BB18" s="16">
        <v>4.7265492878840597E-2</v>
      </c>
      <c r="BC18" s="15">
        <v>1.95879864933729</v>
      </c>
      <c r="BD18" s="16">
        <v>4.9162923631178301E-2</v>
      </c>
      <c r="BE18" s="15">
        <v>2.3201711559921301</v>
      </c>
      <c r="BF18" s="16">
        <v>6.0731200117254698E-2</v>
      </c>
      <c r="BG18" s="15">
        <v>2.0942836581194402</v>
      </c>
      <c r="BH18" s="16">
        <v>4.89682920055566E-2</v>
      </c>
      <c r="BI18" s="15">
        <v>1.66828580984695</v>
      </c>
      <c r="BJ18" s="247">
        <v>6.9789597341533102E-2</v>
      </c>
      <c r="BK18" s="15"/>
      <c r="BL18" s="16"/>
      <c r="BM18" s="15"/>
      <c r="BN18" s="16"/>
      <c r="BP18" s="262"/>
      <c r="BQ18" s="98" t="s">
        <v>8</v>
      </c>
      <c r="BR18" s="15">
        <v>2.0521162132628801</v>
      </c>
      <c r="BS18" s="16">
        <v>3.1756787390958101E-2</v>
      </c>
      <c r="BT18" s="15">
        <v>1.87299630321428</v>
      </c>
      <c r="BU18" s="16">
        <v>3.2813156179477998E-2</v>
      </c>
      <c r="BV18" s="15">
        <v>1.9646837363610801</v>
      </c>
      <c r="BW18" s="16">
        <v>3.3149853788880301E-2</v>
      </c>
      <c r="BX18" s="15">
        <v>1.45582126547588</v>
      </c>
      <c r="BY18" s="16">
        <v>2.5560472415414599E-2</v>
      </c>
      <c r="BZ18" s="15">
        <v>1.5550291445848601</v>
      </c>
      <c r="CA18" s="247">
        <v>4.3840374212870702E-2</v>
      </c>
      <c r="CD18" s="262"/>
      <c r="CE18" s="98" t="s">
        <v>8</v>
      </c>
      <c r="CF18" s="15">
        <v>2.1367644907049899</v>
      </c>
      <c r="CG18" s="16">
        <v>7.6407742776424106E-2</v>
      </c>
      <c r="CH18" s="15">
        <v>1.39593281090997</v>
      </c>
      <c r="CI18" s="16">
        <v>6.5061949198101196E-2</v>
      </c>
      <c r="CJ18" s="15">
        <v>1.9110986074342999</v>
      </c>
      <c r="CK18" s="16">
        <v>6.9830764612195104E-2</v>
      </c>
      <c r="CL18" s="15">
        <v>1.2460466120026401</v>
      </c>
      <c r="CM18" s="16">
        <v>7.0057686084214796E-2</v>
      </c>
      <c r="CN18" s="15">
        <v>1.45897681721246</v>
      </c>
      <c r="CO18" s="247">
        <v>9.12911092856456E-2</v>
      </c>
      <c r="CR18" s="262"/>
      <c r="CS18" s="98" t="s">
        <v>8</v>
      </c>
      <c r="CT18" s="223">
        <v>1.79761392438442</v>
      </c>
      <c r="CU18" s="16">
        <v>3.3204493839552401E-2</v>
      </c>
      <c r="CV18" s="223">
        <v>1.56668597788861</v>
      </c>
      <c r="CW18" s="16">
        <v>4.1343706004787699E-2</v>
      </c>
      <c r="CX18" s="223">
        <v>1.99165743872288</v>
      </c>
      <c r="CY18" s="16">
        <v>4.3291460210698303E-2</v>
      </c>
      <c r="CZ18" s="223">
        <v>1.3029366906757101</v>
      </c>
      <c r="DA18" s="16">
        <v>4.3057543350250499E-2</v>
      </c>
      <c r="DB18" s="223">
        <v>1.74396010421132</v>
      </c>
      <c r="DC18" s="247">
        <v>4.7397042495042598E-2</v>
      </c>
      <c r="DF18" s="262"/>
      <c r="DG18" s="98" t="s">
        <v>8</v>
      </c>
      <c r="DH18" s="223">
        <v>1.7428149716237999</v>
      </c>
      <c r="DI18" s="16">
        <v>4.66304522689618E-2</v>
      </c>
      <c r="DJ18" s="223">
        <v>1.73266222262511</v>
      </c>
      <c r="DK18" s="16">
        <v>4.77024324652719E-2</v>
      </c>
      <c r="DL18" s="223">
        <v>1.84974830766535</v>
      </c>
      <c r="DM18" s="16">
        <v>5.1799971575990499E-2</v>
      </c>
      <c r="DN18" s="223">
        <v>1.15432885593247</v>
      </c>
      <c r="DO18" s="16">
        <v>4.6036888067880297E-2</v>
      </c>
      <c r="DP18" s="223">
        <v>1.1396875614264901</v>
      </c>
      <c r="DQ18" s="247">
        <v>5.4267748656395103E-2</v>
      </c>
      <c r="DT18" s="262"/>
      <c r="DU18" s="98" t="s">
        <v>8</v>
      </c>
      <c r="DV18" s="223">
        <v>1.2472748259739199</v>
      </c>
      <c r="DW18" s="16">
        <v>6.8142214475677795E-2</v>
      </c>
      <c r="DX18" s="223">
        <v>1.29764673268759</v>
      </c>
      <c r="DY18" s="16">
        <v>7.1350787523006096E-2</v>
      </c>
      <c r="DZ18" s="223">
        <v>1.47837359007217</v>
      </c>
      <c r="EA18" s="16">
        <v>7.5802225696171302E-2</v>
      </c>
      <c r="EB18" s="223">
        <v>1.08809375729891</v>
      </c>
      <c r="EC18" s="16">
        <v>4.8551866157223303E-2</v>
      </c>
      <c r="ED18" s="223">
        <v>0.89957126209729998</v>
      </c>
      <c r="EE18" s="247">
        <v>5.7097127448087502E-2</v>
      </c>
    </row>
    <row r="19" spans="1:152" s="85" customFormat="1" x14ac:dyDescent="0.2">
      <c r="A19" s="98" t="s">
        <v>326</v>
      </c>
      <c r="B19" s="209">
        <v>2.5656815714657899</v>
      </c>
      <c r="C19" s="100">
        <v>3.0751668447388501E-2</v>
      </c>
      <c r="D19" s="209">
        <v>2.4855560609421898</v>
      </c>
      <c r="E19" s="100">
        <v>3.8672369893762298E-2</v>
      </c>
      <c r="F19" s="209">
        <v>2.6988956484044899</v>
      </c>
      <c r="G19" s="100">
        <v>4.5914251236584498E-2</v>
      </c>
      <c r="H19" s="209">
        <v>2.4523616844571099</v>
      </c>
      <c r="I19" s="100">
        <v>4.0263131374422501E-2</v>
      </c>
      <c r="J19" s="209">
        <v>2.7818262410236798</v>
      </c>
      <c r="K19" s="258">
        <v>4.5860225332716498E-2</v>
      </c>
      <c r="L19" s="191"/>
      <c r="M19" s="192"/>
      <c r="N19" s="191"/>
      <c r="O19" s="192"/>
      <c r="P19" s="192"/>
      <c r="Q19" s="249"/>
      <c r="R19" s="98" t="s">
        <v>326</v>
      </c>
      <c r="S19" s="99">
        <v>2.50735130292375</v>
      </c>
      <c r="T19" s="100">
        <v>2.3033928904841901E-2</v>
      </c>
      <c r="U19" s="99">
        <v>2.2484762856707401</v>
      </c>
      <c r="V19" s="100">
        <v>3.0068409892247499E-2</v>
      </c>
      <c r="W19" s="99">
        <v>2.2546700815704699</v>
      </c>
      <c r="X19" s="100">
        <v>4.5958909676861198E-2</v>
      </c>
      <c r="Y19" s="99">
        <v>2.18961493550071</v>
      </c>
      <c r="Z19" s="100">
        <v>2.78760811598412E-2</v>
      </c>
      <c r="AA19" s="99">
        <v>2.3152468858568298</v>
      </c>
      <c r="AB19" s="258">
        <v>4.0516925247364798E-2</v>
      </c>
      <c r="AC19" s="191"/>
      <c r="AD19" s="192"/>
      <c r="AE19" s="191"/>
      <c r="AF19" s="192"/>
      <c r="AH19" s="287"/>
      <c r="AI19" s="98" t="s">
        <v>326</v>
      </c>
      <c r="AJ19" s="99">
        <v>2.0253050788720102</v>
      </c>
      <c r="AK19" s="100">
        <v>2.4144877270790802E-2</v>
      </c>
      <c r="AL19" s="99">
        <v>2.0881761975346</v>
      </c>
      <c r="AM19" s="100">
        <v>3.4942244726007501E-2</v>
      </c>
      <c r="AN19" s="99">
        <v>2.1018490714306699</v>
      </c>
      <c r="AO19" s="100">
        <v>3.3269233878099803E-2</v>
      </c>
      <c r="AP19" s="99">
        <v>1.9213457634159401</v>
      </c>
      <c r="AQ19" s="100">
        <v>2.7556604625400199E-2</v>
      </c>
      <c r="AR19" s="99">
        <v>2.0729712957920698</v>
      </c>
      <c r="AS19" s="258">
        <v>4.4076635877668198E-2</v>
      </c>
      <c r="AT19" s="191"/>
      <c r="AU19" s="192"/>
      <c r="AV19" s="191"/>
      <c r="AW19" s="192"/>
      <c r="AY19" s="287"/>
      <c r="AZ19" s="98" t="s">
        <v>326</v>
      </c>
      <c r="BA19" s="99">
        <v>1.88894974190983</v>
      </c>
      <c r="BB19" s="100">
        <v>2.8884919702799501E-2</v>
      </c>
      <c r="BC19" s="99">
        <v>1.8881559439170801</v>
      </c>
      <c r="BD19" s="100">
        <v>3.2120291221856799E-2</v>
      </c>
      <c r="BE19" s="99">
        <v>2.0021451854721599</v>
      </c>
      <c r="BF19" s="100">
        <v>4.2022099256504901E-2</v>
      </c>
      <c r="BG19" s="99">
        <v>2.0078023503801701</v>
      </c>
      <c r="BH19" s="100">
        <v>3.61607004774568E-2</v>
      </c>
      <c r="BI19" s="99">
        <v>1.63970926034423</v>
      </c>
      <c r="BJ19" s="258">
        <v>5.95850266528022E-2</v>
      </c>
      <c r="BK19" s="191"/>
      <c r="BL19" s="192"/>
      <c r="BM19" s="191"/>
      <c r="BN19" s="192"/>
      <c r="BP19" s="287"/>
      <c r="BQ19" s="98" t="s">
        <v>326</v>
      </c>
      <c r="BR19" s="99">
        <v>1.70743484437426</v>
      </c>
      <c r="BS19" s="100">
        <v>3.07292508263881E-2</v>
      </c>
      <c r="BT19" s="99">
        <v>1.5939294173588501</v>
      </c>
      <c r="BU19" s="100">
        <v>4.1136015843255498E-2</v>
      </c>
      <c r="BV19" s="99">
        <v>1.7676069512917201</v>
      </c>
      <c r="BW19" s="100">
        <v>3.0572790880924999E-2</v>
      </c>
      <c r="BX19" s="99">
        <v>1.4966781316105799</v>
      </c>
      <c r="BY19" s="100">
        <v>4.0882153015076701E-2</v>
      </c>
      <c r="BZ19" s="99">
        <v>1.33097600505991</v>
      </c>
      <c r="CA19" s="258">
        <v>4.9543649363462998E-2</v>
      </c>
      <c r="CB19" s="191"/>
      <c r="CC19" s="192"/>
      <c r="CD19" s="276"/>
      <c r="CE19" s="98" t="s">
        <v>326</v>
      </c>
      <c r="CF19" s="208">
        <v>2.0549137360813798</v>
      </c>
      <c r="CG19" s="16">
        <v>5.5558961783879798E-2</v>
      </c>
      <c r="CH19" s="208">
        <v>1.2387225575638501</v>
      </c>
      <c r="CI19" s="16">
        <v>5.8466945114627598E-2</v>
      </c>
      <c r="CJ19" s="208">
        <v>1.7473539934008999</v>
      </c>
      <c r="CK19" s="16">
        <v>5.63296812359938E-2</v>
      </c>
      <c r="CL19" s="208">
        <v>1.3383090690670101</v>
      </c>
      <c r="CM19" s="16">
        <v>5.3252607507593398E-2</v>
      </c>
      <c r="CN19" s="208">
        <v>1.55643848574576</v>
      </c>
      <c r="CO19" s="247">
        <v>9.1941532529584702E-2</v>
      </c>
      <c r="CP19" s="100"/>
      <c r="CQ19" s="99"/>
      <c r="CR19" s="258"/>
      <c r="CS19" s="98" t="s">
        <v>326</v>
      </c>
      <c r="CT19" s="223">
        <v>1.4855349226727399</v>
      </c>
      <c r="CU19" s="16">
        <v>4.9480322794821299E-2</v>
      </c>
      <c r="CV19" s="223">
        <v>1.47575625955868</v>
      </c>
      <c r="CW19" s="16">
        <v>4.61879021880248E-2</v>
      </c>
      <c r="CX19" s="223">
        <v>1.73006910920336</v>
      </c>
      <c r="CY19" s="16">
        <v>4.0337065149002302E-2</v>
      </c>
      <c r="CZ19" s="223">
        <v>1.43911419356027</v>
      </c>
      <c r="DA19" s="16">
        <v>5.6796012707816902E-2</v>
      </c>
      <c r="DB19" s="223">
        <v>1.4151941721336601</v>
      </c>
      <c r="DC19" s="247">
        <v>6.1164121579318498E-2</v>
      </c>
      <c r="DD19" s="100"/>
      <c r="DE19" s="99"/>
      <c r="DF19" s="258"/>
      <c r="DG19" s="98" t="s">
        <v>326</v>
      </c>
      <c r="DH19" s="223">
        <v>1.23704287757248</v>
      </c>
      <c r="DI19" s="16">
        <v>4.47078692646432E-2</v>
      </c>
      <c r="DJ19" s="223">
        <v>1.49677601068152</v>
      </c>
      <c r="DK19" s="16">
        <v>5.1078045419958001E-2</v>
      </c>
      <c r="DL19" s="223">
        <v>1.5103145203385</v>
      </c>
      <c r="DM19" s="16">
        <v>4.7503117652218499E-2</v>
      </c>
      <c r="DN19" s="223">
        <v>1.1310214324332299</v>
      </c>
      <c r="DO19" s="16">
        <v>6.4210575533981504E-2</v>
      </c>
      <c r="DP19" s="223">
        <v>1.04584963651848</v>
      </c>
      <c r="DQ19" s="247">
        <v>6.0817995625774703E-2</v>
      </c>
      <c r="DR19" s="100"/>
      <c r="DS19" s="99"/>
      <c r="DT19" s="258"/>
      <c r="DU19" s="98" t="s">
        <v>326</v>
      </c>
      <c r="DV19" s="223">
        <v>0.92314275912096</v>
      </c>
      <c r="DW19" s="16">
        <v>5.4271773875430397E-2</v>
      </c>
      <c r="DX19" s="223">
        <v>1.1539376255628599</v>
      </c>
      <c r="DY19" s="16">
        <v>5.4016334195187497E-2</v>
      </c>
      <c r="DZ19" s="223">
        <v>1.25383003246202</v>
      </c>
      <c r="EA19" s="16">
        <v>6.5079358673419102E-2</v>
      </c>
      <c r="EB19" s="223" t="s">
        <v>328</v>
      </c>
      <c r="EC19" s="16" t="s">
        <v>328</v>
      </c>
      <c r="ED19" s="223">
        <v>0.76223917673799801</v>
      </c>
      <c r="EE19" s="247">
        <v>4.6318812865598302E-2</v>
      </c>
      <c r="EF19" s="100"/>
      <c r="EG19" s="99"/>
      <c r="EH19" s="100"/>
      <c r="EL19" s="98"/>
      <c r="EM19" s="99"/>
      <c r="EN19" s="100"/>
      <c r="EO19" s="99"/>
      <c r="EP19" s="100"/>
      <c r="EQ19" s="99"/>
      <c r="ER19" s="100"/>
      <c r="ES19" s="99"/>
      <c r="ET19" s="100"/>
      <c r="EU19" s="99"/>
      <c r="EV19" s="100"/>
    </row>
    <row r="20" spans="1:152" x14ac:dyDescent="0.2">
      <c r="A20" s="98" t="s">
        <v>9</v>
      </c>
      <c r="B20" s="209">
        <v>2.8041251350187002</v>
      </c>
      <c r="C20" s="100">
        <v>5.7661027153149497E-2</v>
      </c>
      <c r="D20" s="209">
        <v>2.5646351806176102</v>
      </c>
      <c r="E20" s="100">
        <v>6.0153834811752301E-2</v>
      </c>
      <c r="F20" s="209">
        <v>2.8238554122423598</v>
      </c>
      <c r="G20" s="100">
        <v>7.8958417314096002E-2</v>
      </c>
      <c r="H20" s="209">
        <v>2.5149959697423498</v>
      </c>
      <c r="I20" s="100">
        <v>7.2021417150734304E-2</v>
      </c>
      <c r="J20" s="209">
        <v>2.7435999609914599</v>
      </c>
      <c r="K20" s="258">
        <v>7.0926586474087297E-2</v>
      </c>
      <c r="L20" s="15"/>
      <c r="M20" s="16"/>
      <c r="N20" s="15"/>
      <c r="O20" s="16"/>
      <c r="Q20" s="262"/>
      <c r="R20" s="98" t="s">
        <v>9</v>
      </c>
      <c r="S20" s="15">
        <v>2.7617602517667099</v>
      </c>
      <c r="T20" s="16">
        <v>3.8770896720254598E-2</v>
      </c>
      <c r="U20" s="15">
        <v>2.3275454619002001</v>
      </c>
      <c r="V20" s="16">
        <v>3.1493019984960603E-2</v>
      </c>
      <c r="W20" s="15">
        <v>2.3647272208521901</v>
      </c>
      <c r="X20" s="16">
        <v>4.5119725680976899E-2</v>
      </c>
      <c r="Y20" s="15">
        <v>2.2002715481280299</v>
      </c>
      <c r="Z20" s="16">
        <v>3.3255266696137403E-2</v>
      </c>
      <c r="AA20" s="15">
        <v>2.4767056269177599</v>
      </c>
      <c r="AB20" s="247">
        <v>4.4307719465093702E-2</v>
      </c>
      <c r="AC20" s="15"/>
      <c r="AD20" s="16"/>
      <c r="AE20" s="15"/>
      <c r="AF20" s="16"/>
      <c r="AH20" s="262"/>
      <c r="AI20" s="98" t="s">
        <v>9</v>
      </c>
      <c r="AJ20" s="15">
        <v>2.4176899059753598</v>
      </c>
      <c r="AK20" s="16">
        <v>3.5560199863190901E-2</v>
      </c>
      <c r="AL20" s="15">
        <v>2.3527017924710401</v>
      </c>
      <c r="AM20" s="16">
        <v>4.2795316912548502E-2</v>
      </c>
      <c r="AN20" s="15">
        <v>2.0331738497075298</v>
      </c>
      <c r="AO20" s="16">
        <v>4.5775912677623799E-2</v>
      </c>
      <c r="AP20" s="15">
        <v>1.9292177891447</v>
      </c>
      <c r="AQ20" s="16">
        <v>4.1189537527017497E-2</v>
      </c>
      <c r="AR20" s="15">
        <v>2.0559544428030398</v>
      </c>
      <c r="AS20" s="247">
        <v>5.8787071837525198E-2</v>
      </c>
      <c r="AT20" s="15"/>
      <c r="AU20" s="16"/>
      <c r="AV20" s="15"/>
      <c r="AW20" s="16"/>
      <c r="AY20" s="262"/>
      <c r="AZ20" s="98" t="s">
        <v>9</v>
      </c>
      <c r="BA20" s="15">
        <v>2.2508967580823098</v>
      </c>
      <c r="BB20" s="16">
        <v>4.4638012225455201E-2</v>
      </c>
      <c r="BC20" s="15">
        <v>2.15621353725358</v>
      </c>
      <c r="BD20" s="16">
        <v>4.4674729040694701E-2</v>
      </c>
      <c r="BE20" s="15">
        <v>2.2647490803449899</v>
      </c>
      <c r="BF20" s="16">
        <v>4.6687084037271301E-2</v>
      </c>
      <c r="BG20" s="15">
        <v>2.1382532537346499</v>
      </c>
      <c r="BH20" s="16">
        <v>3.7285766325269601E-2</v>
      </c>
      <c r="BI20" s="15">
        <v>1.76123896592042</v>
      </c>
      <c r="BJ20" s="247">
        <v>6.1369492611035102E-2</v>
      </c>
      <c r="BK20" s="15"/>
      <c r="BL20" s="16"/>
      <c r="BM20" s="15"/>
      <c r="BN20" s="16"/>
      <c r="BP20" s="262"/>
      <c r="BQ20" s="98" t="s">
        <v>9</v>
      </c>
      <c r="BR20" s="15">
        <v>1.8588806729768499</v>
      </c>
      <c r="BS20" s="16">
        <v>4.0009074695905297E-2</v>
      </c>
      <c r="BT20" s="15">
        <v>1.8219828051842599</v>
      </c>
      <c r="BU20" s="16">
        <v>5.0053455913346E-2</v>
      </c>
      <c r="BV20" s="15">
        <v>1.73555997610777</v>
      </c>
      <c r="BW20" s="16">
        <v>4.0651661921248403E-2</v>
      </c>
      <c r="BX20" s="15">
        <v>1.5209525403242301</v>
      </c>
      <c r="BY20" s="16">
        <v>4.9200976139399E-2</v>
      </c>
      <c r="BZ20" s="15">
        <v>1.3088768722010899</v>
      </c>
      <c r="CA20" s="247">
        <v>5.6808144671012001E-2</v>
      </c>
      <c r="CD20" s="262"/>
      <c r="CE20" s="98" t="s">
        <v>9</v>
      </c>
      <c r="CF20" s="208">
        <v>2.1254897862537101</v>
      </c>
      <c r="CG20" s="16">
        <v>0.146055932574781</v>
      </c>
      <c r="CH20" s="208">
        <v>1.64445655552245</v>
      </c>
      <c r="CI20" s="16">
        <v>0.111542433985786</v>
      </c>
      <c r="CJ20" s="208">
        <v>1.9277067830285599</v>
      </c>
      <c r="CK20" s="16">
        <v>0.12766770406675401</v>
      </c>
      <c r="CL20" s="208">
        <v>1.3997269627243101</v>
      </c>
      <c r="CM20" s="16">
        <v>0.146047646173178</v>
      </c>
      <c r="CN20" s="208">
        <v>1.5169570806600901</v>
      </c>
      <c r="CO20" s="247">
        <v>0.13126501173448599</v>
      </c>
      <c r="CR20" s="262"/>
      <c r="CS20" s="98" t="s">
        <v>9</v>
      </c>
      <c r="CT20" s="223">
        <v>1.79621205217033</v>
      </c>
      <c r="CU20" s="16">
        <v>4.4153065241683102E-2</v>
      </c>
      <c r="CV20" s="223">
        <v>1.9063433918992101</v>
      </c>
      <c r="CW20" s="16">
        <v>4.2648070265010198E-2</v>
      </c>
      <c r="CX20" s="223">
        <v>1.76895635064457</v>
      </c>
      <c r="CY20" s="16">
        <v>5.3243030326686501E-2</v>
      </c>
      <c r="CZ20" s="223">
        <v>1.56139714128199</v>
      </c>
      <c r="DA20" s="16">
        <v>5.4848752909965999E-2</v>
      </c>
      <c r="DB20" s="223">
        <v>1.8031889883084899</v>
      </c>
      <c r="DC20" s="247">
        <v>6.1866702072246101E-2</v>
      </c>
      <c r="DF20" s="262"/>
      <c r="DG20" s="98" t="s">
        <v>9</v>
      </c>
      <c r="DH20" s="223">
        <v>1.4223461290899</v>
      </c>
      <c r="DI20" s="16">
        <v>6.1447476081733697E-2</v>
      </c>
      <c r="DJ20" s="223">
        <v>1.6071638264431101</v>
      </c>
      <c r="DK20" s="16">
        <v>6.8177693969340605E-2</v>
      </c>
      <c r="DL20" s="223">
        <v>1.57816641659555</v>
      </c>
      <c r="DM20" s="16">
        <v>6.9341863407572299E-2</v>
      </c>
      <c r="DN20" s="223">
        <v>1.1310843872715199</v>
      </c>
      <c r="DO20" s="16">
        <v>8.2309945433528695E-2</v>
      </c>
      <c r="DP20" s="223">
        <v>1.08833239781825</v>
      </c>
      <c r="DQ20" s="247">
        <v>8.0238926648433101E-2</v>
      </c>
      <c r="DT20" s="262"/>
      <c r="DU20" s="98" t="s">
        <v>9</v>
      </c>
      <c r="DV20" s="223">
        <v>0.76731775061924901</v>
      </c>
      <c r="DW20" s="16">
        <v>6.9522319985261802E-2</v>
      </c>
      <c r="DX20" s="223">
        <v>1.1676326913355399</v>
      </c>
      <c r="DY20" s="16">
        <v>7.4586416178267306E-2</v>
      </c>
      <c r="DZ20" s="223">
        <v>1.30354951059075</v>
      </c>
      <c r="EA20" s="16">
        <v>8.5551774026780603E-2</v>
      </c>
      <c r="EB20" s="223">
        <v>1.15061157383832</v>
      </c>
      <c r="EC20" s="16">
        <v>0.169648977969312</v>
      </c>
      <c r="ED20" s="223">
        <v>0.39745012354728898</v>
      </c>
      <c r="EE20" s="247">
        <v>4.37811420248981E-2</v>
      </c>
    </row>
    <row r="21" spans="1:152" x14ac:dyDescent="0.2">
      <c r="A21" s="98" t="s">
        <v>10</v>
      </c>
      <c r="B21" s="209">
        <v>2.5674697170513001</v>
      </c>
      <c r="C21" s="100">
        <v>4.8085803605272502E-2</v>
      </c>
      <c r="D21" s="209">
        <v>2.4509416890123101</v>
      </c>
      <c r="E21" s="100">
        <v>5.6953597753187403E-2</v>
      </c>
      <c r="F21" s="209">
        <v>2.48457376557579</v>
      </c>
      <c r="G21" s="100">
        <v>6.3171281293954107E-2</v>
      </c>
      <c r="H21" s="209">
        <v>2.5444444755756002</v>
      </c>
      <c r="I21" s="100">
        <v>6.6695830858757202E-2</v>
      </c>
      <c r="J21" s="209">
        <v>2.4937255241871901</v>
      </c>
      <c r="K21" s="258">
        <v>6.8724180749840005E-2</v>
      </c>
      <c r="L21" s="15"/>
      <c r="M21" s="16"/>
      <c r="N21" s="15"/>
      <c r="O21" s="16"/>
      <c r="Q21" s="262"/>
      <c r="R21" s="98" t="s">
        <v>10</v>
      </c>
      <c r="S21" s="15">
        <v>2.6042881026868598</v>
      </c>
      <c r="T21" s="16">
        <v>2.9023392901341899E-2</v>
      </c>
      <c r="U21" s="15">
        <v>2.55098160202609</v>
      </c>
      <c r="V21" s="16">
        <v>3.2135214574074603E-2</v>
      </c>
      <c r="W21" s="15">
        <v>2.1739124198045898</v>
      </c>
      <c r="X21" s="16">
        <v>3.6419324523043202E-2</v>
      </c>
      <c r="Y21" s="15">
        <v>2.2822205680226202</v>
      </c>
      <c r="Z21" s="16">
        <v>4.2527268367573798E-2</v>
      </c>
      <c r="AA21" s="15">
        <v>2.37283037138284</v>
      </c>
      <c r="AB21" s="247">
        <v>4.6099196942410298E-2</v>
      </c>
      <c r="AC21" s="15"/>
      <c r="AD21" s="16"/>
      <c r="AE21" s="15"/>
      <c r="AF21" s="16"/>
      <c r="AH21" s="262"/>
      <c r="AI21" s="98" t="s">
        <v>10</v>
      </c>
      <c r="AJ21" s="15">
        <v>2.28883719485937</v>
      </c>
      <c r="AK21" s="16">
        <v>4.9613515051503299E-2</v>
      </c>
      <c r="AL21" s="15">
        <v>2.42241910600614</v>
      </c>
      <c r="AM21" s="16">
        <v>4.8176609841608403E-2</v>
      </c>
      <c r="AN21" s="15">
        <v>2.2561940195738801</v>
      </c>
      <c r="AO21" s="16">
        <v>6.1103479010784702E-2</v>
      </c>
      <c r="AP21" s="15">
        <v>2.3478120538457801</v>
      </c>
      <c r="AQ21" s="16">
        <v>6.3480776798793007E-2</v>
      </c>
      <c r="AR21" s="15">
        <v>2.2308933331715202</v>
      </c>
      <c r="AS21" s="247">
        <v>6.7261680129588095E-2</v>
      </c>
      <c r="AT21" s="15"/>
      <c r="AU21" s="16"/>
      <c r="AV21" s="15"/>
      <c r="AW21" s="16"/>
      <c r="AY21" s="262"/>
      <c r="AZ21" s="98" t="s">
        <v>10</v>
      </c>
      <c r="BA21" s="15">
        <v>2.0229352671741001</v>
      </c>
      <c r="BB21" s="16">
        <v>4.0062812619057697E-2</v>
      </c>
      <c r="BC21" s="15">
        <v>2.30422967848589</v>
      </c>
      <c r="BD21" s="16">
        <v>5.4347883138089401E-2</v>
      </c>
      <c r="BE21" s="15">
        <v>2.17591108120003</v>
      </c>
      <c r="BF21" s="16">
        <v>4.9202664825691002E-2</v>
      </c>
      <c r="BG21" s="15">
        <v>2.2116037945865501</v>
      </c>
      <c r="BH21" s="16">
        <v>4.8531395689877202E-2</v>
      </c>
      <c r="BI21" s="15">
        <v>1.87801184054578</v>
      </c>
      <c r="BJ21" s="247">
        <v>8.1238608721020997E-2</v>
      </c>
      <c r="BK21" s="15"/>
      <c r="BL21" s="16"/>
      <c r="BM21" s="15"/>
      <c r="BN21" s="16"/>
      <c r="BP21" s="262"/>
      <c r="BQ21" s="98" t="s">
        <v>10</v>
      </c>
      <c r="BR21" s="15">
        <v>1.5268574511030399</v>
      </c>
      <c r="BS21" s="16">
        <v>4.6704788835039E-2</v>
      </c>
      <c r="BT21" s="15">
        <v>1.70228791205089</v>
      </c>
      <c r="BU21" s="16">
        <v>5.0163108549677302E-2</v>
      </c>
      <c r="BV21" s="15">
        <v>1.67063898648194</v>
      </c>
      <c r="BW21" s="16">
        <v>4.47637368655458E-2</v>
      </c>
      <c r="BX21" s="15">
        <v>1.42028695498151</v>
      </c>
      <c r="BY21" s="16">
        <v>6.6036611925802305E-2</v>
      </c>
      <c r="BZ21" s="15">
        <v>1.2179784496641</v>
      </c>
      <c r="CA21" s="247">
        <v>6.1604956483225802E-2</v>
      </c>
      <c r="CD21" s="262"/>
      <c r="CE21" s="98" t="s">
        <v>10</v>
      </c>
      <c r="CF21" s="208">
        <v>2.0068575754097902</v>
      </c>
      <c r="CG21" s="16">
        <v>7.49770214092286E-2</v>
      </c>
      <c r="CH21" s="208">
        <v>1.0111993430847299</v>
      </c>
      <c r="CI21" s="16">
        <v>0.102725567821907</v>
      </c>
      <c r="CJ21" s="208">
        <v>1.63232498141761</v>
      </c>
      <c r="CK21" s="16">
        <v>9.0054989796366794E-2</v>
      </c>
      <c r="CL21" s="208">
        <v>1.1129611081480599</v>
      </c>
      <c r="CM21" s="16">
        <v>9.7430818770494407E-2</v>
      </c>
      <c r="CN21" s="208">
        <v>1.5071793278168999</v>
      </c>
      <c r="CO21" s="247">
        <v>9.63255706946642E-2</v>
      </c>
      <c r="CR21" s="262"/>
      <c r="CS21" s="98" t="s">
        <v>10</v>
      </c>
      <c r="CT21" s="223">
        <v>1.7719839930143499</v>
      </c>
      <c r="CU21" s="16">
        <v>5.8294429800034901E-2</v>
      </c>
      <c r="CV21" s="223">
        <v>1.74228037371014</v>
      </c>
      <c r="CW21" s="16">
        <v>7.7793423407518103E-2</v>
      </c>
      <c r="CX21" s="223">
        <v>1.83065452636808</v>
      </c>
      <c r="CY21" s="16">
        <v>5.1532047570471702E-2</v>
      </c>
      <c r="CZ21" s="223">
        <v>1.7900873420233701</v>
      </c>
      <c r="DA21" s="16">
        <v>8.7854316019283202E-2</v>
      </c>
      <c r="DB21" s="223">
        <v>1.83744679192326</v>
      </c>
      <c r="DC21" s="247">
        <v>9.5921876622011001E-2</v>
      </c>
      <c r="DF21" s="262"/>
      <c r="DG21" s="98" t="s">
        <v>10</v>
      </c>
      <c r="DH21" s="223">
        <v>1.5816085946995</v>
      </c>
      <c r="DI21" s="16">
        <v>6.7344378388643406E-2</v>
      </c>
      <c r="DJ21" s="223">
        <v>1.6249808474373499</v>
      </c>
      <c r="DK21" s="16">
        <v>0.12174648048167599</v>
      </c>
      <c r="DL21" s="223">
        <v>1.8273279237226501</v>
      </c>
      <c r="DM21" s="16">
        <v>0.11514127154414699</v>
      </c>
      <c r="DN21" s="223">
        <v>1.3112143643857801</v>
      </c>
      <c r="DO21" s="16">
        <v>8.77818535696758E-2</v>
      </c>
      <c r="DP21" s="223">
        <v>1.2993645557593201</v>
      </c>
      <c r="DQ21" s="247">
        <v>0.115938778177991</v>
      </c>
      <c r="DT21" s="262"/>
      <c r="DU21" s="98" t="s">
        <v>10</v>
      </c>
      <c r="DV21" s="223">
        <v>1.24207091176741</v>
      </c>
      <c r="DW21" s="16">
        <v>7.2219018049620207E-2</v>
      </c>
      <c r="DX21" s="223">
        <v>1.4241249908507101</v>
      </c>
      <c r="DY21" s="16">
        <v>7.8609155747053502E-2</v>
      </c>
      <c r="DZ21" s="223">
        <v>1.4871304977434201</v>
      </c>
      <c r="EA21" s="16">
        <v>6.8860936440091502E-2</v>
      </c>
      <c r="EB21" s="223" t="s">
        <v>328</v>
      </c>
      <c r="EC21" s="16" t="s">
        <v>328</v>
      </c>
      <c r="ED21" s="223">
        <v>0.97733305669874404</v>
      </c>
      <c r="EE21" s="247">
        <v>9.5692969157531296E-2</v>
      </c>
    </row>
    <row r="22" spans="1:152" x14ac:dyDescent="0.2">
      <c r="A22" s="98" t="s">
        <v>11</v>
      </c>
      <c r="B22" s="209">
        <v>2.3891291419854501</v>
      </c>
      <c r="C22" s="100">
        <v>0.10189779474204801</v>
      </c>
      <c r="D22" s="209">
        <v>1.91991909210756</v>
      </c>
      <c r="E22" s="100">
        <v>0.13588397120327</v>
      </c>
      <c r="F22" s="209">
        <v>2.3263144361310801</v>
      </c>
      <c r="G22" s="100">
        <v>0.14845842761887601</v>
      </c>
      <c r="H22" s="209">
        <v>2.4605252233846202</v>
      </c>
      <c r="I22" s="100">
        <v>0.19832284237821701</v>
      </c>
      <c r="J22" s="209">
        <v>2.6281189497355801</v>
      </c>
      <c r="K22" s="258">
        <v>0.157087313778454</v>
      </c>
      <c r="L22" s="15"/>
      <c r="M22" s="16"/>
      <c r="N22" s="15"/>
      <c r="O22" s="16"/>
      <c r="Q22" s="262"/>
      <c r="R22" s="98" t="s">
        <v>11</v>
      </c>
      <c r="S22" s="15">
        <v>2.7006632660957699</v>
      </c>
      <c r="T22" s="16">
        <v>5.5963316098587901E-2</v>
      </c>
      <c r="U22" s="15">
        <v>2.3128901508908899</v>
      </c>
      <c r="V22" s="16">
        <v>6.7024504013947703E-2</v>
      </c>
      <c r="W22" s="15">
        <v>2.3407421643696802</v>
      </c>
      <c r="X22" s="16">
        <v>6.8243721581039099E-2</v>
      </c>
      <c r="Y22" s="15">
        <v>2.4649369573495501</v>
      </c>
      <c r="Z22" s="16">
        <v>7.0580805231263005E-2</v>
      </c>
      <c r="AA22" s="15">
        <v>2.6438219479045801</v>
      </c>
      <c r="AB22" s="247">
        <v>6.3349318946054597E-2</v>
      </c>
      <c r="AC22" s="15"/>
      <c r="AD22" s="16"/>
      <c r="AE22" s="15"/>
      <c r="AF22" s="16"/>
      <c r="AH22" s="262"/>
      <c r="AI22" s="98" t="s">
        <v>11</v>
      </c>
      <c r="AJ22" s="15">
        <v>2.2069813621614198</v>
      </c>
      <c r="AK22" s="16">
        <v>4.1697873081243397E-2</v>
      </c>
      <c r="AL22" s="15">
        <v>2.2372357410056098</v>
      </c>
      <c r="AM22" s="16">
        <v>4.3568899958332401E-2</v>
      </c>
      <c r="AN22" s="15">
        <v>2.4190585524278698</v>
      </c>
      <c r="AO22" s="16">
        <v>6.2899771874672994E-2</v>
      </c>
      <c r="AP22" s="15">
        <v>2.4006760135873102</v>
      </c>
      <c r="AQ22" s="16">
        <v>6.2556708908284103E-2</v>
      </c>
      <c r="AR22" s="15">
        <v>2.59094779493803</v>
      </c>
      <c r="AS22" s="247">
        <v>6.1424661055949098E-2</v>
      </c>
      <c r="AT22" s="15"/>
      <c r="AU22" s="16"/>
      <c r="AV22" s="15"/>
      <c r="AW22" s="16"/>
      <c r="AY22" s="262"/>
      <c r="AZ22" s="98" t="s">
        <v>11</v>
      </c>
      <c r="BA22" s="15">
        <v>1.9310092706149999</v>
      </c>
      <c r="BB22" s="16">
        <v>6.2466745933461201E-2</v>
      </c>
      <c r="BC22" s="15">
        <v>1.91171115445736</v>
      </c>
      <c r="BD22" s="16">
        <v>4.8273370005511303E-2</v>
      </c>
      <c r="BE22" s="15">
        <v>2.0487261507003698</v>
      </c>
      <c r="BF22" s="16">
        <v>7.9557820478152505E-2</v>
      </c>
      <c r="BG22" s="15">
        <v>2.1004233228828801</v>
      </c>
      <c r="BH22" s="16">
        <v>5.4046177941200597E-2</v>
      </c>
      <c r="BI22" s="15">
        <v>1.9638197670901301</v>
      </c>
      <c r="BJ22" s="247">
        <v>0.10065914308030301</v>
      </c>
      <c r="BK22" s="15"/>
      <c r="BL22" s="16"/>
      <c r="BM22" s="15"/>
      <c r="BN22" s="16"/>
      <c r="BP22" s="262"/>
      <c r="BQ22" s="98" t="s">
        <v>11</v>
      </c>
      <c r="BR22" s="15">
        <v>1.3040785612035299</v>
      </c>
      <c r="BS22" s="16">
        <v>6.4969516238780597E-2</v>
      </c>
      <c r="BT22" s="15">
        <v>1.3259279698022699</v>
      </c>
      <c r="BU22" s="16">
        <v>6.4105488338653399E-2</v>
      </c>
      <c r="BV22" s="15">
        <v>1.70995867510109</v>
      </c>
      <c r="BW22" s="16">
        <v>4.6608780851748903E-2</v>
      </c>
      <c r="BX22" s="15">
        <v>1.6101042393590099</v>
      </c>
      <c r="BY22" s="16">
        <v>8.5597329013813506E-2</v>
      </c>
      <c r="BZ22" s="15">
        <v>1.5857242066310699</v>
      </c>
      <c r="CA22" s="247">
        <v>8.3206976347044201E-2</v>
      </c>
      <c r="CD22" s="262"/>
      <c r="CE22" s="98" t="s">
        <v>11</v>
      </c>
      <c r="CF22" s="208">
        <v>1.1709798912554401</v>
      </c>
      <c r="CG22" s="16">
        <v>0.19500048097593001</v>
      </c>
      <c r="CH22" s="208" t="s">
        <v>328</v>
      </c>
      <c r="CI22" s="16" t="s">
        <v>328</v>
      </c>
      <c r="CJ22" s="208">
        <v>1.1621643455731601</v>
      </c>
      <c r="CK22" s="16">
        <v>0.124055421776297</v>
      </c>
      <c r="CL22" s="208" t="s">
        <v>328</v>
      </c>
      <c r="CM22" s="16" t="s">
        <v>328</v>
      </c>
      <c r="CN22" s="208">
        <v>1.80332412029043</v>
      </c>
      <c r="CO22" s="247">
        <v>0.227963124126144</v>
      </c>
      <c r="CR22" s="262"/>
      <c r="CS22" s="98" t="s">
        <v>11</v>
      </c>
      <c r="CT22" s="223">
        <v>1.1989554305218499</v>
      </c>
      <c r="CU22" s="16">
        <v>6.8618718474990695E-2</v>
      </c>
      <c r="CV22" s="223">
        <v>1.4023514257616101</v>
      </c>
      <c r="CW22" s="16">
        <v>7.7739758776220497E-2</v>
      </c>
      <c r="CX22" s="223">
        <v>1.58892819971335</v>
      </c>
      <c r="CY22" s="16">
        <v>6.5764933234206693E-2</v>
      </c>
      <c r="CZ22" s="223">
        <v>1.56044284124807</v>
      </c>
      <c r="DA22" s="16">
        <v>9.4243490260932303E-2</v>
      </c>
      <c r="DB22" s="223">
        <v>2.0146448770053702</v>
      </c>
      <c r="DC22" s="247">
        <v>8.2425061937720506E-2</v>
      </c>
      <c r="DF22" s="262"/>
      <c r="DG22" s="98" t="s">
        <v>11</v>
      </c>
      <c r="DH22" s="223">
        <v>0.85744574986032895</v>
      </c>
      <c r="DI22" s="16">
        <v>8.8456333248368102E-2</v>
      </c>
      <c r="DJ22" s="223">
        <v>1.0184529594076599</v>
      </c>
      <c r="DK22" s="16">
        <v>6.3761279766133605E-2</v>
      </c>
      <c r="DL22" s="223">
        <v>1.32832150510546</v>
      </c>
      <c r="DM22" s="16">
        <v>8.6285519343530806E-2</v>
      </c>
      <c r="DN22" s="223">
        <v>1.16218012706624</v>
      </c>
      <c r="DO22" s="16">
        <v>0.19342239953048199</v>
      </c>
      <c r="DP22" s="223">
        <v>1.4081027197781999</v>
      </c>
      <c r="DQ22" s="247">
        <v>0.100774054149144</v>
      </c>
      <c r="DT22" s="262"/>
      <c r="DU22" s="98" t="s">
        <v>11</v>
      </c>
      <c r="DV22" s="223">
        <v>0.57859450921031297</v>
      </c>
      <c r="DW22" s="16">
        <v>8.4751587629406197E-2</v>
      </c>
      <c r="DX22" s="223">
        <v>0.96710688069746298</v>
      </c>
      <c r="DY22" s="16">
        <v>0.107378661447983</v>
      </c>
      <c r="DZ22" s="223">
        <v>1.2307246272141299</v>
      </c>
      <c r="EA22" s="16">
        <v>0.12657774547318701</v>
      </c>
      <c r="EB22" s="223">
        <v>1.54000530353432</v>
      </c>
      <c r="EC22" s="16">
        <v>0.13351151022414001</v>
      </c>
      <c r="ED22" s="223">
        <v>1.0502094580296</v>
      </c>
      <c r="EE22" s="247">
        <v>7.9381688773551007E-2</v>
      </c>
    </row>
    <row r="23" spans="1:152" x14ac:dyDescent="0.2">
      <c r="A23" s="98" t="s">
        <v>12</v>
      </c>
      <c r="B23" s="209">
        <v>2.9806457417846102</v>
      </c>
      <c r="C23" s="100">
        <v>5.3787680375592797E-2</v>
      </c>
      <c r="D23" s="209">
        <v>2.8549534088286399</v>
      </c>
      <c r="E23" s="100">
        <v>6.09799817442815E-2</v>
      </c>
      <c r="F23" s="209">
        <v>2.4968757379508402</v>
      </c>
      <c r="G23" s="100">
        <v>5.17287111437678E-2</v>
      </c>
      <c r="H23" s="209">
        <v>2.4260682075555402</v>
      </c>
      <c r="I23" s="100">
        <v>6.1609919754870401E-2</v>
      </c>
      <c r="J23" s="209">
        <v>2.2878895354102999</v>
      </c>
      <c r="K23" s="258">
        <v>7.2517462084897302E-2</v>
      </c>
      <c r="L23" s="15"/>
      <c r="M23" s="16"/>
      <c r="N23" s="15"/>
      <c r="O23" s="16"/>
      <c r="Q23" s="262"/>
      <c r="R23" s="98" t="s">
        <v>12</v>
      </c>
      <c r="S23" s="15">
        <v>2.7042765089888898</v>
      </c>
      <c r="T23" s="16">
        <v>4.0282729210159199E-2</v>
      </c>
      <c r="U23" s="15">
        <v>2.5535543146775601</v>
      </c>
      <c r="V23" s="16">
        <v>4.3120107229565503E-2</v>
      </c>
      <c r="W23" s="15">
        <v>2.0241472415520301</v>
      </c>
      <c r="X23" s="16">
        <v>4.1868966788401803E-2</v>
      </c>
      <c r="Y23" s="15">
        <v>1.8774718725696899</v>
      </c>
      <c r="Z23" s="16">
        <v>3.8988694922072901E-2</v>
      </c>
      <c r="AA23" s="15">
        <v>2.0516450269837798</v>
      </c>
      <c r="AB23" s="247">
        <v>5.0229998985622498E-2</v>
      </c>
      <c r="AC23" s="15"/>
      <c r="AD23" s="16"/>
      <c r="AE23" s="15"/>
      <c r="AF23" s="16"/>
      <c r="AH23" s="262"/>
      <c r="AI23" s="98" t="s">
        <v>12</v>
      </c>
      <c r="AJ23" s="15">
        <v>2.4675682055053598</v>
      </c>
      <c r="AK23" s="16">
        <v>3.7462763953475899E-2</v>
      </c>
      <c r="AL23" s="15">
        <v>2.4854168992904002</v>
      </c>
      <c r="AM23" s="16">
        <v>4.8202629680973601E-2</v>
      </c>
      <c r="AN23" s="15">
        <v>2.2160392356490499</v>
      </c>
      <c r="AO23" s="16">
        <v>3.8081715690471203E-2</v>
      </c>
      <c r="AP23" s="15">
        <v>1.964437038976</v>
      </c>
      <c r="AQ23" s="16">
        <v>4.8891158084481599E-2</v>
      </c>
      <c r="AR23" s="15">
        <v>1.82980274708867</v>
      </c>
      <c r="AS23" s="247">
        <v>4.8789214940293701E-2</v>
      </c>
      <c r="AT23" s="15"/>
      <c r="AU23" s="16"/>
      <c r="AV23" s="15"/>
      <c r="AW23" s="16"/>
      <c r="AY23" s="262"/>
      <c r="AZ23" s="98" t="s">
        <v>12</v>
      </c>
      <c r="BA23" s="15">
        <v>2.0268051594704999</v>
      </c>
      <c r="BB23" s="16">
        <v>3.8483515297427301E-2</v>
      </c>
      <c r="BC23" s="15">
        <v>2.26158423135311</v>
      </c>
      <c r="BD23" s="16">
        <v>4.0360487256562501E-2</v>
      </c>
      <c r="BE23" s="15">
        <v>1.8797580148392401</v>
      </c>
      <c r="BF23" s="16">
        <v>3.6072803298315401E-2</v>
      </c>
      <c r="BG23" s="15">
        <v>1.6970654308408699</v>
      </c>
      <c r="BH23" s="16">
        <v>3.6451520174384598E-2</v>
      </c>
      <c r="BI23" s="15">
        <v>1.3486426678301</v>
      </c>
      <c r="BJ23" s="247">
        <v>5.0300391981832497E-2</v>
      </c>
      <c r="BK23" s="15"/>
      <c r="BL23" s="16"/>
      <c r="BM23" s="15"/>
      <c r="BN23" s="16"/>
      <c r="BP23" s="262"/>
      <c r="BQ23" s="98" t="s">
        <v>12</v>
      </c>
      <c r="BR23" s="15">
        <v>1.89451530782461</v>
      </c>
      <c r="BS23" s="16">
        <v>3.4061229078022802E-2</v>
      </c>
      <c r="BT23" s="15">
        <v>2.1118015444361</v>
      </c>
      <c r="BU23" s="16">
        <v>3.7040789049075297E-2</v>
      </c>
      <c r="BV23" s="15">
        <v>1.56072669095271</v>
      </c>
      <c r="BW23" s="16">
        <v>2.5262902169130502E-2</v>
      </c>
      <c r="BX23" s="15">
        <v>1.32876543696437</v>
      </c>
      <c r="BY23" s="16">
        <v>3.8524515869945902E-2</v>
      </c>
      <c r="BZ23" s="15">
        <v>1.11423400028107</v>
      </c>
      <c r="CA23" s="247">
        <v>3.4415632466412202E-2</v>
      </c>
      <c r="CD23" s="262"/>
      <c r="CE23" s="98" t="s">
        <v>12</v>
      </c>
      <c r="CF23" s="208">
        <v>1.7204821671171999</v>
      </c>
      <c r="CG23" s="16">
        <v>0.140992587943396</v>
      </c>
      <c r="CH23" s="208">
        <v>1.3818126789123</v>
      </c>
      <c r="CI23" s="16">
        <v>0.13126650556271099</v>
      </c>
      <c r="CJ23" s="208">
        <v>1.3507353187689499</v>
      </c>
      <c r="CK23" s="16">
        <v>9.1088174547813802E-2</v>
      </c>
      <c r="CL23" s="208" t="s">
        <v>328</v>
      </c>
      <c r="CM23" s="16" t="s">
        <v>328</v>
      </c>
      <c r="CN23" s="208">
        <v>1.0290719212028601</v>
      </c>
      <c r="CO23" s="247">
        <v>0.19478210161250201</v>
      </c>
      <c r="CR23" s="262"/>
      <c r="CS23" s="98" t="s">
        <v>12</v>
      </c>
      <c r="CT23" s="223">
        <v>1.7342162524326901</v>
      </c>
      <c r="CU23" s="16">
        <v>6.4725706960490403E-2</v>
      </c>
      <c r="CV23" s="223">
        <v>2.0852324951436798</v>
      </c>
      <c r="CW23" s="16">
        <v>5.54904580447056E-2</v>
      </c>
      <c r="CX23" s="223">
        <v>1.82743025809683</v>
      </c>
      <c r="CY23" s="16">
        <v>4.8146714653443702E-2</v>
      </c>
      <c r="CZ23" s="223">
        <v>1.3827043571817901</v>
      </c>
      <c r="DA23" s="16">
        <v>6.4481812683121004E-2</v>
      </c>
      <c r="DB23" s="223">
        <v>1.31740156468984</v>
      </c>
      <c r="DC23" s="247">
        <v>6.2866786914214906E-2</v>
      </c>
      <c r="DF23" s="262"/>
      <c r="DG23" s="98" t="s">
        <v>12</v>
      </c>
      <c r="DH23" s="223">
        <v>1.50348932796575</v>
      </c>
      <c r="DI23" s="16">
        <v>7.5252157291885294E-2</v>
      </c>
      <c r="DJ23" s="223">
        <v>1.98257110528513</v>
      </c>
      <c r="DK23" s="16">
        <v>8.51397395641149E-2</v>
      </c>
      <c r="DL23" s="223">
        <v>1.7101806558864101</v>
      </c>
      <c r="DM23" s="16">
        <v>6.9091660235297697E-2</v>
      </c>
      <c r="DN23" s="223">
        <v>1.0604779851599799</v>
      </c>
      <c r="DO23" s="16">
        <v>6.2968399694870697E-2</v>
      </c>
      <c r="DP23" s="223">
        <v>1.1086020008672599</v>
      </c>
      <c r="DQ23" s="247">
        <v>7.3051662952200599E-2</v>
      </c>
      <c r="DT23" s="262"/>
      <c r="DU23" s="98" t="s">
        <v>12</v>
      </c>
      <c r="DV23" s="223">
        <v>1.27724985024701</v>
      </c>
      <c r="DW23" s="16">
        <v>0.102781531452928</v>
      </c>
      <c r="DX23" s="223">
        <v>1.5039481570715301</v>
      </c>
      <c r="DY23" s="16">
        <v>9.4959509749016305E-2</v>
      </c>
      <c r="DZ23" s="223">
        <v>1.20776188915153</v>
      </c>
      <c r="EA23" s="16">
        <v>5.6581345381405003E-2</v>
      </c>
      <c r="EB23" s="223">
        <v>1.1059692784280399</v>
      </c>
      <c r="EC23" s="16">
        <v>0.163150700304348</v>
      </c>
      <c r="ED23" s="223">
        <v>0.57104347624598095</v>
      </c>
      <c r="EE23" s="247">
        <v>6.6081891565666795E-2</v>
      </c>
    </row>
    <row r="24" spans="1:152" x14ac:dyDescent="0.2">
      <c r="A24" s="98" t="s">
        <v>13</v>
      </c>
      <c r="B24" s="209">
        <v>2.7753357891748398</v>
      </c>
      <c r="C24" s="100">
        <v>8.0167990656750301E-2</v>
      </c>
      <c r="D24" s="209">
        <v>2.3119391266872502</v>
      </c>
      <c r="E24" s="100">
        <v>9.9391947090298E-2</v>
      </c>
      <c r="F24" s="209">
        <v>2.3193008944297602</v>
      </c>
      <c r="G24" s="100">
        <v>8.5159584028202798E-2</v>
      </c>
      <c r="H24" s="209">
        <v>2.4702571132952702</v>
      </c>
      <c r="I24" s="100">
        <v>0.15085325779616601</v>
      </c>
      <c r="J24" s="209">
        <v>2.0719622943423901</v>
      </c>
      <c r="K24" s="258">
        <v>7.1714319641240906E-2</v>
      </c>
      <c r="L24" s="15"/>
      <c r="M24" s="16"/>
      <c r="N24" s="15"/>
      <c r="O24" s="16"/>
      <c r="Q24" s="262"/>
      <c r="R24" s="98" t="s">
        <v>13</v>
      </c>
      <c r="S24" s="15">
        <v>2.7996476818941902</v>
      </c>
      <c r="T24" s="16">
        <v>3.7809545732611499E-2</v>
      </c>
      <c r="U24" s="15">
        <v>2.6671732943264002</v>
      </c>
      <c r="V24" s="16">
        <v>5.1468251958837898E-2</v>
      </c>
      <c r="W24" s="15">
        <v>2.2665428883060401</v>
      </c>
      <c r="X24" s="16">
        <v>5.6187578863431398E-2</v>
      </c>
      <c r="Y24" s="15">
        <v>2.4631318328571199</v>
      </c>
      <c r="Z24" s="16">
        <v>5.34641192763117E-2</v>
      </c>
      <c r="AA24" s="15">
        <v>2.1848229332820299</v>
      </c>
      <c r="AB24" s="247">
        <v>4.5313122072548499E-2</v>
      </c>
      <c r="AC24" s="15"/>
      <c r="AD24" s="16"/>
      <c r="AE24" s="15"/>
      <c r="AF24" s="16"/>
      <c r="AH24" s="262"/>
      <c r="AI24" s="98" t="s">
        <v>13</v>
      </c>
      <c r="AJ24" s="15">
        <v>2.45616146564329</v>
      </c>
      <c r="AK24" s="16">
        <v>4.79900381343406E-2</v>
      </c>
      <c r="AL24" s="15">
        <v>2.5290937740450801</v>
      </c>
      <c r="AM24" s="16">
        <v>5.8468434202745397E-2</v>
      </c>
      <c r="AN24" s="15">
        <v>2.1875775786166298</v>
      </c>
      <c r="AO24" s="16">
        <v>4.7108124867760802E-2</v>
      </c>
      <c r="AP24" s="15">
        <v>2.2452347242627599</v>
      </c>
      <c r="AQ24" s="16">
        <v>6.0054221050428E-2</v>
      </c>
      <c r="AR24" s="15">
        <v>1.8901296682111699</v>
      </c>
      <c r="AS24" s="247">
        <v>6.2132710184581899E-2</v>
      </c>
      <c r="AT24" s="15"/>
      <c r="AU24" s="16"/>
      <c r="AV24" s="15"/>
      <c r="AW24" s="16"/>
      <c r="AY24" s="262"/>
      <c r="AZ24" s="98" t="s">
        <v>13</v>
      </c>
      <c r="BA24" s="15">
        <v>2.4345754211686601</v>
      </c>
      <c r="BB24" s="16">
        <v>3.6815017560304801E-2</v>
      </c>
      <c r="BC24" s="15">
        <v>2.69816084884501</v>
      </c>
      <c r="BD24" s="16">
        <v>4.9420763256580701E-2</v>
      </c>
      <c r="BE24" s="15">
        <v>2.4140677713510299</v>
      </c>
      <c r="BF24" s="16">
        <v>4.3345276598487303E-2</v>
      </c>
      <c r="BG24" s="15">
        <v>2.6069994261360701</v>
      </c>
      <c r="BH24" s="16">
        <v>5.58036016685741E-2</v>
      </c>
      <c r="BI24" s="15">
        <v>1.90161855005338</v>
      </c>
      <c r="BJ24" s="247">
        <v>5.2847293480233599E-2</v>
      </c>
      <c r="BK24" s="15"/>
      <c r="BL24" s="16"/>
      <c r="BM24" s="15"/>
      <c r="BN24" s="16"/>
      <c r="BP24" s="262"/>
      <c r="BQ24" s="98" t="s">
        <v>13</v>
      </c>
      <c r="BR24" s="15">
        <v>1.80816704380297</v>
      </c>
      <c r="BS24" s="16">
        <v>3.6285053657444798E-2</v>
      </c>
      <c r="BT24" s="15">
        <v>2.0455099703789301</v>
      </c>
      <c r="BU24" s="16">
        <v>4.6149999133922197E-2</v>
      </c>
      <c r="BV24" s="15">
        <v>1.86108895405136</v>
      </c>
      <c r="BW24" s="16">
        <v>3.8606383462140299E-2</v>
      </c>
      <c r="BX24" s="15">
        <v>1.6301718873439299</v>
      </c>
      <c r="BY24" s="16">
        <v>4.5871136996323697E-2</v>
      </c>
      <c r="BZ24" s="15">
        <v>1.2095794385577701</v>
      </c>
      <c r="CA24" s="247">
        <v>3.65770913042981E-2</v>
      </c>
      <c r="CD24" s="262"/>
      <c r="CE24" s="98" t="s">
        <v>13</v>
      </c>
      <c r="CF24" s="208">
        <v>1.51257813680607</v>
      </c>
      <c r="CG24" s="16">
        <v>0.119500256662987</v>
      </c>
      <c r="CH24" s="208">
        <v>1.3406511759722399</v>
      </c>
      <c r="CI24" s="16">
        <v>0.13972880179305799</v>
      </c>
      <c r="CJ24" s="208">
        <v>1.12887772942237</v>
      </c>
      <c r="CK24" s="16">
        <v>8.3287022670243793E-2</v>
      </c>
      <c r="CL24" s="208">
        <v>0.96549422807714902</v>
      </c>
      <c r="CM24" s="16">
        <v>0.172518428385836</v>
      </c>
      <c r="CN24" s="208">
        <v>1.06070875475866</v>
      </c>
      <c r="CO24" s="247">
        <v>9.6752611916172904E-2</v>
      </c>
      <c r="CR24" s="262"/>
      <c r="CS24" s="98" t="s">
        <v>13</v>
      </c>
      <c r="CT24" s="223">
        <v>1.87706565901453</v>
      </c>
      <c r="CU24" s="16">
        <v>6.6270346457292295E-2</v>
      </c>
      <c r="CV24" s="223">
        <v>2.0077771307880998</v>
      </c>
      <c r="CW24" s="16">
        <v>8.1062773214393397E-2</v>
      </c>
      <c r="CX24" s="223">
        <v>1.9073592263302499</v>
      </c>
      <c r="CY24" s="16">
        <v>5.8658517856777198E-2</v>
      </c>
      <c r="CZ24" s="223">
        <v>1.66751556422467</v>
      </c>
      <c r="DA24" s="16">
        <v>0.113511587865005</v>
      </c>
      <c r="DB24" s="223">
        <v>1.4623535731217501</v>
      </c>
      <c r="DC24" s="247">
        <v>6.1701337047563101E-2</v>
      </c>
      <c r="DF24" s="262"/>
      <c r="DG24" s="98" t="s">
        <v>13</v>
      </c>
      <c r="DH24" s="223">
        <v>1.5103390941200501</v>
      </c>
      <c r="DI24" s="16">
        <v>4.9883703000830601E-2</v>
      </c>
      <c r="DJ24" s="223">
        <v>1.9118063951817099</v>
      </c>
      <c r="DK24" s="16">
        <v>6.5311805147168903E-2</v>
      </c>
      <c r="DL24" s="223">
        <v>1.59570442457613</v>
      </c>
      <c r="DM24" s="16">
        <v>5.0029960245335299E-2</v>
      </c>
      <c r="DN24" s="223">
        <v>1.3876715700672999</v>
      </c>
      <c r="DO24" s="16">
        <v>8.3442540633190301E-2</v>
      </c>
      <c r="DP24" s="223">
        <v>1.1563900073834601</v>
      </c>
      <c r="DQ24" s="247">
        <v>6.8579820862092605E-2</v>
      </c>
      <c r="DT24" s="262"/>
      <c r="DU24" s="98" t="s">
        <v>13</v>
      </c>
      <c r="DV24" s="223">
        <v>1.20395493658438</v>
      </c>
      <c r="DW24" s="16">
        <v>7.0238136484844296E-2</v>
      </c>
      <c r="DX24" s="223">
        <v>1.7848010208295</v>
      </c>
      <c r="DY24" s="16">
        <v>0.10629192191905799</v>
      </c>
      <c r="DZ24" s="223">
        <v>1.5277051561478201</v>
      </c>
      <c r="EA24" s="16">
        <v>7.6863927368481397E-2</v>
      </c>
      <c r="EB24" s="223">
        <v>1.1315042852812101</v>
      </c>
      <c r="EC24" s="16">
        <v>9.2082853789614394E-2</v>
      </c>
      <c r="ED24" s="223">
        <v>0.78984058656896405</v>
      </c>
      <c r="EE24" s="247">
        <v>5.7406877098787203E-2</v>
      </c>
    </row>
    <row r="25" spans="1:152" x14ac:dyDescent="0.2">
      <c r="A25" s="98" t="s">
        <v>14</v>
      </c>
      <c r="B25" s="209">
        <v>2.5597393261783301</v>
      </c>
      <c r="C25" s="100">
        <v>3.2300507226054799E-2</v>
      </c>
      <c r="D25" s="209">
        <v>2.3843933442631098</v>
      </c>
      <c r="E25" s="100">
        <v>3.40601822123529E-2</v>
      </c>
      <c r="F25" s="209">
        <v>2.3512840507135899</v>
      </c>
      <c r="G25" s="100">
        <v>4.78630946750256E-2</v>
      </c>
      <c r="H25" s="209">
        <v>2.5226614753740999</v>
      </c>
      <c r="I25" s="100">
        <v>4.8477972808409597E-2</v>
      </c>
      <c r="J25" s="209">
        <v>2.1952806018959499</v>
      </c>
      <c r="K25" s="258">
        <v>5.44978840370779E-2</v>
      </c>
      <c r="L25" s="15"/>
      <c r="M25" s="16"/>
      <c r="N25" s="15"/>
      <c r="O25" s="16"/>
      <c r="Q25" s="262"/>
      <c r="R25" s="98" t="s">
        <v>14</v>
      </c>
      <c r="S25" s="15">
        <v>2.5403092091488699</v>
      </c>
      <c r="T25" s="16">
        <v>2.24588173792073E-2</v>
      </c>
      <c r="U25" s="15">
        <v>2.3729334901078798</v>
      </c>
      <c r="V25" s="16">
        <v>3.4241742009548201E-2</v>
      </c>
      <c r="W25" s="15">
        <v>2.0803634608259198</v>
      </c>
      <c r="X25" s="16">
        <v>3.7386049047577502E-2</v>
      </c>
      <c r="Y25" s="15">
        <v>2.3012075708684598</v>
      </c>
      <c r="Z25" s="16">
        <v>2.97682534864585E-2</v>
      </c>
      <c r="AA25" s="15">
        <v>2.2247314644063998</v>
      </c>
      <c r="AB25" s="247">
        <v>4.15798249481815E-2</v>
      </c>
      <c r="AC25" s="15"/>
      <c r="AD25" s="16"/>
      <c r="AE25" s="15"/>
      <c r="AF25" s="16"/>
      <c r="AH25" s="262"/>
      <c r="AI25" s="98" t="s">
        <v>14</v>
      </c>
      <c r="AJ25" s="15">
        <v>2.25747542901073</v>
      </c>
      <c r="AK25" s="16">
        <v>2.94705101810692E-2</v>
      </c>
      <c r="AL25" s="15">
        <v>2.3721403935736398</v>
      </c>
      <c r="AM25" s="16">
        <v>3.6538656590358702E-2</v>
      </c>
      <c r="AN25" s="15">
        <v>2.0381128747178798</v>
      </c>
      <c r="AO25" s="16">
        <v>4.7021637981073797E-2</v>
      </c>
      <c r="AP25" s="15">
        <v>2.12598171733684</v>
      </c>
      <c r="AQ25" s="16">
        <v>3.48213429822588E-2</v>
      </c>
      <c r="AR25" s="15">
        <v>1.99059941599805</v>
      </c>
      <c r="AS25" s="247">
        <v>5.0478240515154899E-2</v>
      </c>
      <c r="AT25" s="15"/>
      <c r="AU25" s="16"/>
      <c r="AV25" s="15"/>
      <c r="AW25" s="16"/>
      <c r="AY25" s="262"/>
      <c r="AZ25" s="98" t="s">
        <v>14</v>
      </c>
      <c r="BA25" s="15">
        <v>1.9168978615806</v>
      </c>
      <c r="BB25" s="16">
        <v>3.4183384882238203E-2</v>
      </c>
      <c r="BC25" s="15">
        <v>1.84097816667388</v>
      </c>
      <c r="BD25" s="16">
        <v>4.1854052868079701E-2</v>
      </c>
      <c r="BE25" s="15">
        <v>1.9806806347908801</v>
      </c>
      <c r="BF25" s="16">
        <v>5.1337576679245302E-2</v>
      </c>
      <c r="BG25" s="15">
        <v>2.1225813797639401</v>
      </c>
      <c r="BH25" s="16">
        <v>4.1681671425259498E-2</v>
      </c>
      <c r="BI25" s="15">
        <v>1.44729961422094</v>
      </c>
      <c r="BJ25" s="247">
        <v>6.8227607389799605E-2</v>
      </c>
      <c r="BK25" s="15"/>
      <c r="BL25" s="16"/>
      <c r="BM25" s="15"/>
      <c r="BN25" s="16"/>
      <c r="BP25" s="262"/>
      <c r="BQ25" s="98" t="s">
        <v>14</v>
      </c>
      <c r="BR25" s="15">
        <v>1.6507309407980399</v>
      </c>
      <c r="BS25" s="16">
        <v>3.7130570261094703E-2</v>
      </c>
      <c r="BT25" s="15">
        <v>1.8507535707141101</v>
      </c>
      <c r="BU25" s="16">
        <v>6.0977362946524998E-2</v>
      </c>
      <c r="BV25" s="15">
        <v>1.5127585548754301</v>
      </c>
      <c r="BW25" s="16">
        <v>3.4607717420235398E-2</v>
      </c>
      <c r="BX25" s="15">
        <v>1.51806361824886</v>
      </c>
      <c r="BY25" s="16">
        <v>4.0091081841315698E-2</v>
      </c>
      <c r="BZ25" s="15">
        <v>1.0988706067395899</v>
      </c>
      <c r="CA25" s="247">
        <v>5.0977656974551998E-2</v>
      </c>
      <c r="CD25" s="262"/>
      <c r="CE25" s="98" t="s">
        <v>14</v>
      </c>
      <c r="CF25" s="208">
        <v>2.2565669312967498</v>
      </c>
      <c r="CG25" s="16">
        <v>0.13428074686608299</v>
      </c>
      <c r="CH25" s="208">
        <v>1.45571676629185</v>
      </c>
      <c r="CI25" s="16">
        <v>0.119305170933257</v>
      </c>
      <c r="CJ25" s="208">
        <v>2.08932112198764</v>
      </c>
      <c r="CK25" s="16">
        <v>0.110449587348785</v>
      </c>
      <c r="CL25" s="208">
        <v>1.7523799498816099</v>
      </c>
      <c r="CM25" s="16">
        <v>0.10518193356019299</v>
      </c>
      <c r="CN25" s="208">
        <v>1.58432399064102</v>
      </c>
      <c r="CO25" s="247">
        <v>0.14181750559088199</v>
      </c>
      <c r="CR25" s="262"/>
      <c r="CS25" s="98" t="s">
        <v>14</v>
      </c>
      <c r="CT25" s="223">
        <v>1.50260993860249</v>
      </c>
      <c r="CU25" s="16">
        <v>5.9426128848863398E-2</v>
      </c>
      <c r="CV25" s="223">
        <v>1.56299982595802</v>
      </c>
      <c r="CW25" s="16">
        <v>7.0025067164606505E-2</v>
      </c>
      <c r="CX25" s="223">
        <v>1.5635456965825001</v>
      </c>
      <c r="CY25" s="16">
        <v>5.28324142591413E-2</v>
      </c>
      <c r="CZ25" s="223">
        <v>1.3996727611498301</v>
      </c>
      <c r="DA25" s="16">
        <v>7.0772368339344097E-2</v>
      </c>
      <c r="DB25" s="223">
        <v>1.4427710886333101</v>
      </c>
      <c r="DC25" s="247">
        <v>8.1619005364674896E-2</v>
      </c>
      <c r="DF25" s="262"/>
      <c r="DG25" s="98" t="s">
        <v>14</v>
      </c>
      <c r="DH25" s="223">
        <v>1.3880370658860699</v>
      </c>
      <c r="DI25" s="16">
        <v>8.67499639461254E-2</v>
      </c>
      <c r="DJ25" s="223">
        <v>1.4875224188837799</v>
      </c>
      <c r="DK25" s="16">
        <v>9.5166754460547204E-2</v>
      </c>
      <c r="DL25" s="223">
        <v>1.5634257635572399</v>
      </c>
      <c r="DM25" s="16">
        <v>0.109449091001808</v>
      </c>
      <c r="DN25" s="223">
        <v>1.15621187562545</v>
      </c>
      <c r="DO25" s="16">
        <v>9.7671906639765896E-2</v>
      </c>
      <c r="DP25" s="223">
        <v>1.1126978525608999</v>
      </c>
      <c r="DQ25" s="247">
        <v>0.11060310693089299</v>
      </c>
      <c r="DT25" s="262"/>
      <c r="DU25" s="98" t="s">
        <v>14</v>
      </c>
      <c r="DV25" s="15">
        <v>0.92038824893034399</v>
      </c>
      <c r="DW25" s="16">
        <v>6.08372940724905E-2</v>
      </c>
      <c r="DX25" s="15">
        <v>1.0390118289536501</v>
      </c>
      <c r="DY25" s="16">
        <v>6.3996583159923306E-2</v>
      </c>
      <c r="DZ25" s="15">
        <v>1.2349537021782799</v>
      </c>
      <c r="EA25" s="16">
        <v>7.2398872130295194E-2</v>
      </c>
      <c r="EB25" s="15">
        <v>1.1180052159681799</v>
      </c>
      <c r="EC25" s="16">
        <v>8.3807957510407094E-2</v>
      </c>
      <c r="ED25" s="15">
        <v>0.57505221035021703</v>
      </c>
      <c r="EE25" s="247">
        <v>4.6437297607357798E-2</v>
      </c>
    </row>
    <row r="26" spans="1:152" x14ac:dyDescent="0.2">
      <c r="A26" s="98" t="s">
        <v>15</v>
      </c>
      <c r="B26" s="209">
        <v>2.64600606083861</v>
      </c>
      <c r="C26" s="100">
        <v>2.9233561444982101E-2</v>
      </c>
      <c r="D26" s="209">
        <v>2.44530928334044</v>
      </c>
      <c r="E26" s="100">
        <v>3.4513174670942601E-2</v>
      </c>
      <c r="F26" s="209">
        <v>2.3869621794795002</v>
      </c>
      <c r="G26" s="100">
        <v>4.6090084481548999E-2</v>
      </c>
      <c r="H26" s="209">
        <v>2.66743908672853</v>
      </c>
      <c r="I26" s="100">
        <v>5.1898937868738698E-2</v>
      </c>
      <c r="J26" s="209">
        <v>2.43950033374922</v>
      </c>
      <c r="K26" s="258">
        <v>6.3141822292459598E-2</v>
      </c>
      <c r="L26" s="15"/>
      <c r="M26" s="16"/>
      <c r="N26" s="15"/>
      <c r="O26" s="16"/>
      <c r="Q26" s="262"/>
      <c r="R26" s="98" t="s">
        <v>15</v>
      </c>
      <c r="S26" s="15">
        <v>2.5697784208243499</v>
      </c>
      <c r="T26" s="16">
        <v>1.7323503437337399E-2</v>
      </c>
      <c r="U26" s="15">
        <v>2.36925972131968</v>
      </c>
      <c r="V26" s="16">
        <v>2.7313380092601699E-2</v>
      </c>
      <c r="W26" s="15">
        <v>1.94779240334585</v>
      </c>
      <c r="X26" s="16">
        <v>2.9816867395383102E-2</v>
      </c>
      <c r="Y26" s="15">
        <v>2.2257947362822699</v>
      </c>
      <c r="Z26" s="16">
        <v>2.79846523349798E-2</v>
      </c>
      <c r="AA26" s="15">
        <v>2.3963953146241699</v>
      </c>
      <c r="AB26" s="247">
        <v>3.0958884566264399E-2</v>
      </c>
      <c r="AC26" s="15"/>
      <c r="AD26" s="16"/>
      <c r="AE26" s="15"/>
      <c r="AF26" s="16"/>
      <c r="AH26" s="262"/>
      <c r="AI26" s="98" t="s">
        <v>15</v>
      </c>
      <c r="AJ26" s="15">
        <v>2.4712056024252398</v>
      </c>
      <c r="AK26" s="16">
        <v>2.16235630232046E-2</v>
      </c>
      <c r="AL26" s="15">
        <v>2.3505372010450101</v>
      </c>
      <c r="AM26" s="16">
        <v>3.09052324693509E-2</v>
      </c>
      <c r="AN26" s="15">
        <v>2.1069913848972601</v>
      </c>
      <c r="AO26" s="16">
        <v>3.6987790274835002E-2</v>
      </c>
      <c r="AP26" s="15">
        <v>2.2396736446740002</v>
      </c>
      <c r="AQ26" s="16">
        <v>3.4351845901838401E-2</v>
      </c>
      <c r="AR26" s="15">
        <v>2.1527057165064201</v>
      </c>
      <c r="AS26" s="247">
        <v>4.4885358285210397E-2</v>
      </c>
      <c r="AT26" s="15"/>
      <c r="AU26" s="16"/>
      <c r="AV26" s="15"/>
      <c r="AW26" s="16"/>
      <c r="AY26" s="262"/>
      <c r="AZ26" s="98" t="s">
        <v>15</v>
      </c>
      <c r="BA26" s="15">
        <v>2.0945351578651401</v>
      </c>
      <c r="BB26" s="16">
        <v>4.8458448554102501E-2</v>
      </c>
      <c r="BC26" s="15">
        <v>1.98440705158405</v>
      </c>
      <c r="BD26" s="16">
        <v>5.40710407456702E-2</v>
      </c>
      <c r="BE26" s="15">
        <v>1.87540484526924</v>
      </c>
      <c r="BF26" s="16">
        <v>6.17245375980661E-2</v>
      </c>
      <c r="BG26" s="15">
        <v>1.9249273949439001</v>
      </c>
      <c r="BH26" s="16">
        <v>5.6471169205911102E-2</v>
      </c>
      <c r="BI26" s="15">
        <v>1.4940440835695801</v>
      </c>
      <c r="BJ26" s="247">
        <v>8.7019171717740401E-2</v>
      </c>
      <c r="BK26" s="15"/>
      <c r="BL26" s="16"/>
      <c r="BM26" s="15"/>
      <c r="BN26" s="16"/>
      <c r="BP26" s="262"/>
      <c r="BQ26" s="98" t="s">
        <v>15</v>
      </c>
      <c r="BR26" s="15">
        <v>1.9390799034098001</v>
      </c>
      <c r="BS26" s="16">
        <v>2.4330512477032998E-2</v>
      </c>
      <c r="BT26" s="15">
        <v>1.85809132027835</v>
      </c>
      <c r="BU26" s="16">
        <v>3.6813864627189101E-2</v>
      </c>
      <c r="BV26" s="15">
        <v>1.5484326129019399</v>
      </c>
      <c r="BW26" s="16">
        <v>3.2114229020522099E-2</v>
      </c>
      <c r="BX26" s="15">
        <v>1.27807755497596</v>
      </c>
      <c r="BY26" s="16">
        <v>3.2904736159701499E-2</v>
      </c>
      <c r="BZ26" s="15">
        <v>1.25840590674468</v>
      </c>
      <c r="CA26" s="247">
        <v>4.05435583029004E-2</v>
      </c>
      <c r="CD26" s="262"/>
      <c r="CE26" s="98" t="s">
        <v>15</v>
      </c>
      <c r="CF26" s="208">
        <v>2.2650241587854998</v>
      </c>
      <c r="CG26" s="16">
        <v>9.8947024851239698E-2</v>
      </c>
      <c r="CH26" s="208">
        <v>1.4780328280449899</v>
      </c>
      <c r="CI26" s="16">
        <v>0.10293342351830501</v>
      </c>
      <c r="CJ26" s="208">
        <v>1.64562056962022</v>
      </c>
      <c r="CK26" s="16">
        <v>8.9720699583851093E-2</v>
      </c>
      <c r="CL26" s="208">
        <v>1.4612995428036999</v>
      </c>
      <c r="CM26" s="16">
        <v>8.8065992967683498E-2</v>
      </c>
      <c r="CN26" s="208">
        <v>1.68812724100795</v>
      </c>
      <c r="CO26" s="247">
        <v>0.17412394622652899</v>
      </c>
      <c r="CR26" s="262"/>
      <c r="CS26" s="98" t="s">
        <v>15</v>
      </c>
      <c r="CT26" s="15">
        <v>2.08388494209597</v>
      </c>
      <c r="CU26" s="16">
        <v>3.88767965370371E-2</v>
      </c>
      <c r="CV26" s="15">
        <v>1.88672734882971</v>
      </c>
      <c r="CW26" s="16">
        <v>5.1394389068858501E-2</v>
      </c>
      <c r="CX26" s="15">
        <v>1.67286319518525</v>
      </c>
      <c r="CY26" s="16">
        <v>4.6930697964342898E-2</v>
      </c>
      <c r="CZ26" s="15">
        <v>1.5275546813587799</v>
      </c>
      <c r="DA26" s="16">
        <v>5.3805006325871901E-2</v>
      </c>
      <c r="DB26" s="15">
        <v>1.9288338944807699</v>
      </c>
      <c r="DC26" s="247">
        <v>6.21795633009707E-2</v>
      </c>
      <c r="DF26" s="262"/>
      <c r="DG26" s="98" t="s">
        <v>15</v>
      </c>
      <c r="DH26" s="15">
        <v>1.9356059554020999</v>
      </c>
      <c r="DI26" s="16">
        <v>5.9763168725386499E-2</v>
      </c>
      <c r="DJ26" s="15">
        <v>1.8325964629144</v>
      </c>
      <c r="DK26" s="16">
        <v>8.5525933799980802E-2</v>
      </c>
      <c r="DL26" s="15">
        <v>1.54868483245084</v>
      </c>
      <c r="DM26" s="16">
        <v>7.7495563684208998E-2</v>
      </c>
      <c r="DN26" s="15">
        <v>1.4530115405806601</v>
      </c>
      <c r="DO26" s="16">
        <v>8.4432682049364896E-2</v>
      </c>
      <c r="DP26" s="15">
        <v>1.3300171105327101</v>
      </c>
      <c r="DQ26" s="247">
        <v>9.5434383649182497E-2</v>
      </c>
      <c r="DT26" s="262"/>
      <c r="DU26" s="98" t="s">
        <v>15</v>
      </c>
      <c r="DV26" s="15">
        <v>1.3466981371903299</v>
      </c>
      <c r="DW26" s="16">
        <v>7.9001369745830496E-2</v>
      </c>
      <c r="DX26" s="15">
        <v>1.1587635528842799</v>
      </c>
      <c r="DY26" s="16">
        <v>8.86834254457705E-2</v>
      </c>
      <c r="DZ26" s="15">
        <v>1.1588682175187599</v>
      </c>
      <c r="EA26" s="16">
        <v>8.8597866089845101E-2</v>
      </c>
      <c r="EB26" s="15">
        <v>1.19442397377836</v>
      </c>
      <c r="EC26" s="16">
        <v>7.7640719314925305E-2</v>
      </c>
      <c r="ED26" s="15">
        <v>0.68163492321264396</v>
      </c>
      <c r="EE26" s="247">
        <v>8.3547690822612999E-2</v>
      </c>
    </row>
    <row r="27" spans="1:152" x14ac:dyDescent="0.2">
      <c r="A27" s="98" t="s">
        <v>16</v>
      </c>
      <c r="B27" s="209">
        <v>2.5507298495057502</v>
      </c>
      <c r="C27" s="100">
        <v>5.05933589630157E-2</v>
      </c>
      <c r="D27" s="209">
        <v>2.2785994650089401</v>
      </c>
      <c r="E27" s="100">
        <v>4.60971410989615E-2</v>
      </c>
      <c r="F27" s="209">
        <v>2.6868356681760401</v>
      </c>
      <c r="G27" s="100">
        <v>6.1414248319644003E-2</v>
      </c>
      <c r="H27" s="209">
        <v>2.4934597160542702</v>
      </c>
      <c r="I27" s="100">
        <v>5.59617060801922E-2</v>
      </c>
      <c r="J27" s="209">
        <v>2.4595591810659601</v>
      </c>
      <c r="K27" s="258">
        <v>6.9577020558209801E-2</v>
      </c>
      <c r="L27" s="15"/>
      <c r="M27" s="16"/>
      <c r="N27" s="15"/>
      <c r="O27" s="16"/>
      <c r="Q27" s="262"/>
      <c r="R27" s="98" t="s">
        <v>16</v>
      </c>
      <c r="S27" s="15">
        <v>2.5280863695926699</v>
      </c>
      <c r="T27" s="16">
        <v>3.4496888539107498E-2</v>
      </c>
      <c r="U27" s="15">
        <v>2.18453967898916</v>
      </c>
      <c r="V27" s="16">
        <v>4.1759044122794402E-2</v>
      </c>
      <c r="W27" s="15">
        <v>2.1023119877809799</v>
      </c>
      <c r="X27" s="16">
        <v>6.3195313079297905E-2</v>
      </c>
      <c r="Y27" s="15">
        <v>2.0836829160097099</v>
      </c>
      <c r="Z27" s="16">
        <v>4.4560733232938299E-2</v>
      </c>
      <c r="AA27" s="15">
        <v>2.1551397994579902</v>
      </c>
      <c r="AB27" s="247">
        <v>5.4667154412859603E-2</v>
      </c>
      <c r="AC27" s="15"/>
      <c r="AD27" s="16"/>
      <c r="AE27" s="15"/>
      <c r="AF27" s="16"/>
      <c r="AH27" s="262"/>
      <c r="AI27" s="98" t="s">
        <v>16</v>
      </c>
      <c r="AJ27" s="15">
        <v>2.2629129951525999</v>
      </c>
      <c r="AK27" s="16">
        <v>4.0171799200820299E-2</v>
      </c>
      <c r="AL27" s="15">
        <v>2.2758442738279201</v>
      </c>
      <c r="AM27" s="16">
        <v>5.06104453891211E-2</v>
      </c>
      <c r="AN27" s="15">
        <v>2.3305731274356698</v>
      </c>
      <c r="AO27" s="16">
        <v>7.7674482476590798E-2</v>
      </c>
      <c r="AP27" s="15">
        <v>2.1094777037874501</v>
      </c>
      <c r="AQ27" s="16">
        <v>5.2193761086121497E-2</v>
      </c>
      <c r="AR27" s="15">
        <v>2.1379329682998698</v>
      </c>
      <c r="AS27" s="247">
        <v>5.9298690982873901E-2</v>
      </c>
      <c r="AT27" s="15"/>
      <c r="AU27" s="16"/>
      <c r="AV27" s="15"/>
      <c r="AW27" s="16"/>
      <c r="AY27" s="262"/>
      <c r="AZ27" s="98" t="s">
        <v>16</v>
      </c>
      <c r="BA27" s="15">
        <v>1.8573081512629701</v>
      </c>
      <c r="BB27" s="16">
        <v>5.9012680403669797E-2</v>
      </c>
      <c r="BC27" s="15">
        <v>1.9914393957836201</v>
      </c>
      <c r="BD27" s="16">
        <v>7.6644293079591599E-2</v>
      </c>
      <c r="BE27" s="15">
        <v>2.02584685359338</v>
      </c>
      <c r="BF27" s="16">
        <v>6.8175459453065204E-2</v>
      </c>
      <c r="BG27" s="15">
        <v>1.9533356297864799</v>
      </c>
      <c r="BH27" s="16">
        <v>5.9651004753526603E-2</v>
      </c>
      <c r="BI27" s="15">
        <v>1.57412626160333</v>
      </c>
      <c r="BJ27" s="247">
        <v>7.9550670632338005E-2</v>
      </c>
      <c r="BK27" s="15"/>
      <c r="BL27" s="16"/>
      <c r="BM27" s="15"/>
      <c r="BN27" s="16"/>
      <c r="BP27" s="262"/>
      <c r="BQ27" s="98" t="s">
        <v>16</v>
      </c>
      <c r="BR27" s="15">
        <v>1.56088816948542</v>
      </c>
      <c r="BS27" s="16">
        <v>5.39447321567251E-2</v>
      </c>
      <c r="BT27" s="15">
        <v>1.8678580424234801</v>
      </c>
      <c r="BU27" s="16">
        <v>5.6580077944281701E-2</v>
      </c>
      <c r="BV27" s="15">
        <v>1.93051061712238</v>
      </c>
      <c r="BW27" s="16">
        <v>5.4021321489556802E-2</v>
      </c>
      <c r="BX27" s="15">
        <v>1.5706429758468701</v>
      </c>
      <c r="BY27" s="16">
        <v>6.5994039273257005E-2</v>
      </c>
      <c r="BZ27" s="15">
        <v>1.2758908360574901</v>
      </c>
      <c r="CA27" s="247">
        <v>5.8849927686855499E-2</v>
      </c>
      <c r="CD27" s="262"/>
      <c r="CE27" s="98" t="s">
        <v>16</v>
      </c>
      <c r="CF27" s="208">
        <v>1.29153390449534</v>
      </c>
      <c r="CG27" s="16">
        <v>8.0928772185877795E-2</v>
      </c>
      <c r="CH27" s="208">
        <v>0.56602316170837597</v>
      </c>
      <c r="CI27" s="16">
        <v>5.88096703241128E-2</v>
      </c>
      <c r="CJ27" s="208">
        <v>1.4001312131767301</v>
      </c>
      <c r="CK27" s="16">
        <v>5.13641250922897E-2</v>
      </c>
      <c r="CL27" s="208">
        <v>1.1950109055264799</v>
      </c>
      <c r="CM27" s="16">
        <v>0.108064731132441</v>
      </c>
      <c r="CN27" s="208">
        <v>1.5406364978918199</v>
      </c>
      <c r="CO27" s="247">
        <v>6.9447811804429702E-2</v>
      </c>
      <c r="CR27" s="262"/>
      <c r="CS27" s="98" t="s">
        <v>16</v>
      </c>
      <c r="CT27" s="15">
        <v>1.1126073635433</v>
      </c>
      <c r="CU27" s="16">
        <v>5.3371534515311903E-2</v>
      </c>
      <c r="CV27" s="15">
        <v>1.3018013070625301</v>
      </c>
      <c r="CW27" s="16">
        <v>6.1257417472694399E-2</v>
      </c>
      <c r="CX27" s="15">
        <v>1.50425418041895</v>
      </c>
      <c r="CY27" s="16">
        <v>5.2426965786458397E-2</v>
      </c>
      <c r="CZ27" s="15">
        <v>1.4003903154333499</v>
      </c>
      <c r="DA27" s="16">
        <v>8.0542165901371504E-2</v>
      </c>
      <c r="DB27" s="15">
        <v>1.4962080932950399</v>
      </c>
      <c r="DC27" s="247">
        <v>6.4288192988525394E-2</v>
      </c>
      <c r="DF27" s="262"/>
      <c r="DG27" s="98" t="s">
        <v>16</v>
      </c>
      <c r="DH27" s="15">
        <v>1.07715635572289</v>
      </c>
      <c r="DI27" s="16">
        <v>7.3936735625917197E-2</v>
      </c>
      <c r="DJ27" s="15">
        <v>1.70189275710747</v>
      </c>
      <c r="DK27" s="16">
        <v>7.6205863625539896E-2</v>
      </c>
      <c r="DL27" s="15">
        <v>1.53040965529159</v>
      </c>
      <c r="DM27" s="16">
        <v>6.8444335405531895E-2</v>
      </c>
      <c r="DN27" s="15">
        <v>1.25444912233973</v>
      </c>
      <c r="DO27" s="16">
        <v>0.10075438668134599</v>
      </c>
      <c r="DP27" s="15">
        <v>1.0742394918511</v>
      </c>
      <c r="DQ27" s="247">
        <v>7.8801802817595495E-2</v>
      </c>
      <c r="DT27" s="262"/>
      <c r="DU27" s="98" t="s">
        <v>16</v>
      </c>
      <c r="DV27" s="15">
        <v>0.92130634131825695</v>
      </c>
      <c r="DW27" s="16">
        <v>7.7626157266715207E-2</v>
      </c>
      <c r="DX27" s="15">
        <v>1.0536416492703899</v>
      </c>
      <c r="DY27" s="16">
        <v>9.1615171365100403E-2</v>
      </c>
      <c r="DZ27" s="15">
        <v>1.2844376155855799</v>
      </c>
      <c r="EA27" s="16">
        <v>8.5792501776848398E-2</v>
      </c>
      <c r="EB27" s="15">
        <v>1.3594697861858001</v>
      </c>
      <c r="EC27" s="16">
        <v>0.20882665502023201</v>
      </c>
      <c r="ED27" s="15">
        <v>0.73842956526902204</v>
      </c>
      <c r="EE27" s="247">
        <v>5.9139457092060803E-2</v>
      </c>
    </row>
    <row r="28" spans="1:152" x14ac:dyDescent="0.2">
      <c r="A28" s="98" t="s">
        <v>17</v>
      </c>
      <c r="B28" s="209">
        <v>2.5254015023147498</v>
      </c>
      <c r="C28" s="100">
        <v>6.0311619301511403E-2</v>
      </c>
      <c r="D28" s="209">
        <v>2.30404145475174</v>
      </c>
      <c r="E28" s="100">
        <v>6.1051341518880198E-2</v>
      </c>
      <c r="F28" s="209">
        <v>2.6844581122129001</v>
      </c>
      <c r="G28" s="100">
        <v>6.12652848331076E-2</v>
      </c>
      <c r="H28" s="209">
        <v>2.5557061728347201</v>
      </c>
      <c r="I28" s="100">
        <v>6.9072581849968007E-2</v>
      </c>
      <c r="J28" s="209">
        <v>2.6742382998619498</v>
      </c>
      <c r="K28" s="258">
        <v>6.9464715059266199E-2</v>
      </c>
      <c r="L28" s="15"/>
      <c r="M28" s="16"/>
      <c r="N28" s="15"/>
      <c r="O28" s="16"/>
      <c r="Q28" s="262"/>
      <c r="R28" s="98" t="s">
        <v>17</v>
      </c>
      <c r="S28" s="15">
        <v>2.48192796176453</v>
      </c>
      <c r="T28" s="16">
        <v>3.6596287738725197E-2</v>
      </c>
      <c r="U28" s="15">
        <v>2.2718491437653698</v>
      </c>
      <c r="V28" s="16">
        <v>4.6673680202067802E-2</v>
      </c>
      <c r="W28" s="15">
        <v>2.32290324352905</v>
      </c>
      <c r="X28" s="16">
        <v>5.4946589067947103E-2</v>
      </c>
      <c r="Y28" s="15">
        <v>2.2816057464660302</v>
      </c>
      <c r="Z28" s="16">
        <v>4.6921126734436498E-2</v>
      </c>
      <c r="AA28" s="15">
        <v>2.4874334014522801</v>
      </c>
      <c r="AB28" s="247">
        <v>5.6335980208616E-2</v>
      </c>
      <c r="AC28" s="15"/>
      <c r="AD28" s="16"/>
      <c r="AE28" s="15"/>
      <c r="AF28" s="16"/>
      <c r="AH28" s="262"/>
      <c r="AI28" s="98" t="s">
        <v>17</v>
      </c>
      <c r="AJ28" s="15">
        <v>2.2091186638226699</v>
      </c>
      <c r="AK28" s="16">
        <v>3.8548837616003202E-2</v>
      </c>
      <c r="AL28" s="15">
        <v>2.34098410101342</v>
      </c>
      <c r="AM28" s="16">
        <v>4.1853739841873801E-2</v>
      </c>
      <c r="AN28" s="15">
        <v>2.3410453392697699</v>
      </c>
      <c r="AO28" s="16">
        <v>4.4460265595085202E-2</v>
      </c>
      <c r="AP28" s="15">
        <v>2.1663734725051502</v>
      </c>
      <c r="AQ28" s="16">
        <v>5.1713799353459398E-2</v>
      </c>
      <c r="AR28" s="15">
        <v>2.2702308470813901</v>
      </c>
      <c r="AS28" s="247">
        <v>6.2239737472920199E-2</v>
      </c>
      <c r="AT28" s="15"/>
      <c r="AU28" s="16"/>
      <c r="AV28" s="15"/>
      <c r="AW28" s="16"/>
      <c r="AY28" s="262"/>
      <c r="AZ28" s="98" t="s">
        <v>17</v>
      </c>
      <c r="BA28" s="15">
        <v>1.9686799169523199</v>
      </c>
      <c r="BB28" s="16">
        <v>5.7918364197263102E-2</v>
      </c>
      <c r="BC28" s="15">
        <v>2.2668931910654502</v>
      </c>
      <c r="BD28" s="16">
        <v>6.7392805983309004E-2</v>
      </c>
      <c r="BE28" s="15">
        <v>2.3531211071593501</v>
      </c>
      <c r="BF28" s="16">
        <v>6.1811871772201203E-2</v>
      </c>
      <c r="BG28" s="15">
        <v>2.2440075145775098</v>
      </c>
      <c r="BH28" s="16">
        <v>8.1014946324378501E-2</v>
      </c>
      <c r="BI28" s="15">
        <v>1.8470623301769999</v>
      </c>
      <c r="BJ28" s="247">
        <v>9.9493053899661302E-2</v>
      </c>
      <c r="BK28" s="15"/>
      <c r="BL28" s="16"/>
      <c r="BM28" s="15"/>
      <c r="BN28" s="16"/>
      <c r="BP28" s="262"/>
      <c r="BQ28" s="98" t="s">
        <v>17</v>
      </c>
      <c r="BR28" s="15">
        <v>1.50279377504115</v>
      </c>
      <c r="BS28" s="16">
        <v>4.4923839693984002E-2</v>
      </c>
      <c r="BT28" s="15">
        <v>1.61032386621259</v>
      </c>
      <c r="BU28" s="16">
        <v>6.6141635090123899E-2</v>
      </c>
      <c r="BV28" s="15">
        <v>1.99732935883809</v>
      </c>
      <c r="BW28" s="16">
        <v>4.1895052373583201E-2</v>
      </c>
      <c r="BX28" s="15">
        <v>1.6733679620906301</v>
      </c>
      <c r="BY28" s="16">
        <v>7.3702614583199905E-2</v>
      </c>
      <c r="BZ28" s="15">
        <v>1.4514553792667899</v>
      </c>
      <c r="CA28" s="247">
        <v>5.9463483577709503E-2</v>
      </c>
      <c r="CD28" s="262"/>
      <c r="CE28" s="98" t="s">
        <v>17</v>
      </c>
      <c r="CF28" s="208" t="s">
        <v>328</v>
      </c>
      <c r="CG28" s="16" t="s">
        <v>328</v>
      </c>
      <c r="CH28" s="208" t="s">
        <v>328</v>
      </c>
      <c r="CI28" s="16" t="s">
        <v>328</v>
      </c>
      <c r="CJ28" s="208" t="s">
        <v>328</v>
      </c>
      <c r="CK28" s="16" t="s">
        <v>328</v>
      </c>
      <c r="CL28" s="208" t="s">
        <v>328</v>
      </c>
      <c r="CM28" s="16" t="s">
        <v>328</v>
      </c>
      <c r="CN28" s="208">
        <v>1.29000326880366</v>
      </c>
      <c r="CO28" s="247">
        <v>0.26436792603118497</v>
      </c>
      <c r="CR28" s="262"/>
      <c r="CS28" s="98" t="s">
        <v>17</v>
      </c>
      <c r="CT28" s="15">
        <v>1.21938745022773</v>
      </c>
      <c r="CU28" s="16">
        <v>5.3542271500425301E-2</v>
      </c>
      <c r="CV28" s="15">
        <v>1.38734894931907</v>
      </c>
      <c r="CW28" s="16">
        <v>5.5567367088171199E-2</v>
      </c>
      <c r="CX28" s="15">
        <v>1.6598640989364599</v>
      </c>
      <c r="CY28" s="16">
        <v>5.2088667380775097E-2</v>
      </c>
      <c r="CZ28" s="15">
        <v>1.4487008495738201</v>
      </c>
      <c r="DA28" s="16">
        <v>8.2839025874905395E-2</v>
      </c>
      <c r="DB28" s="15">
        <v>1.77797757900286</v>
      </c>
      <c r="DC28" s="247">
        <v>7.2499311208159903E-2</v>
      </c>
      <c r="DF28" s="262"/>
      <c r="DG28" s="98" t="s">
        <v>17</v>
      </c>
      <c r="DH28" s="15">
        <v>1.04459854200793</v>
      </c>
      <c r="DI28" s="16">
        <v>5.0324607570504998E-2</v>
      </c>
      <c r="DJ28" s="15">
        <v>1.3469264439015101</v>
      </c>
      <c r="DK28" s="16">
        <v>6.43205156921801E-2</v>
      </c>
      <c r="DL28" s="15">
        <v>1.55071505790056</v>
      </c>
      <c r="DM28" s="16">
        <v>4.97622649007479E-2</v>
      </c>
      <c r="DN28" s="15">
        <v>1.22547533848933</v>
      </c>
      <c r="DO28" s="16">
        <v>0.1149305903954</v>
      </c>
      <c r="DP28" s="15">
        <v>1.38377764390555</v>
      </c>
      <c r="DQ28" s="247">
        <v>6.4043452891826405E-2</v>
      </c>
      <c r="DT28" s="262"/>
      <c r="DU28" s="98" t="s">
        <v>17</v>
      </c>
      <c r="DV28" s="15">
        <v>0.725549930350464</v>
      </c>
      <c r="DW28" s="16">
        <v>7.6182489066294296E-2</v>
      </c>
      <c r="DX28" s="15">
        <v>1.16079416230809</v>
      </c>
      <c r="DY28" s="16">
        <v>0.112618899312245</v>
      </c>
      <c r="DZ28" s="15">
        <v>1.43074923821994</v>
      </c>
      <c r="EA28" s="16">
        <v>7.9855856110700299E-2</v>
      </c>
      <c r="EB28" s="15" t="s">
        <v>328</v>
      </c>
      <c r="EC28" s="16" t="s">
        <v>328</v>
      </c>
      <c r="ED28" s="15">
        <v>0.94375014356557996</v>
      </c>
      <c r="EE28" s="247">
        <v>7.6470549769456303E-2</v>
      </c>
    </row>
    <row r="29" spans="1:152" x14ac:dyDescent="0.2">
      <c r="A29" s="98" t="s">
        <v>18</v>
      </c>
      <c r="B29" s="209">
        <v>2.6766647751888799</v>
      </c>
      <c r="C29" s="100">
        <v>8.1323507988234303E-2</v>
      </c>
      <c r="D29" s="209">
        <v>2.3490254424200399</v>
      </c>
      <c r="E29" s="100">
        <v>8.6915338007315698E-2</v>
      </c>
      <c r="F29" s="209">
        <v>2.7898841873612299</v>
      </c>
      <c r="G29" s="100">
        <v>9.39933695346611E-2</v>
      </c>
      <c r="H29" s="209">
        <v>2.5418840020476199</v>
      </c>
      <c r="I29" s="100">
        <v>8.04140330157221E-2</v>
      </c>
      <c r="J29" s="209">
        <v>2.2867167792865</v>
      </c>
      <c r="K29" s="258">
        <v>0.104192296898103</v>
      </c>
      <c r="L29" s="15"/>
      <c r="M29" s="16"/>
      <c r="N29" s="15"/>
      <c r="O29" s="16"/>
      <c r="Q29" s="262"/>
      <c r="R29" s="98" t="s">
        <v>18</v>
      </c>
      <c r="S29" s="15">
        <v>2.7611446797076602</v>
      </c>
      <c r="T29" s="16">
        <v>3.7791341360363002E-2</v>
      </c>
      <c r="U29" s="15">
        <v>2.4366679678040599</v>
      </c>
      <c r="V29" s="16">
        <v>3.9376110335731802E-2</v>
      </c>
      <c r="W29" s="15">
        <v>2.1529929392167202</v>
      </c>
      <c r="X29" s="16">
        <v>5.0774588754657499E-2</v>
      </c>
      <c r="Y29" s="15">
        <v>2.1618711415228602</v>
      </c>
      <c r="Z29" s="16">
        <v>4.1839616446853599E-2</v>
      </c>
      <c r="AA29" s="15">
        <v>2.2750514198899601</v>
      </c>
      <c r="AB29" s="247">
        <v>6.6650836910839104E-2</v>
      </c>
      <c r="AC29" s="15"/>
      <c r="AD29" s="16"/>
      <c r="AE29" s="15"/>
      <c r="AF29" s="16"/>
      <c r="AH29" s="262"/>
      <c r="AI29" s="98" t="s">
        <v>18</v>
      </c>
      <c r="AJ29" s="15">
        <v>2.1813170038804399</v>
      </c>
      <c r="AK29" s="16">
        <v>6.7605568799222804E-2</v>
      </c>
      <c r="AL29" s="15">
        <v>2.17579653891644</v>
      </c>
      <c r="AM29" s="16">
        <v>6.1552514749034497E-2</v>
      </c>
      <c r="AN29" s="15">
        <v>2.3397131063703398</v>
      </c>
      <c r="AO29" s="16">
        <v>7.6137367796699704E-2</v>
      </c>
      <c r="AP29" s="15">
        <v>2.1848433411246901</v>
      </c>
      <c r="AQ29" s="16">
        <v>6.2009850317003803E-2</v>
      </c>
      <c r="AR29" s="15">
        <v>2.1302597265212899</v>
      </c>
      <c r="AS29" s="247">
        <v>9.2932495928523998E-2</v>
      </c>
      <c r="AT29" s="15"/>
      <c r="AU29" s="16"/>
      <c r="AV29" s="15"/>
      <c r="AW29" s="16"/>
      <c r="AY29" s="262"/>
      <c r="AZ29" s="98" t="s">
        <v>18</v>
      </c>
      <c r="BA29" s="15">
        <v>2.0841951287831102</v>
      </c>
      <c r="BB29" s="16">
        <v>4.5292934797493203E-2</v>
      </c>
      <c r="BC29" s="15">
        <v>2.2357723549454001</v>
      </c>
      <c r="BD29" s="16">
        <v>4.7971638081062702E-2</v>
      </c>
      <c r="BE29" s="15">
        <v>2.3292389281817298</v>
      </c>
      <c r="BF29" s="16">
        <v>6.7328328775788399E-2</v>
      </c>
      <c r="BG29" s="15">
        <v>2.1842934236584002</v>
      </c>
      <c r="BH29" s="16">
        <v>4.8503228847280103E-2</v>
      </c>
      <c r="BI29" s="15">
        <v>1.9070774739876999</v>
      </c>
      <c r="BJ29" s="247">
        <v>6.6932336173156901E-2</v>
      </c>
      <c r="BK29" s="15"/>
      <c r="BL29" s="16"/>
      <c r="BM29" s="15"/>
      <c r="BN29" s="16"/>
      <c r="BP29" s="262"/>
      <c r="BQ29" s="98" t="s">
        <v>18</v>
      </c>
      <c r="BR29" s="15">
        <v>1.63066776732932</v>
      </c>
      <c r="BS29" s="16">
        <v>4.6390727042400402E-2</v>
      </c>
      <c r="BT29" s="15">
        <v>1.7002052133080101</v>
      </c>
      <c r="BU29" s="16">
        <v>5.3722319772546497E-2</v>
      </c>
      <c r="BV29" s="15">
        <v>1.7897353181697799</v>
      </c>
      <c r="BW29" s="16">
        <v>4.3295011793288603E-2</v>
      </c>
      <c r="BX29" s="15">
        <v>1.5867326684080201</v>
      </c>
      <c r="BY29" s="16">
        <v>6.4145407848622493E-2</v>
      </c>
      <c r="BZ29" s="15">
        <v>1.5398190998672501</v>
      </c>
      <c r="CA29" s="247">
        <v>6.9481311121392594E-2</v>
      </c>
      <c r="CD29" s="262"/>
      <c r="CE29" s="98" t="s">
        <v>18</v>
      </c>
      <c r="CF29" s="208">
        <v>1.23986884024475</v>
      </c>
      <c r="CG29" s="16">
        <v>0.13488429923314699</v>
      </c>
      <c r="CH29" s="208">
        <v>1.2669819672798099</v>
      </c>
      <c r="CI29" s="16">
        <v>0.13982643504589001</v>
      </c>
      <c r="CJ29" s="208">
        <v>1.26814131371712</v>
      </c>
      <c r="CK29" s="16">
        <v>0.110406831732447</v>
      </c>
      <c r="CL29" s="208" t="s">
        <v>328</v>
      </c>
      <c r="CM29" s="16" t="s">
        <v>328</v>
      </c>
      <c r="CN29" s="208">
        <v>1.2412553654120599</v>
      </c>
      <c r="CO29" s="247">
        <v>0.12598893350354801</v>
      </c>
      <c r="CR29" s="262"/>
      <c r="CS29" s="98" t="s">
        <v>18</v>
      </c>
      <c r="CT29" s="15">
        <v>1.4798328009706101</v>
      </c>
      <c r="CU29" s="16">
        <v>5.6440103616664399E-2</v>
      </c>
      <c r="CV29" s="15">
        <v>1.7101278160409601</v>
      </c>
      <c r="CW29" s="16">
        <v>7.7981567716162603E-2</v>
      </c>
      <c r="CX29" s="15">
        <v>1.9203034049332499</v>
      </c>
      <c r="CY29" s="16">
        <v>6.9094729842706606E-2</v>
      </c>
      <c r="CZ29" s="15">
        <v>1.6333430794639501</v>
      </c>
      <c r="DA29" s="16">
        <v>0.117016809749991</v>
      </c>
      <c r="DB29" s="15">
        <v>1.9512844539046901</v>
      </c>
      <c r="DC29" s="247">
        <v>6.9644888499315993E-2</v>
      </c>
      <c r="DF29" s="262"/>
      <c r="DG29" s="98" t="s">
        <v>18</v>
      </c>
      <c r="DH29" s="15">
        <v>1.26518821459582</v>
      </c>
      <c r="DI29" s="16">
        <v>7.7314734994294199E-2</v>
      </c>
      <c r="DJ29" s="15">
        <v>1.71793711710916</v>
      </c>
      <c r="DK29" s="16">
        <v>7.7615592259040203E-2</v>
      </c>
      <c r="DL29" s="15">
        <v>1.74976871262592</v>
      </c>
      <c r="DM29" s="16">
        <v>6.95854947705489E-2</v>
      </c>
      <c r="DN29" s="15">
        <v>1.35380354029852</v>
      </c>
      <c r="DO29" s="16">
        <v>0.151247495773737</v>
      </c>
      <c r="DP29" s="15">
        <v>1.5988496375855801</v>
      </c>
      <c r="DQ29" s="247">
        <v>0.103277737445523</v>
      </c>
      <c r="DT29" s="262"/>
      <c r="DU29" s="98" t="s">
        <v>18</v>
      </c>
      <c r="DV29" s="15">
        <v>0.89851634250327495</v>
      </c>
      <c r="DW29" s="16">
        <v>6.2303693208795398E-2</v>
      </c>
      <c r="DX29" s="15">
        <v>1.37806914459826</v>
      </c>
      <c r="DY29" s="16">
        <v>8.1680370177609096E-2</v>
      </c>
      <c r="DZ29" s="15">
        <v>1.3062589100266599</v>
      </c>
      <c r="EA29" s="16">
        <v>7.5227530727296293E-2</v>
      </c>
      <c r="EB29" s="15">
        <v>1.1857356851440299</v>
      </c>
      <c r="EC29" s="16">
        <v>0.123398349923203</v>
      </c>
      <c r="ED29" s="15">
        <v>0.88493246069423603</v>
      </c>
      <c r="EE29" s="247">
        <v>7.2624224771551393E-2</v>
      </c>
    </row>
    <row r="30" spans="1:152" x14ac:dyDescent="0.2">
      <c r="A30" s="98" t="s">
        <v>19</v>
      </c>
      <c r="B30" s="209">
        <v>2.7179682222453798</v>
      </c>
      <c r="C30" s="100">
        <v>4.6471994431738703E-2</v>
      </c>
      <c r="D30" s="209">
        <v>2.3844915467440999</v>
      </c>
      <c r="E30" s="100">
        <v>4.2110017523758002E-2</v>
      </c>
      <c r="F30" s="209">
        <v>2.4517520583605799</v>
      </c>
      <c r="G30" s="100">
        <v>6.4740942265017906E-2</v>
      </c>
      <c r="H30" s="209">
        <v>2.5080387452548698</v>
      </c>
      <c r="I30" s="100">
        <v>5.4680675799026197E-2</v>
      </c>
      <c r="J30" s="209">
        <v>2.4793634871310002</v>
      </c>
      <c r="K30" s="258">
        <v>7.2584322257800399E-2</v>
      </c>
      <c r="L30" s="15"/>
      <c r="M30" s="16"/>
      <c r="N30" s="15"/>
      <c r="O30" s="16"/>
      <c r="Q30" s="262"/>
      <c r="R30" s="98" t="s">
        <v>19</v>
      </c>
      <c r="S30" s="15">
        <v>2.6088816779670498</v>
      </c>
      <c r="T30" s="16">
        <v>2.1545616730444E-2</v>
      </c>
      <c r="U30" s="15">
        <v>2.0861544977784399</v>
      </c>
      <c r="V30" s="16">
        <v>2.8172665089623301E-2</v>
      </c>
      <c r="W30" s="15">
        <v>1.9694311819885699</v>
      </c>
      <c r="X30" s="16">
        <v>2.93204944295887E-2</v>
      </c>
      <c r="Y30" s="15">
        <v>2.16873614246918</v>
      </c>
      <c r="Z30" s="16">
        <v>2.8841598318908399E-2</v>
      </c>
      <c r="AA30" s="15">
        <v>2.4048900147224002</v>
      </c>
      <c r="AB30" s="247">
        <v>3.6004373803191499E-2</v>
      </c>
      <c r="AC30" s="15"/>
      <c r="AD30" s="16"/>
      <c r="AE30" s="15"/>
      <c r="AF30" s="16"/>
      <c r="AH30" s="262"/>
      <c r="AI30" s="98" t="s">
        <v>19</v>
      </c>
      <c r="AJ30" s="15">
        <v>2.4361603258033599</v>
      </c>
      <c r="AK30" s="16">
        <v>2.2448547588429402E-2</v>
      </c>
      <c r="AL30" s="15">
        <v>1.99451110237635</v>
      </c>
      <c r="AM30" s="16">
        <v>2.7593279282558902E-2</v>
      </c>
      <c r="AN30" s="15">
        <v>2.1680768547088798</v>
      </c>
      <c r="AO30" s="16">
        <v>3.4882909769401997E-2</v>
      </c>
      <c r="AP30" s="15">
        <v>2.2477276727384599</v>
      </c>
      <c r="AQ30" s="16">
        <v>3.4729078019540199E-2</v>
      </c>
      <c r="AR30" s="15">
        <v>2.2340564351782</v>
      </c>
      <c r="AS30" s="247">
        <v>3.6811426082060297E-2</v>
      </c>
      <c r="AT30" s="15"/>
      <c r="AU30" s="16"/>
      <c r="AV30" s="15"/>
      <c r="AW30" s="16"/>
      <c r="AY30" s="262"/>
      <c r="AZ30" s="98" t="s">
        <v>19</v>
      </c>
      <c r="BA30" s="15">
        <v>2.1493281736697898</v>
      </c>
      <c r="BB30" s="16">
        <v>6.6759475270756499E-2</v>
      </c>
      <c r="BC30" s="15">
        <v>1.73233304656332</v>
      </c>
      <c r="BD30" s="16">
        <v>6.8009368266843603E-2</v>
      </c>
      <c r="BE30" s="15">
        <v>1.9214424124145699</v>
      </c>
      <c r="BF30" s="16">
        <v>6.6326812134680599E-2</v>
      </c>
      <c r="BG30" s="15">
        <v>1.96800960872424</v>
      </c>
      <c r="BH30" s="16">
        <v>7.5236390828853403E-2</v>
      </c>
      <c r="BI30" s="15">
        <v>1.5827890983955699</v>
      </c>
      <c r="BJ30" s="247">
        <v>9.2660688776254593E-2</v>
      </c>
      <c r="BK30" s="15"/>
      <c r="BL30" s="16"/>
      <c r="BM30" s="15"/>
      <c r="BN30" s="16"/>
      <c r="BP30" s="262"/>
      <c r="BQ30" s="98" t="s">
        <v>19</v>
      </c>
      <c r="BR30" s="15">
        <v>1.9019185359636399</v>
      </c>
      <c r="BS30" s="16">
        <v>3.0356738010992802E-2</v>
      </c>
      <c r="BT30" s="15">
        <v>1.6794527498157701</v>
      </c>
      <c r="BU30" s="16">
        <v>3.3637901500254502E-2</v>
      </c>
      <c r="BV30" s="15">
        <v>1.4469136881281499</v>
      </c>
      <c r="BW30" s="16">
        <v>3.0836367708218699E-2</v>
      </c>
      <c r="BX30" s="15">
        <v>1.27072815741949</v>
      </c>
      <c r="BY30" s="16">
        <v>2.5618873537549901E-2</v>
      </c>
      <c r="BZ30" s="15">
        <v>1.4298860309922401</v>
      </c>
      <c r="CA30" s="247">
        <v>5.2895169333957E-2</v>
      </c>
      <c r="CD30" s="262"/>
      <c r="CE30" s="98" t="s">
        <v>19</v>
      </c>
      <c r="CF30" s="15">
        <v>2.2508553842644798</v>
      </c>
      <c r="CG30" s="16">
        <v>0.13315129567353001</v>
      </c>
      <c r="CH30" s="15">
        <v>1.4575322784029301</v>
      </c>
      <c r="CI30" s="16">
        <v>0.13454946289765601</v>
      </c>
      <c r="CJ30" s="15">
        <v>1.85514974108885</v>
      </c>
      <c r="CK30" s="16">
        <v>0.10843656365814699</v>
      </c>
      <c r="CL30" s="15">
        <v>1.55062306167481</v>
      </c>
      <c r="CM30" s="16">
        <v>0.14712089298334999</v>
      </c>
      <c r="CN30" s="15">
        <v>1.37323246338413</v>
      </c>
      <c r="CO30" s="247">
        <v>0.13544883852321599</v>
      </c>
      <c r="CR30" s="262"/>
      <c r="CS30" s="98" t="s">
        <v>19</v>
      </c>
      <c r="CT30" s="15">
        <v>1.79056617788739</v>
      </c>
      <c r="CU30" s="16">
        <v>4.0084886661431202E-2</v>
      </c>
      <c r="CV30" s="15">
        <v>1.5833506433275799</v>
      </c>
      <c r="CW30" s="16">
        <v>5.4386179355923103E-2</v>
      </c>
      <c r="CX30" s="15">
        <v>1.7291726797060001</v>
      </c>
      <c r="CY30" s="16">
        <v>4.94228079843754E-2</v>
      </c>
      <c r="CZ30" s="15">
        <v>1.3037359206350101</v>
      </c>
      <c r="DA30" s="16">
        <v>5.0390827205572503E-2</v>
      </c>
      <c r="DB30" s="15">
        <v>1.83990761819483</v>
      </c>
      <c r="DC30" s="247">
        <v>6.54742845922867E-2</v>
      </c>
      <c r="DF30" s="262"/>
      <c r="DG30" s="98" t="s">
        <v>19</v>
      </c>
      <c r="DH30" s="15">
        <v>1.6077883707310301</v>
      </c>
      <c r="DI30" s="16">
        <v>4.8359511928862398E-2</v>
      </c>
      <c r="DJ30" s="15">
        <v>1.43385307023621</v>
      </c>
      <c r="DK30" s="16">
        <v>5.5577081567055903E-2</v>
      </c>
      <c r="DL30" s="15">
        <v>1.4087568624143101</v>
      </c>
      <c r="DM30" s="16">
        <v>5.1846088318298102E-2</v>
      </c>
      <c r="DN30" s="15">
        <v>1.0628307518751201</v>
      </c>
      <c r="DO30" s="16">
        <v>5.0047119908202202E-2</v>
      </c>
      <c r="DP30" s="15">
        <v>1.27407636607121</v>
      </c>
      <c r="DQ30" s="247">
        <v>7.5483752415732505E-2</v>
      </c>
      <c r="DT30" s="262"/>
      <c r="DU30" s="98" t="s">
        <v>19</v>
      </c>
      <c r="DV30" s="15">
        <v>1.18156317873003</v>
      </c>
      <c r="DW30" s="16">
        <v>9.4548249213850799E-2</v>
      </c>
      <c r="DX30" s="15">
        <v>0.97809529319153699</v>
      </c>
      <c r="DY30" s="16">
        <v>0.110961103903856</v>
      </c>
      <c r="DZ30" s="15">
        <v>1.42831386213859</v>
      </c>
      <c r="EA30" s="16">
        <v>8.6770831035876295E-2</v>
      </c>
      <c r="EB30" s="15">
        <v>1.03933043445788</v>
      </c>
      <c r="EC30" s="16">
        <v>0.106241913304521</v>
      </c>
      <c r="ED30" s="15">
        <v>0.74401687047041298</v>
      </c>
      <c r="EE30" s="247">
        <v>0.100618291717156</v>
      </c>
    </row>
    <row r="31" spans="1:152" x14ac:dyDescent="0.2">
      <c r="A31" s="98" t="s">
        <v>20</v>
      </c>
      <c r="B31" s="209">
        <v>2.7394501349729898</v>
      </c>
      <c r="C31" s="100">
        <v>4.3349475444544899E-2</v>
      </c>
      <c r="D31" s="209">
        <v>2.6809967869049598</v>
      </c>
      <c r="E31" s="100">
        <v>6.1363557592401502E-2</v>
      </c>
      <c r="F31" s="209">
        <v>2.7853253520021402</v>
      </c>
      <c r="G31" s="100">
        <v>7.49601937051282E-2</v>
      </c>
      <c r="H31" s="209">
        <v>2.8547332702180199</v>
      </c>
      <c r="I31" s="100">
        <v>7.4235721606816907E-2</v>
      </c>
      <c r="J31" s="209">
        <v>2.6883147368819098</v>
      </c>
      <c r="K31" s="258">
        <v>6.0841411033959299E-2</v>
      </c>
      <c r="L31" s="15"/>
      <c r="M31" s="16"/>
      <c r="N31" s="8"/>
      <c r="O31" s="9"/>
      <c r="Q31" s="262"/>
      <c r="R31" s="98" t="s">
        <v>20</v>
      </c>
      <c r="S31" s="15">
        <v>2.7343324567976701</v>
      </c>
      <c r="T31" s="16">
        <v>4.0080372381542301E-2</v>
      </c>
      <c r="U31" s="15">
        <v>2.4965047843760702</v>
      </c>
      <c r="V31" s="16">
        <v>3.7017924187495201E-2</v>
      </c>
      <c r="W31" s="15">
        <v>2.3469354457116101</v>
      </c>
      <c r="X31" s="16">
        <v>4.1416077079389803E-2</v>
      </c>
      <c r="Y31" s="15">
        <v>2.4188470013458701</v>
      </c>
      <c r="Z31" s="16">
        <v>4.1124314615381803E-2</v>
      </c>
      <c r="AA31" s="15">
        <v>2.60806497744171</v>
      </c>
      <c r="AB31" s="247">
        <v>4.1433240914076498E-2</v>
      </c>
      <c r="AC31" s="15"/>
      <c r="AD31" s="16"/>
      <c r="AE31" s="15"/>
      <c r="AF31" s="16"/>
      <c r="AH31" s="262"/>
      <c r="AI31" s="98" t="s">
        <v>20</v>
      </c>
      <c r="AJ31" s="15">
        <v>2.4530008552234102</v>
      </c>
      <c r="AK31" s="16">
        <v>4.1803927355496699E-2</v>
      </c>
      <c r="AL31" s="15">
        <v>2.4820519674622101</v>
      </c>
      <c r="AM31" s="16">
        <v>5.3679096384270403E-2</v>
      </c>
      <c r="AN31" s="15">
        <v>2.3360991558606998</v>
      </c>
      <c r="AO31" s="16">
        <v>3.9576375251167098E-2</v>
      </c>
      <c r="AP31" s="15">
        <v>2.2749735147789099</v>
      </c>
      <c r="AQ31" s="16">
        <v>6.1491614188822402E-2</v>
      </c>
      <c r="AR31" s="15">
        <v>2.39369523062371</v>
      </c>
      <c r="AS31" s="247">
        <v>5.77807100554096E-2</v>
      </c>
      <c r="AT31" s="15"/>
      <c r="AU31" s="16"/>
      <c r="AV31" s="15"/>
      <c r="AW31" s="16"/>
      <c r="AY31" s="262"/>
      <c r="AZ31" s="98" t="s">
        <v>20</v>
      </c>
      <c r="BA31" s="15">
        <v>2.1803007368388299</v>
      </c>
      <c r="BB31" s="16">
        <v>5.39801276968917E-2</v>
      </c>
      <c r="BC31" s="15">
        <v>2.2220378598700701</v>
      </c>
      <c r="BD31" s="16">
        <v>5.3757137255018898E-2</v>
      </c>
      <c r="BE31" s="15">
        <v>2.17074135116171</v>
      </c>
      <c r="BF31" s="16">
        <v>5.0750695120587101E-2</v>
      </c>
      <c r="BG31" s="15">
        <v>2.3018870073446198</v>
      </c>
      <c r="BH31" s="16">
        <v>7.7839087259799697E-2</v>
      </c>
      <c r="BI31" s="15">
        <v>2.0534912506274798</v>
      </c>
      <c r="BJ31" s="247">
        <v>8.4251213521464405E-2</v>
      </c>
      <c r="BK31" s="15"/>
      <c r="BL31" s="16"/>
      <c r="BM31" s="15"/>
      <c r="BN31" s="16"/>
      <c r="BP31" s="262"/>
      <c r="BQ31" s="98" t="s">
        <v>20</v>
      </c>
      <c r="BR31" s="15">
        <v>1.80209705756766</v>
      </c>
      <c r="BS31" s="16">
        <v>4.2338387610928702E-2</v>
      </c>
      <c r="BT31" s="15">
        <v>1.90695717166498</v>
      </c>
      <c r="BU31" s="16">
        <v>4.0208597171009303E-2</v>
      </c>
      <c r="BV31" s="15">
        <v>1.9660130238222</v>
      </c>
      <c r="BW31" s="16">
        <v>4.5881352363148498E-2</v>
      </c>
      <c r="BX31" s="15">
        <v>1.5181847890679201</v>
      </c>
      <c r="BY31" s="16">
        <v>4.8595370692254398E-2</v>
      </c>
      <c r="BZ31" s="15">
        <v>1.64624968794549</v>
      </c>
      <c r="CA31" s="247">
        <v>5.7220245282029597E-2</v>
      </c>
      <c r="CD31" s="262"/>
      <c r="CE31" s="98" t="s">
        <v>20</v>
      </c>
      <c r="CF31" s="15">
        <v>1.76722791870461</v>
      </c>
      <c r="CG31" s="16">
        <v>0.23781799046850399</v>
      </c>
      <c r="CH31" s="15">
        <v>1.70311634782465</v>
      </c>
      <c r="CI31" s="16">
        <v>0.254927841909247</v>
      </c>
      <c r="CJ31" s="15">
        <v>2.48938214801586</v>
      </c>
      <c r="CK31" s="16">
        <v>0.27259250587474398</v>
      </c>
      <c r="CL31" s="15">
        <v>1.8984287741155299</v>
      </c>
      <c r="CM31" s="16">
        <v>0.59860514672908605</v>
      </c>
      <c r="CN31" s="15">
        <v>1.89120432771709</v>
      </c>
      <c r="CO31" s="247">
        <v>0.24671979378556499</v>
      </c>
      <c r="CR31" s="262"/>
      <c r="CS31" s="98" t="s">
        <v>20</v>
      </c>
      <c r="CT31" s="15">
        <v>1.9264190158452701</v>
      </c>
      <c r="CU31" s="16">
        <v>4.9597911499532701E-2</v>
      </c>
      <c r="CV31" s="15">
        <v>1.74323933515411</v>
      </c>
      <c r="CW31" s="16">
        <v>6.4027447386286407E-2</v>
      </c>
      <c r="CX31" s="15">
        <v>2.1597197102422601</v>
      </c>
      <c r="CY31" s="16">
        <v>5.93882118021299E-2</v>
      </c>
      <c r="CZ31" s="15">
        <v>1.55622226708602</v>
      </c>
      <c r="DA31" s="16">
        <v>7.5127341264292005E-2</v>
      </c>
      <c r="DB31" s="15">
        <v>2.1502740205871902</v>
      </c>
      <c r="DC31" s="247">
        <v>6.46865216930229E-2</v>
      </c>
      <c r="DF31" s="262"/>
      <c r="DG31" s="98" t="s">
        <v>20</v>
      </c>
      <c r="DH31" s="15">
        <v>1.58154119463223</v>
      </c>
      <c r="DI31" s="16">
        <v>8.36067578313405E-2</v>
      </c>
      <c r="DJ31" s="15">
        <v>1.64786804309381</v>
      </c>
      <c r="DK31" s="16">
        <v>9.05221551582997E-2</v>
      </c>
      <c r="DL31" s="15">
        <v>1.9033801823202701</v>
      </c>
      <c r="DM31" s="16">
        <v>9.9161869040947703E-2</v>
      </c>
      <c r="DN31" s="15">
        <v>1.1068491231026101</v>
      </c>
      <c r="DO31" s="16">
        <v>7.3662503800014198E-2</v>
      </c>
      <c r="DP31" s="15">
        <v>1.44016145424535</v>
      </c>
      <c r="DQ31" s="247">
        <v>0.11589545164411801</v>
      </c>
      <c r="DT31" s="262"/>
      <c r="DU31" s="98" t="s">
        <v>20</v>
      </c>
      <c r="DV31" s="15">
        <v>1.2395610010948099</v>
      </c>
      <c r="DW31" s="16">
        <v>8.2165946741764195E-2</v>
      </c>
      <c r="DX31" s="15">
        <v>1.2012787251892501</v>
      </c>
      <c r="DY31" s="16">
        <v>9.3326328009996296E-2</v>
      </c>
      <c r="DZ31" s="15">
        <v>1.6463123216126301</v>
      </c>
      <c r="EA31" s="16">
        <v>7.7955403011005606E-2</v>
      </c>
      <c r="EB31" s="15">
        <v>0.99450231279382395</v>
      </c>
      <c r="EC31" s="16">
        <v>9.6537287442821001E-2</v>
      </c>
      <c r="ED31" s="15">
        <v>1.1753194982526101</v>
      </c>
      <c r="EE31" s="247">
        <v>8.9705239562885994E-2</v>
      </c>
    </row>
    <row r="32" spans="1:152" x14ac:dyDescent="0.2">
      <c r="A32" s="98"/>
      <c r="B32" s="1"/>
      <c r="C32" s="1"/>
      <c r="D32" s="1"/>
      <c r="E32" s="1"/>
      <c r="F32" s="1"/>
      <c r="G32" s="1"/>
      <c r="H32" s="1"/>
      <c r="I32" s="1"/>
      <c r="J32" s="1"/>
      <c r="K32" s="293"/>
      <c r="N32" s="6"/>
      <c r="O32" s="6"/>
      <c r="Q32" s="262"/>
      <c r="R32" s="98"/>
      <c r="AB32" s="262"/>
      <c r="AE32" s="6"/>
      <c r="AF32" s="6"/>
      <c r="AG32" s="6"/>
      <c r="AH32" s="262"/>
      <c r="AI32" s="98"/>
      <c r="AS32" s="262"/>
      <c r="AY32" s="262"/>
      <c r="AZ32" s="98"/>
      <c r="BJ32" s="262"/>
      <c r="BP32" s="262"/>
      <c r="BQ32" s="98"/>
      <c r="CA32" s="262"/>
      <c r="CD32" s="262"/>
      <c r="CE32" s="98"/>
      <c r="CO32" s="262"/>
      <c r="CR32" s="262"/>
      <c r="CS32" s="98"/>
      <c r="DC32" s="262"/>
      <c r="DF32" s="262"/>
      <c r="DG32" s="98"/>
      <c r="DQ32" s="262"/>
      <c r="DT32" s="262"/>
      <c r="DU32" s="98"/>
      <c r="EE32" s="262"/>
    </row>
    <row r="33" spans="1:163" x14ac:dyDescent="0.2">
      <c r="A33" s="97" t="s">
        <v>21</v>
      </c>
      <c r="B33" s="1"/>
      <c r="C33" s="1"/>
      <c r="D33" s="1"/>
      <c r="E33" s="1"/>
      <c r="F33" s="1"/>
      <c r="G33" s="1"/>
      <c r="H33" s="1"/>
      <c r="I33" s="1"/>
      <c r="J33" s="1"/>
      <c r="K33" s="293"/>
      <c r="N33" s="6"/>
      <c r="O33" s="6"/>
      <c r="Q33" s="262"/>
      <c r="R33" s="97" t="s">
        <v>21</v>
      </c>
      <c r="AB33" s="262"/>
      <c r="AE33" s="6"/>
      <c r="AF33" s="6"/>
      <c r="AG33" s="6"/>
      <c r="AH33" s="262"/>
      <c r="AI33" s="97" t="s">
        <v>21</v>
      </c>
      <c r="AS33" s="262"/>
      <c r="AY33" s="262"/>
      <c r="AZ33" s="97" t="s">
        <v>21</v>
      </c>
      <c r="BJ33" s="262"/>
      <c r="BP33" s="262"/>
      <c r="BQ33" s="97" t="s">
        <v>21</v>
      </c>
      <c r="CA33" s="262"/>
      <c r="CD33" s="262"/>
      <c r="CE33" s="97" t="s">
        <v>21</v>
      </c>
      <c r="CO33" s="262"/>
      <c r="CR33" s="262"/>
      <c r="CS33" s="97" t="s">
        <v>21</v>
      </c>
      <c r="DC33" s="262"/>
      <c r="DF33" s="262"/>
      <c r="DG33" s="97" t="s">
        <v>21</v>
      </c>
      <c r="DQ33" s="262"/>
      <c r="DT33" s="262"/>
      <c r="DU33" s="97" t="s">
        <v>21</v>
      </c>
      <c r="EE33" s="262"/>
    </row>
    <row r="34" spans="1:163" x14ac:dyDescent="0.2">
      <c r="A34" s="98" t="s">
        <v>22</v>
      </c>
      <c r="B34" s="209">
        <v>2.64761985182479</v>
      </c>
      <c r="C34" s="100">
        <v>3.06637183590379E-2</v>
      </c>
      <c r="D34" s="209">
        <v>2.4889816695729299</v>
      </c>
      <c r="E34" s="100">
        <v>3.6115799901155703E-2</v>
      </c>
      <c r="F34" s="209">
        <v>2.60445803815412</v>
      </c>
      <c r="G34" s="100">
        <v>6.1038075258374902E-2</v>
      </c>
      <c r="H34" s="209">
        <v>2.6023477582755601</v>
      </c>
      <c r="I34" s="100">
        <v>4.6542965822178997E-2</v>
      </c>
      <c r="J34" s="209">
        <v>2.5588062597036898</v>
      </c>
      <c r="K34" s="258">
        <v>5.2261371547032302E-2</v>
      </c>
      <c r="L34" s="15"/>
      <c r="M34" s="16"/>
      <c r="N34" s="8"/>
      <c r="O34" s="9"/>
      <c r="Q34" s="262"/>
      <c r="R34" s="98" t="s">
        <v>22</v>
      </c>
      <c r="S34" s="15">
        <v>2.4960340295743002</v>
      </c>
      <c r="T34" s="16">
        <v>2.49356933422753E-2</v>
      </c>
      <c r="U34" s="15">
        <v>2.3785715156558598</v>
      </c>
      <c r="V34" s="16">
        <v>2.6630552236468399E-2</v>
      </c>
      <c r="W34" s="15">
        <v>2.01367581360878</v>
      </c>
      <c r="X34" s="16">
        <v>3.9131483419416697E-2</v>
      </c>
      <c r="Y34" s="15">
        <v>2.0948716734020199</v>
      </c>
      <c r="Z34" s="16">
        <v>2.7993525882470501E-2</v>
      </c>
      <c r="AA34" s="15">
        <v>2.1678342147994698</v>
      </c>
      <c r="AB34" s="247">
        <v>4.9635109899672701E-2</v>
      </c>
      <c r="AC34" s="15"/>
      <c r="AD34" s="16"/>
      <c r="AE34" s="8"/>
      <c r="AF34" s="9"/>
      <c r="AG34" s="6"/>
      <c r="AH34" s="262"/>
      <c r="AI34" s="98" t="s">
        <v>22</v>
      </c>
      <c r="AJ34" s="15">
        <v>2.2080321752641701</v>
      </c>
      <c r="AK34" s="16">
        <v>3.2821210832675203E-2</v>
      </c>
      <c r="AL34" s="15">
        <v>2.33631074206034</v>
      </c>
      <c r="AM34" s="16">
        <v>3.5771461751252398E-2</v>
      </c>
      <c r="AN34" s="15">
        <v>2.1473272139472099</v>
      </c>
      <c r="AO34" s="16">
        <v>5.4944552281732201E-2</v>
      </c>
      <c r="AP34" s="15">
        <v>2.20772050521184</v>
      </c>
      <c r="AQ34" s="16">
        <v>4.1676430854434197E-2</v>
      </c>
      <c r="AR34" s="15">
        <v>2.1315753878012398</v>
      </c>
      <c r="AS34" s="247">
        <v>5.8702610480127398E-2</v>
      </c>
      <c r="AT34" s="15"/>
      <c r="AU34" s="16"/>
      <c r="AV34" s="15"/>
      <c r="AW34" s="16"/>
      <c r="AY34" s="262"/>
      <c r="AZ34" s="98" t="s">
        <v>22</v>
      </c>
      <c r="BA34" s="15">
        <v>1.8659252806301201</v>
      </c>
      <c r="BB34" s="16">
        <v>4.2305093171309899E-2</v>
      </c>
      <c r="BC34" s="15">
        <v>2.0009426112313098</v>
      </c>
      <c r="BD34" s="16">
        <v>4.8351359941659601E-2</v>
      </c>
      <c r="BE34" s="15">
        <v>1.9061720796030399</v>
      </c>
      <c r="BF34" s="16">
        <v>5.7634449161200599E-2</v>
      </c>
      <c r="BG34" s="15">
        <v>2.1036869578034798</v>
      </c>
      <c r="BH34" s="16">
        <v>5.3604504935065703E-2</v>
      </c>
      <c r="BI34" s="15">
        <v>1.7332925207307399</v>
      </c>
      <c r="BJ34" s="247">
        <v>7.3757984515700301E-2</v>
      </c>
      <c r="BK34" s="15"/>
      <c r="BL34" s="16"/>
      <c r="BM34" s="15"/>
      <c r="BN34" s="16"/>
      <c r="BP34" s="262"/>
      <c r="BQ34" s="98" t="s">
        <v>22</v>
      </c>
      <c r="BR34" s="15">
        <v>1.67670161678714</v>
      </c>
      <c r="BS34" s="16">
        <v>4.2774389111451497E-2</v>
      </c>
      <c r="BT34" s="15">
        <v>1.8256836802418701</v>
      </c>
      <c r="BU34" s="16">
        <v>4.7942315196678402E-2</v>
      </c>
      <c r="BV34" s="15">
        <v>1.55553368443569</v>
      </c>
      <c r="BW34" s="16">
        <v>6.0473450338138002E-2</v>
      </c>
      <c r="BX34" s="15">
        <v>1.60012683655313</v>
      </c>
      <c r="BY34" s="16">
        <v>5.0261678839260901E-2</v>
      </c>
      <c r="BZ34" s="15">
        <v>1.3434225352273601</v>
      </c>
      <c r="CA34" s="247">
        <v>5.9297036847281201E-2</v>
      </c>
      <c r="CD34" s="262"/>
      <c r="CE34" s="98" t="s">
        <v>22</v>
      </c>
      <c r="CF34" s="15">
        <v>2.1572262031485199</v>
      </c>
      <c r="CG34" s="16">
        <v>0.154493592708421</v>
      </c>
      <c r="CH34" s="15">
        <v>1.57219761068917</v>
      </c>
      <c r="CI34" s="16">
        <v>0.118770039761321</v>
      </c>
      <c r="CJ34" s="15">
        <v>1.7494239428507301</v>
      </c>
      <c r="CK34" s="16">
        <v>0.15765045396159799</v>
      </c>
      <c r="CL34" s="15" t="s">
        <v>328</v>
      </c>
      <c r="CM34" s="16" t="s">
        <v>328</v>
      </c>
      <c r="CN34" s="15">
        <v>1.53660278970538</v>
      </c>
      <c r="CO34" s="247">
        <v>0.18242855807338501</v>
      </c>
      <c r="CR34" s="262"/>
      <c r="CS34" s="98" t="s">
        <v>22</v>
      </c>
      <c r="CT34" s="15">
        <v>1.5113472963010399</v>
      </c>
      <c r="CU34" s="16">
        <v>5.2636732441406001E-2</v>
      </c>
      <c r="CV34" s="15">
        <v>1.65037957608108</v>
      </c>
      <c r="CW34" s="16">
        <v>6.7570318117674097E-2</v>
      </c>
      <c r="CX34" s="15">
        <v>1.6074804328758601</v>
      </c>
      <c r="CY34" s="16">
        <v>4.98031969197218E-2</v>
      </c>
      <c r="CZ34" s="15">
        <v>1.4328719465622399</v>
      </c>
      <c r="DA34" s="16">
        <v>5.5018719856412601E-2</v>
      </c>
      <c r="DB34" s="15">
        <v>1.7357310779070401</v>
      </c>
      <c r="DC34" s="247">
        <v>5.5808867361699002E-2</v>
      </c>
      <c r="DF34" s="262"/>
      <c r="DG34" s="98" t="s">
        <v>22</v>
      </c>
      <c r="DH34" s="15">
        <v>1.2037905994503999</v>
      </c>
      <c r="DI34" s="16">
        <v>6.8785553168597705E-2</v>
      </c>
      <c r="DJ34" s="15">
        <v>1.6961532416677101</v>
      </c>
      <c r="DK34" s="16">
        <v>7.9887414023188205E-2</v>
      </c>
      <c r="DL34" s="15">
        <v>1.39600415823533</v>
      </c>
      <c r="DM34" s="16">
        <v>7.99959613564412E-2</v>
      </c>
      <c r="DN34" s="15">
        <v>1.1205098879034301</v>
      </c>
      <c r="DO34" s="16">
        <v>9.6544367958583704E-2</v>
      </c>
      <c r="DP34" s="15">
        <v>0.99742211584554497</v>
      </c>
      <c r="DQ34" s="247">
        <v>7.6726701250636797E-2</v>
      </c>
      <c r="DT34" s="262"/>
      <c r="DU34" s="98" t="s">
        <v>22</v>
      </c>
      <c r="DV34" s="15">
        <v>0.86152458472808902</v>
      </c>
      <c r="DW34" s="16">
        <v>7.1255836322677901E-2</v>
      </c>
      <c r="DX34" s="15">
        <v>1.26739277906407</v>
      </c>
      <c r="DY34" s="16">
        <v>6.3332723095516893E-2</v>
      </c>
      <c r="DZ34" s="15">
        <v>1.1872663700463999</v>
      </c>
      <c r="EA34" s="16">
        <v>0.107185859751856</v>
      </c>
      <c r="EB34" s="15">
        <v>1.3285020387602</v>
      </c>
      <c r="EC34" s="16">
        <v>9.2776844532677899E-2</v>
      </c>
      <c r="ED34" s="15">
        <v>0.60385793428131596</v>
      </c>
      <c r="EE34" s="247">
        <v>6.6910255590183404E-2</v>
      </c>
    </row>
    <row r="35" spans="1:163" x14ac:dyDescent="0.2">
      <c r="A35" s="98" t="s">
        <v>23</v>
      </c>
      <c r="B35" s="209">
        <v>2.5354678201424199</v>
      </c>
      <c r="C35" s="100">
        <v>4.1162192001941801E-2</v>
      </c>
      <c r="D35" s="209">
        <v>2.6678430920127001</v>
      </c>
      <c r="E35" s="100">
        <v>5.1016038878276902E-2</v>
      </c>
      <c r="F35" s="209">
        <v>2.6677324398036499</v>
      </c>
      <c r="G35" s="100">
        <v>5.8344913757241101E-2</v>
      </c>
      <c r="H35" s="209">
        <v>2.78583313533073</v>
      </c>
      <c r="I35" s="100">
        <v>7.7266713305538595E-2</v>
      </c>
      <c r="J35" s="209">
        <v>2.59119210407852</v>
      </c>
      <c r="K35" s="258">
        <v>5.7286801915818301E-2</v>
      </c>
      <c r="L35" s="15"/>
      <c r="M35" s="16"/>
      <c r="N35" s="8"/>
      <c r="O35" s="9"/>
      <c r="Q35" s="262"/>
      <c r="R35" s="98" t="s">
        <v>23</v>
      </c>
      <c r="S35" s="15">
        <v>2.7000171175457299</v>
      </c>
      <c r="T35" s="16">
        <v>3.2165426919230203E-2</v>
      </c>
      <c r="U35" s="15">
        <v>2.55248473035248</v>
      </c>
      <c r="V35" s="16">
        <v>3.6972558978797698E-2</v>
      </c>
      <c r="W35" s="15">
        <v>2.17109779537267</v>
      </c>
      <c r="X35" s="16">
        <v>5.12032485854945E-2</v>
      </c>
      <c r="Y35" s="15">
        <v>2.4564155939120398</v>
      </c>
      <c r="Z35" s="16">
        <v>4.4902593090797201E-2</v>
      </c>
      <c r="AA35" s="15">
        <v>2.6716854110274402</v>
      </c>
      <c r="AB35" s="247">
        <v>5.0789533034446999E-2</v>
      </c>
      <c r="AC35" s="15"/>
      <c r="AD35" s="16"/>
      <c r="AE35" s="8"/>
      <c r="AF35" s="9"/>
      <c r="AG35" s="6"/>
      <c r="AH35" s="262"/>
      <c r="AI35" s="98" t="s">
        <v>23</v>
      </c>
      <c r="AJ35" s="15">
        <v>2.4681940296663898</v>
      </c>
      <c r="AK35" s="16">
        <v>4.4269514247071998E-2</v>
      </c>
      <c r="AL35" s="15">
        <v>2.6009209994628399</v>
      </c>
      <c r="AM35" s="16">
        <v>4.8704599877151297E-2</v>
      </c>
      <c r="AN35" s="15">
        <v>2.3672622324577599</v>
      </c>
      <c r="AO35" s="16">
        <v>6.0366244549647501E-2</v>
      </c>
      <c r="AP35" s="15">
        <v>2.44311593689826</v>
      </c>
      <c r="AQ35" s="16">
        <v>6.3459432602077107E-2</v>
      </c>
      <c r="AR35" s="15">
        <v>2.6448627339272899</v>
      </c>
      <c r="AS35" s="247">
        <v>7.0578367962009406E-2</v>
      </c>
      <c r="AT35" s="15"/>
      <c r="AU35" s="16"/>
      <c r="AV35" s="15"/>
      <c r="AW35" s="16"/>
      <c r="AY35" s="262"/>
      <c r="AZ35" s="98" t="s">
        <v>23</v>
      </c>
      <c r="BA35" s="15">
        <v>2.1500845086051799</v>
      </c>
      <c r="BB35" s="16">
        <v>4.4890353937370703E-2</v>
      </c>
      <c r="BC35" s="15">
        <v>2.2245082868369201</v>
      </c>
      <c r="BD35" s="16">
        <v>4.2566033421374397E-2</v>
      </c>
      <c r="BE35" s="15">
        <v>2.1691282828527898</v>
      </c>
      <c r="BF35" s="16">
        <v>5.2392563553326103E-2</v>
      </c>
      <c r="BG35" s="15">
        <v>2.2958130084053199</v>
      </c>
      <c r="BH35" s="16">
        <v>5.0855586635950301E-2</v>
      </c>
      <c r="BI35" s="15">
        <v>2.13197862121813</v>
      </c>
      <c r="BJ35" s="247">
        <v>6.7764564795503301E-2</v>
      </c>
      <c r="BK35" s="15"/>
      <c r="BL35" s="16"/>
      <c r="BM35" s="15"/>
      <c r="BN35" s="16"/>
      <c r="BP35" s="262"/>
      <c r="BQ35" s="98" t="s">
        <v>23</v>
      </c>
      <c r="BR35" s="15">
        <v>1.8026124896051801</v>
      </c>
      <c r="BS35" s="16">
        <v>3.9141102428049898E-2</v>
      </c>
      <c r="BT35" s="15">
        <v>1.87896423342318</v>
      </c>
      <c r="BU35" s="16">
        <v>4.6615140398098401E-2</v>
      </c>
      <c r="BV35" s="15">
        <v>1.5868378100024001</v>
      </c>
      <c r="BW35" s="16">
        <v>4.2923459063538498E-2</v>
      </c>
      <c r="BX35" s="15">
        <v>1.4401785537993299</v>
      </c>
      <c r="BY35" s="16">
        <v>5.4611047318686302E-2</v>
      </c>
      <c r="BZ35" s="15">
        <v>1.54808853348262</v>
      </c>
      <c r="CA35" s="247">
        <v>5.4381122243097497E-2</v>
      </c>
      <c r="CD35" s="262"/>
      <c r="CE35" s="98" t="s">
        <v>23</v>
      </c>
      <c r="CF35" s="15">
        <v>1.8849554219233</v>
      </c>
      <c r="CG35" s="16">
        <v>0.22009130623583001</v>
      </c>
      <c r="CH35" s="15" t="s">
        <v>328</v>
      </c>
      <c r="CI35" s="16" t="s">
        <v>328</v>
      </c>
      <c r="CJ35" s="15" t="s">
        <v>328</v>
      </c>
      <c r="CK35" s="16" t="s">
        <v>328</v>
      </c>
      <c r="CL35" s="15" t="s">
        <v>328</v>
      </c>
      <c r="CM35" s="16" t="s">
        <v>328</v>
      </c>
      <c r="CN35" s="15">
        <v>1.7617979537453401</v>
      </c>
      <c r="CO35" s="247">
        <v>0.22147225527579201</v>
      </c>
      <c r="CR35" s="262"/>
      <c r="CS35" s="98" t="s">
        <v>23</v>
      </c>
      <c r="CT35" s="15">
        <v>1.99701564963978</v>
      </c>
      <c r="CU35" s="16">
        <v>4.9403722273677203E-2</v>
      </c>
      <c r="CV35" s="15">
        <v>1.88458893612879</v>
      </c>
      <c r="CW35" s="16">
        <v>8.1599625246637594E-2</v>
      </c>
      <c r="CX35" s="15">
        <v>1.8739960371725599</v>
      </c>
      <c r="CY35" s="16">
        <v>6.7697101410875704E-2</v>
      </c>
      <c r="CZ35" s="15">
        <v>1.7013395554435899</v>
      </c>
      <c r="DA35" s="16">
        <v>9.1186817199236297E-2</v>
      </c>
      <c r="DB35" s="15">
        <v>2.2984732803563999</v>
      </c>
      <c r="DC35" s="247">
        <v>9.0969193017537905E-2</v>
      </c>
      <c r="DF35" s="262"/>
      <c r="DG35" s="98" t="s">
        <v>23</v>
      </c>
      <c r="DH35" s="15">
        <v>1.59052033044408</v>
      </c>
      <c r="DI35" s="16">
        <v>7.3514870958767506E-2</v>
      </c>
      <c r="DJ35" s="15">
        <v>1.6046765901331299</v>
      </c>
      <c r="DK35" s="16">
        <v>7.6562410047147797E-2</v>
      </c>
      <c r="DL35" s="15">
        <v>1.64453490793302</v>
      </c>
      <c r="DM35" s="16">
        <v>6.4014525305237005E-2</v>
      </c>
      <c r="DN35" s="15">
        <v>1.3085785570319299</v>
      </c>
      <c r="DO35" s="16">
        <v>0.10753895263499801</v>
      </c>
      <c r="DP35" s="15">
        <v>1.23226616504992</v>
      </c>
      <c r="DQ35" s="247">
        <v>9.64255021949596E-2</v>
      </c>
      <c r="DT35" s="262"/>
      <c r="DU35" s="98" t="s">
        <v>23</v>
      </c>
      <c r="DV35" s="15">
        <v>1.28674270428738</v>
      </c>
      <c r="DW35" s="16">
        <v>5.7490976048510903E-2</v>
      </c>
      <c r="DX35" s="15">
        <v>1.1994106212985201</v>
      </c>
      <c r="DY35" s="16">
        <v>7.2143603295145103E-2</v>
      </c>
      <c r="DZ35" s="15">
        <v>1.5079298656129001</v>
      </c>
      <c r="EA35" s="16">
        <v>6.5653996294459796E-2</v>
      </c>
      <c r="EB35" s="15">
        <v>1.4306365435669599</v>
      </c>
      <c r="EC35" s="16">
        <v>0.10468171757601</v>
      </c>
      <c r="ED35" s="15">
        <v>1.02857252868033</v>
      </c>
      <c r="EE35" s="247">
        <v>8.5894388641348199E-2</v>
      </c>
    </row>
    <row r="36" spans="1:163" x14ac:dyDescent="0.2">
      <c r="A36" s="98" t="s">
        <v>24</v>
      </c>
      <c r="B36" s="209">
        <v>2.5790257105988399</v>
      </c>
      <c r="C36" s="100">
        <v>5.7418608538559901E-2</v>
      </c>
      <c r="D36" s="209">
        <v>2.5373644571285601</v>
      </c>
      <c r="E36" s="100">
        <v>6.3853325092777802E-2</v>
      </c>
      <c r="F36" s="209">
        <v>2.4904905825476802</v>
      </c>
      <c r="G36" s="100">
        <v>6.0408209698011001E-2</v>
      </c>
      <c r="H36" s="209">
        <v>2.49872057086333</v>
      </c>
      <c r="I36" s="100">
        <v>6.1428919460413997E-2</v>
      </c>
      <c r="J36" s="209">
        <v>2.5093775960082501</v>
      </c>
      <c r="K36" s="258">
        <v>6.6756247651645395E-2</v>
      </c>
      <c r="L36" s="15"/>
      <c r="M36" s="16"/>
      <c r="N36" s="8"/>
      <c r="O36" s="9"/>
      <c r="Q36" s="262"/>
      <c r="R36" s="98" t="s">
        <v>24</v>
      </c>
      <c r="S36" s="15">
        <v>2.8242047513913699</v>
      </c>
      <c r="T36" s="16">
        <v>5.6465567018687698E-2</v>
      </c>
      <c r="U36" s="15">
        <v>2.62014502399958</v>
      </c>
      <c r="V36" s="16">
        <v>5.7993924926097402E-2</v>
      </c>
      <c r="W36" s="15">
        <v>2.27965178585033</v>
      </c>
      <c r="X36" s="16">
        <v>7.0904121678251095E-2</v>
      </c>
      <c r="Y36" s="15">
        <v>2.3797532182824299</v>
      </c>
      <c r="Z36" s="16">
        <v>5.2871374045516603E-2</v>
      </c>
      <c r="AA36" s="15">
        <v>2.5386722401010302</v>
      </c>
      <c r="AB36" s="247">
        <v>6.7548323979503694E-2</v>
      </c>
      <c r="AC36" s="15"/>
      <c r="AD36" s="16"/>
      <c r="AE36" s="8"/>
      <c r="AF36" s="9"/>
      <c r="AG36" s="6"/>
      <c r="AH36" s="262"/>
      <c r="AI36" s="98" t="s">
        <v>24</v>
      </c>
      <c r="AJ36" s="15">
        <v>2.3697660446315401</v>
      </c>
      <c r="AK36" s="16">
        <v>4.9858728660650199E-2</v>
      </c>
      <c r="AL36" s="15">
        <v>2.5664280176058001</v>
      </c>
      <c r="AM36" s="16">
        <v>5.6896239120563498E-2</v>
      </c>
      <c r="AN36" s="15">
        <v>2.22318895449314</v>
      </c>
      <c r="AO36" s="16">
        <v>7.0465327012722498E-2</v>
      </c>
      <c r="AP36" s="15">
        <v>2.2231033344808502</v>
      </c>
      <c r="AQ36" s="16">
        <v>7.7541223066362505E-2</v>
      </c>
      <c r="AR36" s="15">
        <v>2.4030936334498501</v>
      </c>
      <c r="AS36" s="247">
        <v>7.4886016362910895E-2</v>
      </c>
      <c r="AT36" s="15"/>
      <c r="AU36" s="16"/>
      <c r="AV36" s="8"/>
      <c r="AW36" s="9"/>
      <c r="AY36" s="262"/>
      <c r="AZ36" s="98" t="s">
        <v>24</v>
      </c>
      <c r="BA36" s="15">
        <v>2.1450502044826201</v>
      </c>
      <c r="BB36" s="16">
        <v>3.9278690173608501E-2</v>
      </c>
      <c r="BC36" s="15">
        <v>2.2624309459248</v>
      </c>
      <c r="BD36" s="16">
        <v>5.1390858161195999E-2</v>
      </c>
      <c r="BE36" s="15">
        <v>2.0230411753498299</v>
      </c>
      <c r="BF36" s="16">
        <v>5.1946729455795398E-2</v>
      </c>
      <c r="BG36" s="15">
        <v>2.1921046093748302</v>
      </c>
      <c r="BH36" s="16">
        <v>4.9682722157751102E-2</v>
      </c>
      <c r="BI36" s="15">
        <v>2.01245920213145</v>
      </c>
      <c r="BJ36" s="247">
        <v>6.9287186057801001E-2</v>
      </c>
      <c r="BK36" s="15"/>
      <c r="BL36" s="16"/>
      <c r="BM36" s="8"/>
      <c r="BN36" s="9"/>
      <c r="BP36" s="262"/>
      <c r="BQ36" s="98" t="s">
        <v>24</v>
      </c>
      <c r="BR36" s="15">
        <v>1.5868503118057</v>
      </c>
      <c r="BS36" s="16">
        <v>4.84023833562406E-2</v>
      </c>
      <c r="BT36" s="15">
        <v>1.62982899629097</v>
      </c>
      <c r="BU36" s="16">
        <v>6.4128376455362193E-2</v>
      </c>
      <c r="BV36" s="15">
        <v>1.64864703743162</v>
      </c>
      <c r="BW36" s="16">
        <v>4.7743787360302999E-2</v>
      </c>
      <c r="BX36" s="15">
        <v>1.3432096501686901</v>
      </c>
      <c r="BY36" s="16">
        <v>6.2115399611566598E-2</v>
      </c>
      <c r="BZ36" s="15">
        <v>1.30883965439787</v>
      </c>
      <c r="CA36" s="247">
        <v>7.2778032562446804E-2</v>
      </c>
      <c r="CD36" s="262"/>
      <c r="CE36" s="98" t="s">
        <v>24</v>
      </c>
      <c r="CF36" s="15">
        <v>1.9866198882553601</v>
      </c>
      <c r="CG36" s="16">
        <v>0.16096001001516499</v>
      </c>
      <c r="CH36" s="15">
        <v>1.0066554367773399</v>
      </c>
      <c r="CI36" s="16">
        <v>0.163645176501307</v>
      </c>
      <c r="CJ36" s="15">
        <v>1.33655815505285</v>
      </c>
      <c r="CK36" s="16">
        <v>0.117762509950911</v>
      </c>
      <c r="CL36" s="15" t="s">
        <v>328</v>
      </c>
      <c r="CM36" s="16" t="s">
        <v>328</v>
      </c>
      <c r="CN36" s="15">
        <v>1.6908992108330501</v>
      </c>
      <c r="CO36" s="247">
        <v>0.186419606212713</v>
      </c>
      <c r="CR36" s="262"/>
      <c r="CS36" s="98" t="s">
        <v>24</v>
      </c>
      <c r="CT36" s="15">
        <v>1.7611771380152299</v>
      </c>
      <c r="CU36" s="16">
        <v>7.4980135842334802E-2</v>
      </c>
      <c r="CV36" s="15">
        <v>1.46497098695947</v>
      </c>
      <c r="CW36" s="16">
        <v>8.5487275986170203E-2</v>
      </c>
      <c r="CX36" s="15">
        <v>1.811619383177</v>
      </c>
      <c r="CY36" s="16">
        <v>9.2812604112656696E-2</v>
      </c>
      <c r="CZ36" s="15">
        <v>1.56934713100164</v>
      </c>
      <c r="DA36" s="16">
        <v>0.12047732315658299</v>
      </c>
      <c r="DB36" s="15">
        <v>2.0533869074703301</v>
      </c>
      <c r="DC36" s="247">
        <v>0.121910469910821</v>
      </c>
      <c r="DF36" s="262"/>
      <c r="DG36" s="98" t="s">
        <v>24</v>
      </c>
      <c r="DH36" s="15">
        <v>1.4358700513012099</v>
      </c>
      <c r="DI36" s="16">
        <v>8.5868533944183603E-2</v>
      </c>
      <c r="DJ36" s="15">
        <v>1.38552060942156</v>
      </c>
      <c r="DK36" s="16">
        <v>0.116592544046401</v>
      </c>
      <c r="DL36" s="15">
        <v>1.5121836517876801</v>
      </c>
      <c r="DM36" s="16">
        <v>0.10678537945592</v>
      </c>
      <c r="DN36" s="15" t="s">
        <v>328</v>
      </c>
      <c r="DO36" s="16" t="s">
        <v>328</v>
      </c>
      <c r="DP36" s="15">
        <v>1.37045492655041</v>
      </c>
      <c r="DQ36" s="247">
        <v>0.15284340229908999</v>
      </c>
      <c r="DT36" s="262"/>
      <c r="DU36" s="98" t="s">
        <v>24</v>
      </c>
      <c r="DV36" s="15">
        <v>1.17285677684226</v>
      </c>
      <c r="DW36" s="16">
        <v>9.0993330840349995E-2</v>
      </c>
      <c r="DX36" s="15">
        <v>1.2501771928376</v>
      </c>
      <c r="DY36" s="16">
        <v>8.9738410000840693E-2</v>
      </c>
      <c r="DZ36" s="15">
        <v>1.58851626176995</v>
      </c>
      <c r="EA36" s="16">
        <v>0.13252624943389801</v>
      </c>
      <c r="EB36" s="15">
        <v>1.2144701734705301</v>
      </c>
      <c r="EC36" s="16">
        <v>0.141607244618498</v>
      </c>
      <c r="ED36" s="15">
        <v>1.05542873412265</v>
      </c>
      <c r="EE36" s="247">
        <v>0.123690910231237</v>
      </c>
    </row>
    <row r="37" spans="1:163" x14ac:dyDescent="0.2">
      <c r="A37" s="98" t="s">
        <v>25</v>
      </c>
      <c r="B37" s="209">
        <v>2.53663519523877</v>
      </c>
      <c r="C37" s="100">
        <v>4.0152037927745597E-2</v>
      </c>
      <c r="D37" s="209">
        <v>2.6642934306050101</v>
      </c>
      <c r="E37" s="100">
        <v>4.9843887892754901E-2</v>
      </c>
      <c r="F37" s="209">
        <v>2.6629220154475699</v>
      </c>
      <c r="G37" s="100">
        <v>5.6939187011759498E-2</v>
      </c>
      <c r="H37" s="209">
        <v>2.7781208081433202</v>
      </c>
      <c r="I37" s="100">
        <v>7.5311987022490201E-2</v>
      </c>
      <c r="J37" s="209">
        <v>2.5889663790039799</v>
      </c>
      <c r="K37" s="258">
        <v>5.5593198235039602E-2</v>
      </c>
      <c r="L37" s="15"/>
      <c r="M37" s="16"/>
      <c r="N37" s="8"/>
      <c r="O37" s="9"/>
      <c r="Q37" s="262"/>
      <c r="R37" s="104" t="s">
        <v>25</v>
      </c>
      <c r="S37" s="15">
        <v>2.7037110933866599</v>
      </c>
      <c r="T37" s="16">
        <v>3.1396003173614399E-2</v>
      </c>
      <c r="U37" s="15">
        <v>2.5545163980949299</v>
      </c>
      <c r="V37" s="16">
        <v>3.55499467890271E-2</v>
      </c>
      <c r="W37" s="15">
        <v>2.17425393005127</v>
      </c>
      <c r="X37" s="16">
        <v>4.97856609147544E-2</v>
      </c>
      <c r="Y37" s="15">
        <v>2.4541363047605902</v>
      </c>
      <c r="Z37" s="16">
        <v>4.3453676995967902E-2</v>
      </c>
      <c r="AA37" s="15">
        <v>2.6677169437641899</v>
      </c>
      <c r="AB37" s="247">
        <v>4.9058288798118597E-2</v>
      </c>
      <c r="AC37" s="15"/>
      <c r="AD37" s="16"/>
      <c r="AE37" s="8"/>
      <c r="AF37" s="9"/>
      <c r="AG37" s="6"/>
      <c r="AH37" s="262"/>
      <c r="AI37" s="104" t="s">
        <v>25</v>
      </c>
      <c r="AJ37" s="15">
        <v>2.4659632767801201</v>
      </c>
      <c r="AK37" s="16">
        <v>4.3552293138841999E-2</v>
      </c>
      <c r="AL37" s="15">
        <v>2.6001246484815002</v>
      </c>
      <c r="AM37" s="16">
        <v>4.7583537331861103E-2</v>
      </c>
      <c r="AN37" s="15">
        <v>2.3639263016598</v>
      </c>
      <c r="AO37" s="16">
        <v>5.8866728138468098E-2</v>
      </c>
      <c r="AP37" s="15">
        <v>2.4381810655576199</v>
      </c>
      <c r="AQ37" s="16">
        <v>6.2171568547146797E-2</v>
      </c>
      <c r="AR37" s="15">
        <v>2.6393140629126099</v>
      </c>
      <c r="AS37" s="247">
        <v>6.8894309786672006E-2</v>
      </c>
      <c r="AT37" s="15"/>
      <c r="AU37" s="16"/>
      <c r="AV37" s="8"/>
      <c r="AW37" s="9"/>
      <c r="AY37" s="262"/>
      <c r="AZ37" s="104" t="s">
        <v>25</v>
      </c>
      <c r="BA37" s="15">
        <v>2.1498924923026799</v>
      </c>
      <c r="BB37" s="16">
        <v>4.3232571696003801E-2</v>
      </c>
      <c r="BC37" s="15">
        <v>2.22592555540046</v>
      </c>
      <c r="BD37" s="16">
        <v>4.1400202777239298E-2</v>
      </c>
      <c r="BE37" s="15">
        <v>2.1634958176394901</v>
      </c>
      <c r="BF37" s="16">
        <v>5.0597312671335298E-2</v>
      </c>
      <c r="BG37" s="15">
        <v>2.2918411679278798</v>
      </c>
      <c r="BH37" s="16">
        <v>4.86420262661807E-2</v>
      </c>
      <c r="BI37" s="15">
        <v>2.1273504068638398</v>
      </c>
      <c r="BJ37" s="247">
        <v>6.4985209526573107E-2</v>
      </c>
      <c r="BK37" s="15"/>
      <c r="BL37" s="16"/>
      <c r="BM37" s="8"/>
      <c r="BN37" s="9"/>
      <c r="BP37" s="262"/>
      <c r="BQ37" s="104" t="s">
        <v>25</v>
      </c>
      <c r="BR37" s="15">
        <v>1.7959956897574101</v>
      </c>
      <c r="BS37" s="16">
        <v>3.8108790299422601E-2</v>
      </c>
      <c r="BT37" s="15">
        <v>1.87195711565571</v>
      </c>
      <c r="BU37" s="16">
        <v>4.5230727081828299E-2</v>
      </c>
      <c r="BV37" s="15">
        <v>1.5888396786623999</v>
      </c>
      <c r="BW37" s="16">
        <v>4.1571629968840798E-2</v>
      </c>
      <c r="BX37" s="15">
        <v>1.43781129730265</v>
      </c>
      <c r="BY37" s="16">
        <v>5.31539240673315E-2</v>
      </c>
      <c r="BZ37" s="15">
        <v>1.54061239590136</v>
      </c>
      <c r="CA37" s="247">
        <v>5.2371019929762001E-2</v>
      </c>
      <c r="CD37" s="262"/>
      <c r="CE37" s="104" t="s">
        <v>25</v>
      </c>
      <c r="CF37" s="15">
        <v>1.89264426762994</v>
      </c>
      <c r="CG37" s="16">
        <v>0.204833418215111</v>
      </c>
      <c r="CH37" s="15">
        <v>1.2729606220616501</v>
      </c>
      <c r="CI37" s="16">
        <v>0.24440536940575899</v>
      </c>
      <c r="CJ37" s="15">
        <v>1.63190097678377</v>
      </c>
      <c r="CK37" s="16">
        <v>0.22358789288682099</v>
      </c>
      <c r="CL37" s="15">
        <v>1.8084733928816199</v>
      </c>
      <c r="CM37" s="16">
        <v>0.36818423683180801</v>
      </c>
      <c r="CN37" s="15">
        <v>1.75657143671533</v>
      </c>
      <c r="CO37" s="247">
        <v>0.20653191859379799</v>
      </c>
      <c r="CR37" s="262"/>
      <c r="CS37" s="104" t="s">
        <v>25</v>
      </c>
      <c r="CT37" s="15">
        <v>1.9886845614315001</v>
      </c>
      <c r="CU37" s="16">
        <v>4.77358767745307E-2</v>
      </c>
      <c r="CV37" s="15">
        <v>1.87038713651139</v>
      </c>
      <c r="CW37" s="16">
        <v>7.8596637420669094E-2</v>
      </c>
      <c r="CX37" s="15">
        <v>1.87196909012992</v>
      </c>
      <c r="CY37" s="16">
        <v>6.5529780802735804E-2</v>
      </c>
      <c r="CZ37" s="15">
        <v>1.6980219216510399</v>
      </c>
      <c r="DA37" s="16">
        <v>8.9609272352577499E-2</v>
      </c>
      <c r="DB37" s="15">
        <v>2.2896081048569301</v>
      </c>
      <c r="DC37" s="247">
        <v>8.7922639418870394E-2</v>
      </c>
      <c r="DF37" s="262"/>
      <c r="DG37" s="104" t="s">
        <v>25</v>
      </c>
      <c r="DH37" s="15">
        <v>1.5865543210129001</v>
      </c>
      <c r="DI37" s="16">
        <v>7.11337914338417E-2</v>
      </c>
      <c r="DJ37" s="15">
        <v>1.5994087086795099</v>
      </c>
      <c r="DK37" s="16">
        <v>7.5016925218863606E-2</v>
      </c>
      <c r="DL37" s="15">
        <v>1.6413809275859801</v>
      </c>
      <c r="DM37" s="16">
        <v>6.2666170562609397E-2</v>
      </c>
      <c r="DN37" s="15">
        <v>1.30274850951134</v>
      </c>
      <c r="DO37" s="16">
        <v>0.106459739173504</v>
      </c>
      <c r="DP37" s="15">
        <v>1.2358679392813601</v>
      </c>
      <c r="DQ37" s="247">
        <v>9.4013556344375804E-2</v>
      </c>
      <c r="DT37" s="262"/>
      <c r="DU37" s="104" t="s">
        <v>25</v>
      </c>
      <c r="DV37" s="15">
        <v>1.28386440276846</v>
      </c>
      <c r="DW37" s="16">
        <v>5.6045599171165299E-2</v>
      </c>
      <c r="DX37" s="15">
        <v>1.20059108247131</v>
      </c>
      <c r="DY37" s="16">
        <v>7.0290610320143901E-2</v>
      </c>
      <c r="DZ37" s="15">
        <v>1.50982532237614</v>
      </c>
      <c r="EA37" s="16">
        <v>6.4457201234843997E-2</v>
      </c>
      <c r="EB37" s="15">
        <v>1.42499442599113</v>
      </c>
      <c r="EC37" s="16">
        <v>0.1023570654337</v>
      </c>
      <c r="ED37" s="15">
        <v>1.0292614216454601</v>
      </c>
      <c r="EE37" s="247">
        <v>8.3507452126440507E-2</v>
      </c>
    </row>
    <row r="38" spans="1:163" x14ac:dyDescent="0.2">
      <c r="K38" s="262"/>
      <c r="L38" s="6"/>
      <c r="M38" s="6"/>
      <c r="N38" s="6"/>
      <c r="O38" s="6"/>
      <c r="P38" s="6"/>
      <c r="Q38" s="262"/>
      <c r="R38" s="95"/>
      <c r="AB38" s="262"/>
      <c r="AC38" s="6"/>
      <c r="AD38" s="6"/>
      <c r="AE38" s="6"/>
      <c r="AF38" s="6"/>
      <c r="AG38" s="6"/>
      <c r="AH38" s="262"/>
      <c r="AI38" s="95"/>
      <c r="AS38" s="262"/>
      <c r="AV38" s="6"/>
      <c r="AW38" s="6"/>
      <c r="AY38" s="262"/>
      <c r="AZ38" s="95"/>
      <c r="BJ38" s="262"/>
      <c r="BM38" s="6"/>
      <c r="BN38" s="6"/>
      <c r="BP38" s="262"/>
      <c r="BQ38" s="95"/>
      <c r="CA38" s="262"/>
      <c r="CD38" s="262"/>
      <c r="CE38" s="95"/>
      <c r="CO38" s="262"/>
      <c r="CR38" s="262"/>
      <c r="CS38" s="95"/>
      <c r="DC38" s="262"/>
      <c r="DF38" s="262"/>
      <c r="DG38" s="95"/>
      <c r="DQ38" s="262"/>
      <c r="DT38" s="262"/>
      <c r="DU38" s="95"/>
      <c r="EE38" s="262"/>
    </row>
    <row r="39" spans="1:163" s="85" customFormat="1" x14ac:dyDescent="0.2">
      <c r="A39" s="101" t="s">
        <v>156</v>
      </c>
      <c r="B39" s="199">
        <f>AVERAGE(B13:B19,B20:B25,B34,B37,B27:B28,B30:B31)</f>
        <v>2.6593012251483805</v>
      </c>
      <c r="C39" s="102">
        <f>SQRT((SUMSQ(C13:C31,C34,C37))/(19^2))</f>
        <v>1.2978472080619087E-2</v>
      </c>
      <c r="D39" s="199">
        <f t="shared" ref="D39" si="0">AVERAGE(D13:D19,D20:D25,D34,D37,D27:D28,D30:D31)</f>
        <v>2.4444001789337322</v>
      </c>
      <c r="E39" s="102">
        <f t="shared" ref="E39" si="1">SQRT((SUMSQ(E13:E31,E34,E37))/(19^2))</f>
        <v>1.5253123348970984E-2</v>
      </c>
      <c r="F39" s="199">
        <f t="shared" ref="F39" si="2">AVERAGE(F13:F19,F20:F25,F34,F37,F27:F28,F30:F31)</f>
        <v>2.603370915734923</v>
      </c>
      <c r="G39" s="102">
        <f t="shared" ref="G39" si="3">SQRT((SUMSQ(G13:G31,G34,G37))/(19^2))</f>
        <v>1.725697704019814E-2</v>
      </c>
      <c r="H39" s="199">
        <f t="shared" ref="H39" si="4">AVERAGE(H13:H19,H20:H25,H34,H37,H27:H28,H30:H31)</f>
        <v>2.5902005537272772</v>
      </c>
      <c r="I39" s="102">
        <f t="shared" ref="I39" si="5">SQRT((SUMSQ(I13:I31,I34,I37))/(19^2))</f>
        <v>1.9965075084295101E-2</v>
      </c>
      <c r="J39" s="199">
        <f t="shared" ref="J39" si="6">AVERAGE(J13:J19,J20:J25,J34,J37,J27:J28,J30:J31)</f>
        <v>2.5185072576697172</v>
      </c>
      <c r="K39" s="251">
        <f t="shared" ref="K39" si="7">SQRT((SUMSQ(K13:K31,K34,K37))/(19^2))</f>
        <v>1.7822587142345879E-2</v>
      </c>
      <c r="L39" s="145" t="str">
        <f t="shared" ref="L39:Q39" si="8">+IF(ISNUMBER(L12),AVERAGE(L12:L18,L20:L31,L34:L35),"")</f>
        <v/>
      </c>
      <c r="M39" s="156" t="str">
        <f t="shared" si="8"/>
        <v/>
      </c>
      <c r="N39" s="145" t="str">
        <f t="shared" si="8"/>
        <v/>
      </c>
      <c r="O39" s="156" t="str">
        <f t="shared" si="8"/>
        <v/>
      </c>
      <c r="P39" s="145" t="str">
        <f t="shared" si="8"/>
        <v/>
      </c>
      <c r="Q39" s="258" t="str">
        <f t="shared" si="8"/>
        <v/>
      </c>
      <c r="R39" s="101" t="s">
        <v>156</v>
      </c>
      <c r="S39" s="199">
        <f>IF(ISNUMBER(S$12),AVERAGE(S12:S31,S34,S37),"")</f>
        <v>2.6377196652542709</v>
      </c>
      <c r="T39" s="102">
        <f>IF(ISNUMBER(T$12),SQRT((SUMSQ(T12:T31,T34,T37))/(22^2)),"")</f>
        <v>6.8504018670915165E-3</v>
      </c>
      <c r="U39" s="199">
        <f t="shared" ref="U39" si="9">IF(ISNUMBER(U$12),AVERAGE(U12:U31,U34,U37),"")</f>
        <v>2.3621459025755942</v>
      </c>
      <c r="V39" s="102">
        <f t="shared" ref="V39" si="10">IF(ISNUMBER(V$12),SQRT((SUMSQ(V12:V31,V34,V37))/(22^2)),"")</f>
        <v>8.3274216969154036E-3</v>
      </c>
      <c r="W39" s="199">
        <f t="shared" ref="W39" si="11">IF(ISNUMBER(W$12),AVERAGE(W12:W31,W34,W37),"")</f>
        <v>2.190026361719474</v>
      </c>
      <c r="X39" s="102">
        <f t="shared" ref="X39" si="12">IF(ISNUMBER(X$12),SQRT((SUMSQ(X12:X31,X34,X37))/(22^2)),"")</f>
        <v>9.638193804608057E-3</v>
      </c>
      <c r="Y39" s="199">
        <f t="shared" ref="Y39" si="13">IF(ISNUMBER(Y$12),AVERAGE(Y12:Y31,Y34,Y37),"")</f>
        <v>2.2632860451446901</v>
      </c>
      <c r="Z39" s="102">
        <f t="shared" ref="Z39" si="14">IF(ISNUMBER(Z$12),SQRT((SUMSQ(Z12:Z31,Z34,Z37))/(22^2)),"")</f>
        <v>8.4447067322181834E-3</v>
      </c>
      <c r="AA39" s="199">
        <f t="shared" ref="AA39" si="15">IF(ISNUMBER(AA$12),AVERAGE(AA12:AA31,AA34,AA37),"")</f>
        <v>2.3859865820272264</v>
      </c>
      <c r="AB39" s="251">
        <f t="shared" ref="AB39" si="16">IF(ISNUMBER(AB$12),SQRT((SUMSQ(AB12:AB31,AB34,AB37))/(22^2)),"")</f>
        <v>1.0291796468114737E-2</v>
      </c>
      <c r="AC39" s="145" t="str">
        <f t="shared" ref="AC39:AH39" si="17">+IF(ISNUMBER(AC12),AVERAGE(AC12:AC18,AC20:AC31,AC34:AC35),"")</f>
        <v/>
      </c>
      <c r="AD39" s="156" t="str">
        <f t="shared" si="17"/>
        <v/>
      </c>
      <c r="AE39" s="145" t="str">
        <f t="shared" si="17"/>
        <v/>
      </c>
      <c r="AF39" s="156" t="str">
        <f t="shared" si="17"/>
        <v/>
      </c>
      <c r="AG39" s="145" t="str">
        <f t="shared" si="17"/>
        <v/>
      </c>
      <c r="AH39" s="258" t="str">
        <f t="shared" si="17"/>
        <v/>
      </c>
      <c r="AI39" s="101" t="s">
        <v>156</v>
      </c>
      <c r="AJ39" s="199">
        <f>IF(ISNUMBER(AJ$12),AVERAGE(AJ12:AJ19,AJ20:AJ31,AJ34,AJ37),"")</f>
        <v>2.3406569257632439</v>
      </c>
      <c r="AK39" s="102">
        <f>IF(ISNUMBER(AK$12),SQRT((SUMSQ(AK12:AK18, AK20:AK31,AK34,AK37))/(22^2)),"")</f>
        <v>8.0218233653899813E-3</v>
      </c>
      <c r="AL39" s="199">
        <f t="shared" ref="AL39" si="18">IF(ISNUMBER(AL$12),AVERAGE(AL12:AL19,AL20:AL31,AL34,AL37),"")</f>
        <v>2.3106801941691302</v>
      </c>
      <c r="AM39" s="102">
        <f t="shared" ref="AM39" si="19">IF(ISNUMBER(AM$12),SQRT((SUMSQ(AM12:AM18, AM20:AM31,AM34,AM37))/(22^2)),"")</f>
        <v>9.0471240254024893E-3</v>
      </c>
      <c r="AN39" s="199">
        <f t="shared" ref="AN39" si="20">IF(ISNUMBER(AN$12),AVERAGE(AN12:AN19,AN20:AN31,AN34,AN37),"")</f>
        <v>2.2438581627823218</v>
      </c>
      <c r="AO39" s="102">
        <f t="shared" ref="AO39" si="21">IF(ISNUMBER(AO$12),SQRT((SUMSQ(AO12:AO18, AO20:AO31,AO34,AO37))/(22^2)),"")</f>
        <v>1.0372678494263068E-2</v>
      </c>
      <c r="AP39" s="199">
        <f t="shared" ref="AP39" si="22">IF(ISNUMBER(AP$12),AVERAGE(AP12:AP19,AP20:AP31,AP34,AP37),"")</f>
        <v>2.2032774430386657</v>
      </c>
      <c r="AQ39" s="102">
        <f t="shared" ref="AQ39" si="23">IF(ISNUMBER(AQ$12),SQRT((SUMSQ(AQ12:AQ18, AQ20:AQ31,AQ34,AQ37))/(22^2)),"")</f>
        <v>1.0018658716039896E-2</v>
      </c>
      <c r="AR39" s="199">
        <f t="shared" ref="AR39" si="24">IF(ISNUMBER(AR$12),AVERAGE(AR12:AR19,AR20:AR31,AR34,AR37),"")</f>
        <v>2.1769621048724086</v>
      </c>
      <c r="AS39" s="251">
        <f t="shared" ref="AS39" si="25">IF(ISNUMBER(AS$12),SQRT((SUMSQ(AS12:AS18, AS20:AS31,AS34,AS37))/(22^2)),"")</f>
        <v>1.1967937383934802E-2</v>
      </c>
      <c r="AT39" s="145" t="str">
        <f t="shared" ref="AT39:AY39" si="26">+IF(ISNUMBER(AT12),AVERAGE(AT12:AT18,AT20:AT31,AT34:AT35),"")</f>
        <v/>
      </c>
      <c r="AU39" s="156" t="str">
        <f t="shared" si="26"/>
        <v/>
      </c>
      <c r="AV39" s="145" t="str">
        <f t="shared" si="26"/>
        <v/>
      </c>
      <c r="AW39" s="156" t="str">
        <f t="shared" si="26"/>
        <v/>
      </c>
      <c r="AX39" s="145" t="str">
        <f t="shared" si="26"/>
        <v/>
      </c>
      <c r="AY39" s="258" t="str">
        <f t="shared" si="26"/>
        <v/>
      </c>
      <c r="AZ39" s="101" t="s">
        <v>156</v>
      </c>
      <c r="BA39" s="199">
        <f>IF(ISNUMBER(BA$12),AVERAGE(BA12:BA19,BA20:BA31,BA34,BA37),"")</f>
        <v>2.0722219265670727</v>
      </c>
      <c r="BB39" s="102">
        <f>IF(ISNUMBER(BB$12),SQRT((SUMSQ(BB12:BB18, BB20:BB31,BB34,BB37))/(22^2)),"")</f>
        <v>1.0084353851057874E-2</v>
      </c>
      <c r="BC39" s="199">
        <f t="shared" ref="BC39" si="27">IF(ISNUMBER(BC$12),AVERAGE(BC12:BC19,BC20:BC31,BC34,BC37),"")</f>
        <v>2.0839804530883397</v>
      </c>
      <c r="BD39" s="102">
        <f t="shared" ref="BD39" si="28">IF(ISNUMBER(BD$12),SQRT((SUMSQ(BD12:BD18, BD20:BD31,BD34,BD37))/(22^2)),"")</f>
        <v>1.0894600100089556E-2</v>
      </c>
      <c r="BE39" s="199">
        <f t="shared" ref="BE39" si="29">IF(ISNUMBER(BE$12),AVERAGE(BE12:BE19,BE20:BE31,BE34,BE37),"")</f>
        <v>2.132120582377905</v>
      </c>
      <c r="BF39" s="102">
        <f t="shared" ref="BF39" si="30">IF(ISNUMBER(BF$12),SQRT((SUMSQ(BF12:BF18, BF20:BF31,BF34,BF37))/(22^2)),"")</f>
        <v>1.1879477525854856E-2</v>
      </c>
      <c r="BG39" s="199">
        <f t="shared" ref="BG39" si="31">IF(ISNUMBER(BG$12),AVERAGE(BG12:BG19,BG20:BG31,BG34,BG37),"")</f>
        <v>2.1487994225209772</v>
      </c>
      <c r="BH39" s="102">
        <f t="shared" ref="BH39" si="32">IF(ISNUMBER(BH$12),SQRT((SUMSQ(BH12:BH18, BH20:BH31,BH34,BH37))/(22^2)),"")</f>
        <v>1.197965205147058E-2</v>
      </c>
      <c r="BI39" s="199">
        <f t="shared" ref="BI39" si="33">IF(ISNUMBER(BI$12),AVERAGE(BI12:BI19,BI20:BI31,BI34,BI37),"")</f>
        <v>1.7466552331639364</v>
      </c>
      <c r="BJ39" s="251">
        <f t="shared" ref="BJ39" si="34">IF(ISNUMBER(BJ$12),SQRT((SUMSQ(BJ12:BJ18, BJ20:BJ31,BJ34,BJ37))/(22^2)),"")</f>
        <v>1.6051958125347168E-2</v>
      </c>
      <c r="BK39" s="248"/>
      <c r="BL39" s="156" t="str">
        <f t="shared" ref="BL39:BP39" si="35">+IF(ISNUMBER(BL12),AVERAGE(BL12:BL18,BL20:BL31,BL34:BL35),"")</f>
        <v/>
      </c>
      <c r="BM39" s="145" t="str">
        <f t="shared" si="35"/>
        <v/>
      </c>
      <c r="BN39" s="156" t="str">
        <f t="shared" si="35"/>
        <v/>
      </c>
      <c r="BO39" s="145" t="str">
        <f t="shared" si="35"/>
        <v/>
      </c>
      <c r="BP39" s="258" t="str">
        <f t="shared" si="35"/>
        <v/>
      </c>
      <c r="BQ39" s="101" t="s">
        <v>156</v>
      </c>
      <c r="BR39" s="199">
        <f>IF(ISNUMBER(BR$12),AVERAGE(BR12:BR19,BR20:BR31,BR34,BR37),"")</f>
        <v>1.7304177020498237</v>
      </c>
      <c r="BS39" s="102">
        <f>IF(ISNUMBER(BS$12),SQRT((SUMSQ(BS12:BS18, BS20:BS31,BS34,BS37))/(22^2)),"")</f>
        <v>8.9101667415649195E-3</v>
      </c>
      <c r="BT39" s="199">
        <f t="shared" ref="BT39" si="36">IF(ISNUMBER(BT$12),AVERAGE(BT12:BT19,BT20:BT31,BT34,BT37),"")</f>
        <v>1.7538911653483844</v>
      </c>
      <c r="BU39" s="102">
        <f t="shared" ref="BU39" si="37">IF(ISNUMBER(BU$12),SQRT((SUMSQ(BU12:BU18, BU20:BU31,BU34,BU37))/(22^2)),"")</f>
        <v>1.0471016736314261E-2</v>
      </c>
      <c r="BV39" s="199">
        <f t="shared" ref="BV39" si="38">IF(ISNUMBER(BV$12),AVERAGE(BV12:BV19,BV20:BV31,BV34,BV37),"")</f>
        <v>1.751284248981509</v>
      </c>
      <c r="BW39" s="102">
        <f t="shared" ref="BW39" si="39">IF(ISNUMBER(BW$12),SQRT((SUMSQ(BW12:BW18, BW20:BW31,BW34,BW37))/(22^2)),"")</f>
        <v>8.8734121802683998E-3</v>
      </c>
      <c r="BX39" s="199">
        <f t="shared" ref="BX39" si="40">IF(ISNUMBER(BX$12),AVERAGE(BX12:BX19,BX20:BX31,BX34,BX37),"")</f>
        <v>1.4987351957858572</v>
      </c>
      <c r="BY39" s="102">
        <f t="shared" ref="BY39" si="41">IF(ISNUMBER(BY$12),SQRT((SUMSQ(BY12:BY18, BY20:BY31,BY34,BY37))/(22^2)),"")</f>
        <v>1.0992994808453671E-2</v>
      </c>
      <c r="BZ39" s="199">
        <f>IF(ISNUMBER(BZ$12),AVERAGE(BZ12:BZ19,BZ20:BZ31,BZ34,BZ37),"")</f>
        <v>1.363298092705495</v>
      </c>
      <c r="CA39" s="251">
        <f t="shared" ref="CA39" si="42">IF(ISNUMBER(CA$12),SQRT((SUMSQ(CA12:CA18, CA20:CA31,CA34,CA37))/(22^2)),"")</f>
        <v>1.1884885427849844E-2</v>
      </c>
      <c r="CB39" s="145" t="str">
        <f t="shared" ref="CB39:CD39" si="43">+IF(ISNUMBER(CB12),AVERAGE(CB12:CB18,CB20:CB31,CB34:CB35),"")</f>
        <v/>
      </c>
      <c r="CC39" s="156" t="str">
        <f t="shared" si="43"/>
        <v/>
      </c>
      <c r="CD39" s="263" t="str">
        <f t="shared" si="43"/>
        <v/>
      </c>
      <c r="CE39" s="101" t="s">
        <v>156</v>
      </c>
      <c r="CF39" s="207">
        <v>1.9036071195141464</v>
      </c>
      <c r="CG39" s="102">
        <v>2.6754426971149742E-2</v>
      </c>
      <c r="CH39" s="207">
        <v>1.3313261172134789</v>
      </c>
      <c r="CI39" s="102">
        <v>2.512538018208622E-2</v>
      </c>
      <c r="CJ39" s="207">
        <v>1.7146158199460089</v>
      </c>
      <c r="CK39" s="102">
        <v>2.420574980605724E-2</v>
      </c>
      <c r="CL39" s="207">
        <v>1.4376834660711462</v>
      </c>
      <c r="CM39" s="102">
        <v>3.687394547628068E-2</v>
      </c>
      <c r="CN39" s="207">
        <v>1.5293233911672188</v>
      </c>
      <c r="CO39" s="251">
        <v>3.8120576151252743E-2</v>
      </c>
      <c r="CP39" s="118"/>
      <c r="CQ39" s="117"/>
      <c r="CR39" s="249"/>
      <c r="CS39" s="101" t="s">
        <v>156</v>
      </c>
      <c r="CT39" s="207">
        <f>IF(ISNUMBER(CT$12),AVERAGE(CT12:CT19,CT20:CT31,CT34,CT37),"")</f>
        <v>1.6586109857619624</v>
      </c>
      <c r="CU39" s="102">
        <f>IF(ISNUMBER(CU$12),SQRT((SUMSQ(CU12:CU18, CU20:CU31,CU34,CU37))/(22^2)),"")</f>
        <v>1.0862740557273981E-2</v>
      </c>
      <c r="CV39" s="207">
        <f t="shared" ref="CV39" si="44">IF(ISNUMBER(CV$12),AVERAGE(CV12:CV19,CV20:CV31,CV34,CV37),"")</f>
        <v>1.6607899986403429</v>
      </c>
      <c r="CW39" s="102">
        <f t="shared" ref="CW39" si="45">IF(ISNUMBER(CW$12),SQRT((SUMSQ(CW12:CW18, CW20:CW31,CW34,CW37))/(22^2)),"")</f>
        <v>1.3122812469460964E-2</v>
      </c>
      <c r="CX39" s="207">
        <f t="shared" ref="CX39" si="46">IF(ISNUMBER(CX$12),AVERAGE(CX12:CX19,CX20:CX31,CX34,CX37),"")</f>
        <v>1.8004163740785644</v>
      </c>
      <c r="CY39" s="102">
        <f t="shared" ref="CY39" si="47">IF(ISNUMBER(CY$12),SQRT((SUMSQ(CY12:CY18, CY20:CY31,CY34,CY37))/(22^2)),"")</f>
        <v>1.1036286450917072E-2</v>
      </c>
      <c r="CZ39" s="207">
        <f t="shared" ref="CZ39" si="48">IF(ISNUMBER(CZ$12),AVERAGE(CZ12:CZ19,CZ20:CZ31,CZ34,CZ37),"")</f>
        <v>1.4969078922519208</v>
      </c>
      <c r="DA39" s="102">
        <f t="shared" ref="DA39" si="49">IF(ISNUMBER(DA$12),SQRT((SUMSQ(DA12:DA18, DA20:DA31,DA34,DA37))/(22^2)),"")</f>
        <v>1.5921735829805134E-2</v>
      </c>
      <c r="DB39" s="207">
        <f>IF(ISNUMBER(DB$12),AVERAGE(DB12:DB19,DB20:DB31,DB34,DB37),"")</f>
        <v>1.7873188934410325</v>
      </c>
      <c r="DC39" s="251">
        <f t="shared" ref="DC39" si="50">IF(ISNUMBER(DC$12),SQRT((SUMSQ(DC12:DC18, DC20:DC31,DC34,DC37))/(22^2)),"")</f>
        <v>1.4396076963522684E-2</v>
      </c>
      <c r="DD39" s="118"/>
      <c r="DE39" s="117"/>
      <c r="DF39" s="249"/>
      <c r="DG39" s="101" t="s">
        <v>156</v>
      </c>
      <c r="DH39" s="207">
        <v>1.4231538293311519</v>
      </c>
      <c r="DI39" s="102">
        <v>1.404210043712182E-2</v>
      </c>
      <c r="DJ39" s="207">
        <v>1.6020263062460458</v>
      </c>
      <c r="DK39" s="102">
        <v>1.5848913257243868E-2</v>
      </c>
      <c r="DL39" s="207">
        <v>1.6109885908671004</v>
      </c>
      <c r="DM39" s="102">
        <v>1.5660492642211178E-2</v>
      </c>
      <c r="DN39" s="207">
        <v>1.2211879165007302</v>
      </c>
      <c r="DO39" s="102">
        <v>2.1219762488507446E-2</v>
      </c>
      <c r="DP39" s="207">
        <v>1.2384963376048501</v>
      </c>
      <c r="DQ39" s="251">
        <v>1.8011813892259892E-2</v>
      </c>
      <c r="DR39" s="118"/>
      <c r="DS39" s="117"/>
      <c r="DT39" s="249"/>
      <c r="DU39" s="101" t="s">
        <v>156</v>
      </c>
      <c r="DV39" s="207">
        <v>1.039144279852505</v>
      </c>
      <c r="DW39" s="102">
        <v>1.5836639360668526E-2</v>
      </c>
      <c r="DX39" s="207">
        <v>1.2156525163855434</v>
      </c>
      <c r="DY39" s="102">
        <v>1.7975181608696732E-2</v>
      </c>
      <c r="DZ39" s="207">
        <v>1.3692200841753548</v>
      </c>
      <c r="EA39" s="102">
        <v>1.685356612956693E-2</v>
      </c>
      <c r="EB39" s="207">
        <v>1.1844148592885619</v>
      </c>
      <c r="EC39" s="102">
        <v>2.2132957099584599E-2</v>
      </c>
      <c r="ED39" s="207">
        <v>0.8227777939167179</v>
      </c>
      <c r="EE39" s="251">
        <v>1.5577652127785432E-2</v>
      </c>
      <c r="EF39" s="118"/>
      <c r="EG39" s="117"/>
      <c r="EH39" s="118"/>
      <c r="EI39" s="155"/>
      <c r="EJ39" s="155"/>
      <c r="EK39" s="155"/>
      <c r="EL39" s="103"/>
      <c r="EM39" s="117"/>
      <c r="EN39" s="118"/>
      <c r="EO39" s="117"/>
      <c r="EP39" s="118"/>
      <c r="EQ39" s="117"/>
      <c r="ER39" s="118"/>
      <c r="ES39" s="117"/>
      <c r="ET39" s="118"/>
      <c r="EU39" s="117"/>
      <c r="EV39" s="118"/>
      <c r="EW39" s="155"/>
      <c r="EX39" s="155"/>
      <c r="EY39" s="155"/>
      <c r="EZ39" s="155"/>
      <c r="FA39" s="155"/>
      <c r="FB39" s="155"/>
      <c r="FC39" s="155"/>
      <c r="FD39" s="155"/>
      <c r="FE39" s="155"/>
      <c r="FF39" s="155"/>
      <c r="FG39" s="155"/>
    </row>
    <row r="40" spans="1:163" x14ac:dyDescent="0.2">
      <c r="A40" s="48"/>
      <c r="B40" s="6"/>
      <c r="C40" s="6"/>
      <c r="D40" s="6"/>
      <c r="E40" s="6"/>
      <c r="F40" s="6"/>
      <c r="G40" s="6"/>
      <c r="H40" s="6"/>
      <c r="I40" s="6"/>
      <c r="J40" s="6"/>
      <c r="K40" s="262"/>
      <c r="L40" s="6"/>
      <c r="M40" s="6"/>
      <c r="N40" s="6"/>
      <c r="O40" s="6"/>
      <c r="P40" s="6"/>
      <c r="Q40" s="262"/>
      <c r="R40" s="48"/>
      <c r="S40" s="6"/>
      <c r="T40" s="6"/>
      <c r="U40" s="6"/>
      <c r="V40" s="6"/>
      <c r="W40" s="6"/>
      <c r="X40" s="6"/>
      <c r="Y40" s="6"/>
      <c r="Z40" s="6"/>
      <c r="AA40" s="6"/>
      <c r="AB40" s="262"/>
      <c r="AC40" s="6"/>
      <c r="AD40" s="6"/>
      <c r="AE40" s="6"/>
      <c r="AF40" s="6"/>
      <c r="AG40" s="6"/>
      <c r="AH40" s="262"/>
      <c r="AI40" s="48"/>
      <c r="AJ40" s="6"/>
      <c r="AK40" s="6"/>
      <c r="AL40" s="6"/>
      <c r="AM40" s="6"/>
      <c r="AN40" s="6"/>
      <c r="AO40" s="6"/>
      <c r="AP40" s="6"/>
      <c r="AQ40" s="6"/>
      <c r="AR40" s="6"/>
      <c r="AS40" s="262"/>
      <c r="AT40" s="6"/>
      <c r="AU40" s="6"/>
      <c r="AV40" s="6"/>
      <c r="AW40" s="6"/>
      <c r="AX40" s="6"/>
      <c r="AY40" s="262"/>
      <c r="AZ40" s="48"/>
      <c r="BA40" s="6"/>
      <c r="BB40" s="6"/>
      <c r="BC40" s="6"/>
      <c r="BD40" s="6"/>
      <c r="BE40" s="6"/>
      <c r="BF40" s="6"/>
      <c r="BG40" s="6"/>
      <c r="BH40" s="6"/>
      <c r="BI40" s="6"/>
      <c r="BJ40" s="262"/>
      <c r="BK40" s="6"/>
      <c r="BL40" s="6"/>
      <c r="BM40" s="6"/>
      <c r="BN40" s="6"/>
      <c r="BO40" s="6"/>
      <c r="BP40" s="262"/>
      <c r="BQ40" s="48"/>
      <c r="BR40" s="6"/>
      <c r="BS40" s="6"/>
      <c r="BT40" s="6"/>
      <c r="BU40" s="6"/>
      <c r="BV40" s="6"/>
      <c r="BW40" s="6"/>
      <c r="BX40" s="6"/>
      <c r="BY40" s="6"/>
      <c r="BZ40" s="6"/>
      <c r="CA40" s="262"/>
      <c r="CD40" s="262"/>
      <c r="CE40" s="48"/>
      <c r="CF40" s="6"/>
      <c r="CG40" s="6"/>
      <c r="CH40" s="6"/>
      <c r="CI40" s="6"/>
      <c r="CJ40" s="6"/>
      <c r="CK40" s="6"/>
      <c r="CL40" s="6"/>
      <c r="CM40" s="6"/>
      <c r="CN40" s="6"/>
      <c r="CO40" s="262"/>
      <c r="CP40" s="6"/>
      <c r="CQ40" s="6"/>
      <c r="CR40" s="262"/>
      <c r="CS40" s="48"/>
      <c r="CT40" s="6"/>
      <c r="CU40" s="6"/>
      <c r="CV40" s="6"/>
      <c r="CW40" s="6"/>
      <c r="CX40" s="6"/>
      <c r="CY40" s="6"/>
      <c r="CZ40" s="6"/>
      <c r="DA40" s="6"/>
      <c r="DB40" s="6"/>
      <c r="DC40" s="262"/>
      <c r="DF40" s="262"/>
      <c r="DG40" s="48"/>
      <c r="DH40" s="6"/>
      <c r="DI40" s="6"/>
      <c r="DJ40" s="6"/>
      <c r="DK40" s="6"/>
      <c r="DL40" s="6"/>
      <c r="DM40" s="6"/>
      <c r="DN40" s="6"/>
      <c r="DO40" s="6"/>
      <c r="DP40" s="6"/>
      <c r="DQ40" s="262"/>
      <c r="DT40" s="262"/>
      <c r="DU40" s="48"/>
      <c r="DV40" s="6"/>
      <c r="DW40" s="6"/>
      <c r="DX40" s="6"/>
      <c r="DY40" s="6"/>
      <c r="DZ40" s="6"/>
      <c r="EA40" s="6"/>
      <c r="EB40" s="6"/>
      <c r="EC40" s="6"/>
      <c r="ED40" s="6"/>
      <c r="EE40" s="262"/>
    </row>
    <row r="41" spans="1:163" x14ac:dyDescent="0.2">
      <c r="A41" s="49" t="s">
        <v>26</v>
      </c>
      <c r="B41" s="6"/>
      <c r="C41" s="6"/>
      <c r="D41" s="6"/>
      <c r="E41" s="6"/>
      <c r="F41" s="6"/>
      <c r="G41" s="6"/>
      <c r="H41" s="6"/>
      <c r="I41" s="6"/>
      <c r="J41" s="6"/>
      <c r="K41" s="262"/>
      <c r="L41" s="6"/>
      <c r="M41" s="6"/>
      <c r="N41" s="6"/>
      <c r="O41" s="6"/>
      <c r="P41" s="6"/>
      <c r="Q41" s="262"/>
      <c r="R41" s="49" t="s">
        <v>26</v>
      </c>
      <c r="S41" s="6"/>
      <c r="T41" s="6"/>
      <c r="U41" s="6"/>
      <c r="V41" s="6"/>
      <c r="W41" s="6"/>
      <c r="X41" s="6"/>
      <c r="Y41" s="6"/>
      <c r="Z41" s="6"/>
      <c r="AA41" s="6"/>
      <c r="AB41" s="262"/>
      <c r="AC41" s="6"/>
      <c r="AD41" s="6"/>
      <c r="AE41" s="6"/>
      <c r="AF41" s="6"/>
      <c r="AG41" s="6"/>
      <c r="AH41" s="262"/>
      <c r="AI41" s="49" t="s">
        <v>26</v>
      </c>
      <c r="AJ41" s="6"/>
      <c r="AK41" s="6"/>
      <c r="AL41" s="6"/>
      <c r="AM41" s="6"/>
      <c r="AN41" s="6"/>
      <c r="AO41" s="6"/>
      <c r="AP41" s="6"/>
      <c r="AQ41" s="6"/>
      <c r="AR41" s="6"/>
      <c r="AS41" s="262"/>
      <c r="AT41" s="6"/>
      <c r="AU41" s="6"/>
      <c r="AV41" s="6"/>
      <c r="AW41" s="6"/>
      <c r="AX41" s="6"/>
      <c r="AY41" s="262"/>
      <c r="AZ41" s="49" t="s">
        <v>26</v>
      </c>
      <c r="BA41" s="6"/>
      <c r="BB41" s="6"/>
      <c r="BC41" s="6"/>
      <c r="BD41" s="6"/>
      <c r="BE41" s="6"/>
      <c r="BF41" s="6"/>
      <c r="BG41" s="6"/>
      <c r="BH41" s="6"/>
      <c r="BI41" s="6"/>
      <c r="BJ41" s="262"/>
      <c r="BK41" s="6"/>
      <c r="BL41" s="6"/>
      <c r="BM41" s="6"/>
      <c r="BN41" s="6"/>
      <c r="BO41" s="6"/>
      <c r="BP41" s="262"/>
      <c r="BQ41" s="49" t="s">
        <v>26</v>
      </c>
      <c r="BR41" s="6"/>
      <c r="BS41" s="6"/>
      <c r="BT41" s="6"/>
      <c r="BU41" s="6"/>
      <c r="BV41" s="6"/>
      <c r="BW41" s="6"/>
      <c r="BX41" s="6"/>
      <c r="BY41" s="6"/>
      <c r="BZ41" s="6"/>
      <c r="CA41" s="262"/>
      <c r="CD41" s="262"/>
      <c r="CE41" s="49" t="s">
        <v>26</v>
      </c>
      <c r="CF41" s="6"/>
      <c r="CG41" s="6"/>
      <c r="CH41" s="6"/>
      <c r="CI41" s="6"/>
      <c r="CJ41" s="6"/>
      <c r="CK41" s="6"/>
      <c r="CL41" s="6"/>
      <c r="CM41" s="6"/>
      <c r="CN41" s="6"/>
      <c r="CO41" s="262"/>
      <c r="CR41" s="262"/>
      <c r="CS41" s="49" t="s">
        <v>26</v>
      </c>
      <c r="CT41" s="6"/>
      <c r="CU41" s="6"/>
      <c r="CV41" s="6"/>
      <c r="CW41" s="6"/>
      <c r="CX41" s="6"/>
      <c r="CY41" s="6"/>
      <c r="CZ41" s="6"/>
      <c r="DA41" s="6"/>
      <c r="DB41" s="6"/>
      <c r="DC41" s="262"/>
      <c r="DF41" s="262"/>
      <c r="DG41" s="49" t="s">
        <v>26</v>
      </c>
      <c r="DH41" s="6"/>
      <c r="DI41" s="6"/>
      <c r="DJ41" s="6"/>
      <c r="DK41" s="6"/>
      <c r="DL41" s="6"/>
      <c r="DM41" s="6"/>
      <c r="DN41" s="6"/>
      <c r="DO41" s="6"/>
      <c r="DP41" s="6"/>
      <c r="DQ41" s="262"/>
      <c r="DT41" s="262"/>
      <c r="DU41" s="49" t="s">
        <v>26</v>
      </c>
      <c r="DV41" s="6"/>
      <c r="DW41" s="6"/>
      <c r="DX41" s="6"/>
      <c r="DY41" s="6"/>
      <c r="DZ41" s="6"/>
      <c r="EA41" s="6"/>
      <c r="EB41" s="6"/>
      <c r="EC41" s="6"/>
      <c r="ED41" s="6"/>
      <c r="EE41" s="262"/>
    </row>
    <row r="42" spans="1:163" s="6" customFormat="1" ht="12.75" customHeight="1" x14ac:dyDescent="0.2">
      <c r="A42" s="104" t="s">
        <v>262</v>
      </c>
      <c r="B42" s="8">
        <v>2.5655727556369499</v>
      </c>
      <c r="C42" s="9">
        <v>9.1995834166082896E-2</v>
      </c>
      <c r="D42" s="8">
        <v>2.1960219722568501</v>
      </c>
      <c r="E42" s="9">
        <v>0.100277503024259</v>
      </c>
      <c r="F42" s="8">
        <v>2.5652846433772099</v>
      </c>
      <c r="G42" s="9">
        <v>0.10564002906063499</v>
      </c>
      <c r="H42" s="8">
        <v>2.3403006989877699</v>
      </c>
      <c r="I42" s="9">
        <v>0.125152713769799</v>
      </c>
      <c r="J42" s="8">
        <v>2.4137722293657702</v>
      </c>
      <c r="K42" s="247">
        <v>0.13405035480088301</v>
      </c>
      <c r="L42" s="8"/>
      <c r="M42" s="9"/>
      <c r="N42" s="8"/>
      <c r="O42" s="9"/>
      <c r="Q42" s="262"/>
      <c r="R42" s="104" t="s">
        <v>262</v>
      </c>
      <c r="S42" s="8">
        <v>2.4530270755808798</v>
      </c>
      <c r="T42" s="9">
        <v>5.4619604914199697E-2</v>
      </c>
      <c r="U42" s="8">
        <v>2.0825219729247801</v>
      </c>
      <c r="V42" s="9">
        <v>4.0255020716071302E-2</v>
      </c>
      <c r="W42" s="8">
        <v>2.15077362169436</v>
      </c>
      <c r="X42" s="9">
        <v>6.5725425500001503E-2</v>
      </c>
      <c r="Y42" s="8">
        <v>1.96328273649004</v>
      </c>
      <c r="Z42" s="9">
        <v>4.6143974917042897E-2</v>
      </c>
      <c r="AA42" s="8">
        <v>2.0647961228509999</v>
      </c>
      <c r="AB42" s="247">
        <v>6.2995575246546101E-2</v>
      </c>
      <c r="AC42" s="8"/>
      <c r="AD42" s="9"/>
      <c r="AE42" s="8"/>
      <c r="AF42" s="9"/>
      <c r="AH42" s="262"/>
      <c r="AI42" s="104" t="s">
        <v>262</v>
      </c>
      <c r="AJ42" s="8">
        <v>2.0925595380369399</v>
      </c>
      <c r="AK42" s="9">
        <v>4.2460292852213803E-2</v>
      </c>
      <c r="AL42" s="8">
        <v>2.14329776529009</v>
      </c>
      <c r="AM42" s="9">
        <v>4.8012290501271503E-2</v>
      </c>
      <c r="AN42" s="8">
        <v>2.03652816564946</v>
      </c>
      <c r="AO42" s="9">
        <v>5.7927228625556597E-2</v>
      </c>
      <c r="AP42" s="8">
        <v>1.9027737100619999</v>
      </c>
      <c r="AQ42" s="9">
        <v>4.7873952019542601E-2</v>
      </c>
      <c r="AR42" s="8">
        <v>2.1845344595328799</v>
      </c>
      <c r="AS42" s="247">
        <v>6.4891246345078396E-2</v>
      </c>
      <c r="AT42" s="8"/>
      <c r="AU42" s="9"/>
      <c r="AV42" s="8"/>
      <c r="AW42" s="9"/>
      <c r="AY42" s="262"/>
      <c r="AZ42" s="104" t="s">
        <v>262</v>
      </c>
      <c r="BA42" s="8">
        <v>1.7818929719021901</v>
      </c>
      <c r="BB42" s="9">
        <v>4.7128549519782903E-2</v>
      </c>
      <c r="BC42" s="8">
        <v>1.8787046304177699</v>
      </c>
      <c r="BD42" s="9">
        <v>5.1915558257352598E-2</v>
      </c>
      <c r="BE42" s="8">
        <v>1.9964858060095401</v>
      </c>
      <c r="BF42" s="9">
        <v>4.8921879609824102E-2</v>
      </c>
      <c r="BG42" s="8">
        <v>1.89882289247486</v>
      </c>
      <c r="BH42" s="9">
        <v>5.11803019730796E-2</v>
      </c>
      <c r="BI42" s="8">
        <v>1.8007643314294499</v>
      </c>
      <c r="BJ42" s="247">
        <v>8.3104092902562099E-2</v>
      </c>
      <c r="BK42" s="8"/>
      <c r="BL42" s="9"/>
      <c r="BM42" s="8"/>
      <c r="BN42" s="9"/>
      <c r="BP42" s="262"/>
      <c r="BQ42" s="104" t="s">
        <v>262</v>
      </c>
      <c r="BR42" s="8">
        <v>1.50749893031967</v>
      </c>
      <c r="BS42" s="9">
        <v>3.7432647084888498E-2</v>
      </c>
      <c r="BT42" s="8">
        <v>1.54467827879241</v>
      </c>
      <c r="BU42" s="9">
        <v>5.33979231664342E-2</v>
      </c>
      <c r="BV42" s="8">
        <v>1.70776352687921</v>
      </c>
      <c r="BW42" s="9">
        <v>4.6059151083942103E-2</v>
      </c>
      <c r="BX42" s="8">
        <v>1.4588119110605799</v>
      </c>
      <c r="BY42" s="9">
        <v>7.4212059075663694E-2</v>
      </c>
      <c r="BZ42" s="8">
        <v>1.4638038992963101</v>
      </c>
      <c r="CA42" s="247">
        <v>6.1652901670418703E-2</v>
      </c>
      <c r="CD42" s="262"/>
      <c r="CE42" s="104" t="s">
        <v>262</v>
      </c>
      <c r="CF42" s="8" t="s">
        <v>328</v>
      </c>
      <c r="CG42" s="9" t="s">
        <v>328</v>
      </c>
      <c r="CH42" s="8" t="s">
        <v>328</v>
      </c>
      <c r="CI42" s="9" t="s">
        <v>328</v>
      </c>
      <c r="CJ42" s="8" t="s">
        <v>328</v>
      </c>
      <c r="CK42" s="9" t="s">
        <v>328</v>
      </c>
      <c r="CL42" s="8" t="s">
        <v>328</v>
      </c>
      <c r="CM42" s="9" t="s">
        <v>328</v>
      </c>
      <c r="CN42" s="8" t="s">
        <v>328</v>
      </c>
      <c r="CO42" s="247" t="s">
        <v>328</v>
      </c>
      <c r="CR42" s="262"/>
      <c r="CS42" s="104" t="s">
        <v>262</v>
      </c>
      <c r="CT42" s="8">
        <v>1.3163129046759401</v>
      </c>
      <c r="CU42" s="9">
        <v>7.1094502617953206E-2</v>
      </c>
      <c r="CV42" s="8">
        <v>1.22393396419053</v>
      </c>
      <c r="CW42" s="9">
        <v>8.7306409197994594E-2</v>
      </c>
      <c r="CX42" s="8">
        <v>1.7834266685629401</v>
      </c>
      <c r="CY42" s="9">
        <v>8.1611416913359297E-2</v>
      </c>
      <c r="CZ42" s="8">
        <v>1.360741189371</v>
      </c>
      <c r="DA42" s="9">
        <v>0.11290018072040001</v>
      </c>
      <c r="DB42" s="8">
        <v>1.64514567518385</v>
      </c>
      <c r="DC42" s="247">
        <v>9.9286438484943507E-2</v>
      </c>
      <c r="DF42" s="262"/>
      <c r="DG42" s="104" t="s">
        <v>262</v>
      </c>
      <c r="DH42" s="8">
        <v>1.2163627781647299</v>
      </c>
      <c r="DI42" s="9">
        <v>0.112240045653808</v>
      </c>
      <c r="DJ42" s="8">
        <v>1.68905572492722</v>
      </c>
      <c r="DK42" s="9">
        <v>0.16110577232499801</v>
      </c>
      <c r="DL42" s="8">
        <v>1.5173677580884699</v>
      </c>
      <c r="DM42" s="9">
        <v>9.8908495950772002E-2</v>
      </c>
      <c r="DN42" s="8" t="s">
        <v>328</v>
      </c>
      <c r="DO42" s="9" t="s">
        <v>328</v>
      </c>
      <c r="DP42" s="8">
        <v>1.3816153462240299</v>
      </c>
      <c r="DQ42" s="247">
        <v>0.12846664566133201</v>
      </c>
      <c r="DT42" s="262"/>
      <c r="DU42" s="104" t="s">
        <v>262</v>
      </c>
      <c r="DV42" s="8">
        <v>0.89397023903665895</v>
      </c>
      <c r="DW42" s="9">
        <v>9.4514770487684696E-2</v>
      </c>
      <c r="DX42" s="8">
        <v>1.02239668676896</v>
      </c>
      <c r="DY42" s="9">
        <v>0.12654655301332901</v>
      </c>
      <c r="DZ42" s="8">
        <v>1.13092326840376</v>
      </c>
      <c r="EA42" s="9">
        <v>0.14305173842358401</v>
      </c>
      <c r="EB42" s="8" t="s">
        <v>328</v>
      </c>
      <c r="EC42" s="9" t="s">
        <v>328</v>
      </c>
      <c r="ED42" s="8">
        <v>1.1363476772247101</v>
      </c>
      <c r="EE42" s="247">
        <v>0.140010043868526</v>
      </c>
    </row>
    <row r="43" spans="1:163" s="6" customFormat="1" ht="12.75" customHeight="1" x14ac:dyDescent="0.2">
      <c r="A43" s="67" t="s">
        <v>338</v>
      </c>
      <c r="B43" s="210">
        <v>1.99561440210667</v>
      </c>
      <c r="C43" s="20">
        <v>0.12643678396727001</v>
      </c>
      <c r="D43" s="210">
        <v>2.1850637137183</v>
      </c>
      <c r="E43" s="20">
        <v>0.12012273274869099</v>
      </c>
      <c r="F43" s="210">
        <v>2.2338321874028502</v>
      </c>
      <c r="G43" s="20">
        <v>0.108475383178118</v>
      </c>
      <c r="H43" s="210">
        <v>2.3683051889158802</v>
      </c>
      <c r="I43" s="20">
        <v>0.103794605485585</v>
      </c>
      <c r="J43" s="210">
        <v>2.6064340058075501</v>
      </c>
      <c r="K43" s="253">
        <v>7.2677839817623699E-2</v>
      </c>
      <c r="L43" s="8"/>
      <c r="M43" s="9"/>
      <c r="N43" s="8"/>
      <c r="O43" s="9"/>
      <c r="Q43" s="262"/>
      <c r="R43" s="67" t="s">
        <v>338</v>
      </c>
      <c r="S43" s="210">
        <v>2.0733232260584802</v>
      </c>
      <c r="T43" s="20">
        <v>5.51518277707281E-2</v>
      </c>
      <c r="U43" s="210">
        <v>1.9277065618252101</v>
      </c>
      <c r="V43" s="20">
        <v>6.6430693082850101E-2</v>
      </c>
      <c r="W43" s="210">
        <v>1.9507313914512301</v>
      </c>
      <c r="X43" s="20">
        <v>6.5279758544584898E-2</v>
      </c>
      <c r="Y43" s="210">
        <v>1.8577563468037399</v>
      </c>
      <c r="Z43" s="20">
        <v>6.0258304146487397E-2</v>
      </c>
      <c r="AA43" s="210">
        <v>2.3051020121472199</v>
      </c>
      <c r="AB43" s="253">
        <v>7.1556331033747297E-2</v>
      </c>
      <c r="AC43" s="8"/>
      <c r="AD43" s="9"/>
      <c r="AE43" s="8"/>
      <c r="AF43" s="9"/>
      <c r="AH43" s="262"/>
      <c r="AI43" s="67" t="s">
        <v>338</v>
      </c>
      <c r="AJ43" s="210">
        <v>1.86829934812395</v>
      </c>
      <c r="AK43" s="20">
        <v>9.4024983188898098E-2</v>
      </c>
      <c r="AL43" s="210">
        <v>2.1779212445418699</v>
      </c>
      <c r="AM43" s="20">
        <v>9.0536874700320499E-2</v>
      </c>
      <c r="AN43" s="210">
        <v>2.1374230262049498</v>
      </c>
      <c r="AO43" s="20">
        <v>5.5171245870828001E-2</v>
      </c>
      <c r="AP43" s="210">
        <v>1.8679906132392099</v>
      </c>
      <c r="AQ43" s="20">
        <v>8.58789959346965E-2</v>
      </c>
      <c r="AR43" s="210">
        <v>2.4541429292076402</v>
      </c>
      <c r="AS43" s="253">
        <v>0.14010950390162499</v>
      </c>
      <c r="AT43" s="8"/>
      <c r="AU43" s="9"/>
      <c r="AV43" s="8"/>
      <c r="AW43" s="9"/>
      <c r="AY43" s="262"/>
      <c r="AZ43" s="67" t="s">
        <v>338</v>
      </c>
      <c r="BA43" s="210">
        <v>1.77310288948978</v>
      </c>
      <c r="BB43" s="20">
        <v>0.157138943302919</v>
      </c>
      <c r="BC43" s="210">
        <v>2.1500806875094902</v>
      </c>
      <c r="BD43" s="20">
        <v>8.2321194864267505E-2</v>
      </c>
      <c r="BE43" s="210">
        <v>2.1212348087866801</v>
      </c>
      <c r="BF43" s="20">
        <v>9.6587400461994197E-2</v>
      </c>
      <c r="BG43" s="210">
        <v>1.8690716851860201</v>
      </c>
      <c r="BH43" s="20">
        <v>0.15233839117373901</v>
      </c>
      <c r="BI43" s="210">
        <v>1.71405967732761</v>
      </c>
      <c r="BJ43" s="253">
        <v>0.15479529772950101</v>
      </c>
      <c r="BK43" s="8"/>
      <c r="BL43" s="9"/>
      <c r="BM43" s="8"/>
      <c r="BN43" s="9"/>
      <c r="BP43" s="262"/>
      <c r="BQ43" s="67" t="s">
        <v>338</v>
      </c>
      <c r="BR43" s="210">
        <v>1.33857351136187</v>
      </c>
      <c r="BS43" s="20">
        <v>7.0154470134464395E-2</v>
      </c>
      <c r="BT43" s="210">
        <v>1.6141939194702299</v>
      </c>
      <c r="BU43" s="20">
        <v>8.9685770447086602E-2</v>
      </c>
      <c r="BV43" s="210">
        <v>1.6864099536533499</v>
      </c>
      <c r="BW43" s="20">
        <v>5.5704952982626503E-2</v>
      </c>
      <c r="BX43" s="210">
        <v>1.1391879351479399</v>
      </c>
      <c r="BY43" s="20">
        <v>7.4654202582640897E-2</v>
      </c>
      <c r="BZ43" s="210">
        <v>1.54550324778051</v>
      </c>
      <c r="CA43" s="253">
        <v>8.9172050476886006E-2</v>
      </c>
      <c r="CD43" s="262"/>
      <c r="CE43" s="67" t="s">
        <v>338</v>
      </c>
      <c r="CF43" s="210" t="s">
        <v>328</v>
      </c>
      <c r="CG43" s="20" t="s">
        <v>328</v>
      </c>
      <c r="CH43" s="210" t="s">
        <v>328</v>
      </c>
      <c r="CI43" s="20" t="s">
        <v>328</v>
      </c>
      <c r="CJ43" s="210" t="s">
        <v>328</v>
      </c>
      <c r="CK43" s="20" t="s">
        <v>328</v>
      </c>
      <c r="CL43" s="210" t="s">
        <v>328</v>
      </c>
      <c r="CM43" s="20" t="s">
        <v>328</v>
      </c>
      <c r="CN43" s="210" t="s">
        <v>328</v>
      </c>
      <c r="CO43" s="253" t="s">
        <v>328</v>
      </c>
      <c r="CR43" s="262"/>
      <c r="CS43" s="67" t="s">
        <v>338</v>
      </c>
      <c r="CT43" s="210">
        <v>1.27636510399017</v>
      </c>
      <c r="CU43" s="20">
        <v>8.2355131729295997E-2</v>
      </c>
      <c r="CV43" s="210">
        <v>1.3305416878354199</v>
      </c>
      <c r="CW43" s="20">
        <v>0.10202350218224999</v>
      </c>
      <c r="CX43" s="210">
        <v>1.5153530324439399</v>
      </c>
      <c r="CY43" s="20">
        <v>9.5467727561334606E-2</v>
      </c>
      <c r="CZ43" s="210">
        <v>1.1933816831100801</v>
      </c>
      <c r="DA43" s="20">
        <v>0.106218894538264</v>
      </c>
      <c r="DB43" s="210">
        <v>2.0120195491828299</v>
      </c>
      <c r="DC43" s="253">
        <v>8.3263105411228999E-2</v>
      </c>
      <c r="DF43" s="262"/>
      <c r="DG43" s="67" t="s">
        <v>338</v>
      </c>
      <c r="DH43" s="210">
        <v>1.1856738142674901</v>
      </c>
      <c r="DI43" s="20">
        <v>0.118922865923947</v>
      </c>
      <c r="DJ43" s="210">
        <v>1.4392575385410999</v>
      </c>
      <c r="DK43" s="20">
        <v>4.5688014439794401E-2</v>
      </c>
      <c r="DL43" s="210">
        <v>1.3679270806716699</v>
      </c>
      <c r="DM43" s="20">
        <v>4.8194533379127699E-2</v>
      </c>
      <c r="DN43" s="210" t="s">
        <v>328</v>
      </c>
      <c r="DO43" s="20" t="s">
        <v>328</v>
      </c>
      <c r="DP43" s="210">
        <v>1.5459426328239201</v>
      </c>
      <c r="DQ43" s="253">
        <v>0.152290129428167</v>
      </c>
      <c r="DT43" s="262"/>
      <c r="DU43" s="67" t="s">
        <v>338</v>
      </c>
      <c r="DV43" s="210">
        <v>0.41286419992923901</v>
      </c>
      <c r="DW43" s="20">
        <v>9.3209284252717003E-2</v>
      </c>
      <c r="DX43" s="210">
        <v>1.23568912695704</v>
      </c>
      <c r="DY43" s="20">
        <v>0.245809208989171</v>
      </c>
      <c r="DZ43" s="210">
        <v>1.08418790225203</v>
      </c>
      <c r="EA43" s="20">
        <v>0.18320702832420199</v>
      </c>
      <c r="EB43" s="210" t="s">
        <v>328</v>
      </c>
      <c r="EC43" s="20" t="s">
        <v>328</v>
      </c>
      <c r="ED43" s="210">
        <v>1.12172787199514</v>
      </c>
      <c r="EE43" s="253">
        <v>0.13440778691543401</v>
      </c>
    </row>
    <row r="44" spans="1:163"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4" t="s">
        <v>240</v>
      </c>
      <c r="S44" s="339"/>
      <c r="T44" s="339"/>
      <c r="U44" s="339"/>
      <c r="V44" s="339"/>
      <c r="W44" s="339"/>
      <c r="X44" s="339"/>
      <c r="Y44" s="339"/>
      <c r="Z44" s="339"/>
      <c r="AA44" s="339"/>
      <c r="AB44" s="339"/>
      <c r="AC44" s="339"/>
      <c r="AD44" s="339"/>
      <c r="AE44" s="339"/>
      <c r="AF44" s="339"/>
      <c r="AG44" s="339"/>
      <c r="AH44" s="339"/>
      <c r="AI44" s="324" t="s">
        <v>240</v>
      </c>
      <c r="AJ44" s="339"/>
      <c r="AK44" s="339"/>
      <c r="AL44" s="339"/>
      <c r="AM44" s="339"/>
      <c r="AN44" s="339"/>
      <c r="AO44" s="339"/>
      <c r="AP44" s="339"/>
      <c r="AQ44" s="339"/>
      <c r="AR44" s="339"/>
      <c r="AS44" s="339"/>
      <c r="AT44" s="339"/>
      <c r="AU44" s="339"/>
      <c r="AV44" s="339"/>
      <c r="AW44" s="339"/>
      <c r="AX44" s="339"/>
      <c r="AY44" s="339"/>
      <c r="AZ44" s="324" t="s">
        <v>249</v>
      </c>
      <c r="BA44" s="339"/>
      <c r="BB44" s="339"/>
      <c r="BC44" s="339"/>
      <c r="BD44" s="339"/>
      <c r="BE44" s="339"/>
      <c r="BF44" s="339"/>
      <c r="BG44" s="339"/>
      <c r="BH44" s="339"/>
      <c r="BI44" s="339"/>
      <c r="BJ44" s="339"/>
      <c r="BK44" s="339"/>
      <c r="BL44" s="339"/>
      <c r="BM44" s="339"/>
      <c r="BN44" s="339"/>
      <c r="BO44" s="339"/>
      <c r="BP44" s="339"/>
      <c r="BQ44" s="324" t="s">
        <v>240</v>
      </c>
      <c r="BR44" s="339"/>
      <c r="BS44" s="339"/>
      <c r="BT44" s="339"/>
      <c r="BU44" s="339"/>
      <c r="BV44" s="339"/>
      <c r="BW44" s="339"/>
      <c r="BX44" s="339"/>
      <c r="BY44" s="339"/>
      <c r="BZ44" s="339"/>
      <c r="CA44" s="339"/>
      <c r="CB44" s="339"/>
      <c r="CC44" s="339"/>
      <c r="CD44" s="339"/>
      <c r="CE44" s="324" t="s">
        <v>240</v>
      </c>
      <c r="CF44" s="339"/>
      <c r="CG44" s="339"/>
      <c r="CH44" s="339"/>
      <c r="CI44" s="339"/>
      <c r="CJ44" s="339"/>
      <c r="CK44" s="339"/>
      <c r="CL44" s="339"/>
      <c r="CM44" s="339"/>
      <c r="CN44" s="339"/>
      <c r="CO44" s="339"/>
      <c r="CP44" s="339"/>
      <c r="CQ44" s="339"/>
      <c r="CR44" s="339"/>
      <c r="CS44" s="324" t="s">
        <v>240</v>
      </c>
      <c r="CT44" s="339"/>
      <c r="CU44" s="339"/>
      <c r="CV44" s="339"/>
      <c r="CW44" s="339"/>
      <c r="CX44" s="339"/>
      <c r="CY44" s="339"/>
      <c r="CZ44" s="339"/>
      <c r="DA44" s="339"/>
      <c r="DB44" s="339"/>
      <c r="DC44" s="339"/>
      <c r="DD44" s="339"/>
      <c r="DE44" s="339"/>
      <c r="DF44" s="339"/>
      <c r="DG44" s="324" t="s">
        <v>240</v>
      </c>
      <c r="DH44" s="339"/>
      <c r="DI44" s="339"/>
      <c r="DJ44" s="339"/>
      <c r="DK44" s="339"/>
      <c r="DL44" s="339"/>
      <c r="DM44" s="339"/>
      <c r="DN44" s="339"/>
      <c r="DO44" s="339"/>
      <c r="DP44" s="339"/>
      <c r="DQ44" s="339"/>
      <c r="DR44" s="339"/>
      <c r="DS44" s="339"/>
      <c r="DT44" s="339"/>
      <c r="DU44" s="324" t="s">
        <v>240</v>
      </c>
      <c r="DV44" s="339"/>
      <c r="DW44" s="339"/>
      <c r="DX44" s="339"/>
      <c r="DY44" s="339"/>
      <c r="DZ44" s="339"/>
      <c r="EA44" s="339"/>
      <c r="EB44" s="339"/>
      <c r="EC44" s="339"/>
      <c r="ED44" s="339"/>
      <c r="EE44" s="339"/>
      <c r="EF44" s="339"/>
      <c r="EG44" s="339"/>
    </row>
    <row r="45" spans="1:163" s="235" customFormat="1" ht="63" customHeight="1" x14ac:dyDescent="0.2">
      <c r="A45" s="323" t="s">
        <v>339</v>
      </c>
      <c r="B45" s="323"/>
      <c r="C45" s="323"/>
      <c r="D45" s="323"/>
      <c r="E45" s="323"/>
      <c r="F45" s="323"/>
      <c r="G45" s="323"/>
      <c r="H45" s="323"/>
      <c r="I45" s="323"/>
      <c r="J45" s="323"/>
      <c r="K45" s="323"/>
      <c r="L45" s="323"/>
      <c r="M45" s="323"/>
      <c r="N45" s="323"/>
      <c r="O45" s="323"/>
      <c r="P45" s="323"/>
      <c r="Q45" s="323"/>
      <c r="R45" s="323" t="s">
        <v>339</v>
      </c>
      <c r="S45" s="323"/>
      <c r="T45" s="323"/>
      <c r="U45" s="323"/>
      <c r="V45" s="323"/>
      <c r="W45" s="323"/>
      <c r="X45" s="323"/>
      <c r="Y45" s="323"/>
      <c r="Z45" s="323"/>
      <c r="AA45" s="323"/>
      <c r="AB45" s="323"/>
      <c r="AC45" s="323"/>
      <c r="AD45" s="323"/>
      <c r="AE45" s="323"/>
      <c r="AF45" s="323"/>
      <c r="AG45" s="323"/>
      <c r="AH45" s="323"/>
      <c r="AI45" s="323" t="s">
        <v>339</v>
      </c>
      <c r="AJ45" s="323"/>
      <c r="AK45" s="323"/>
      <c r="AL45" s="323"/>
      <c r="AM45" s="323"/>
      <c r="AN45" s="323"/>
      <c r="AO45" s="323"/>
      <c r="AP45" s="323"/>
      <c r="AQ45" s="323"/>
      <c r="AR45" s="323"/>
      <c r="AS45" s="323"/>
      <c r="AT45" s="323"/>
      <c r="AU45" s="323"/>
      <c r="AV45" s="323"/>
      <c r="AW45" s="323"/>
      <c r="AX45" s="323"/>
      <c r="AY45" s="323"/>
      <c r="AZ45" s="323" t="s">
        <v>339</v>
      </c>
      <c r="BA45" s="323"/>
      <c r="BB45" s="323"/>
      <c r="BC45" s="323"/>
      <c r="BD45" s="323"/>
      <c r="BE45" s="323"/>
      <c r="BF45" s="323"/>
      <c r="BG45" s="323"/>
      <c r="BH45" s="323"/>
      <c r="BI45" s="323"/>
      <c r="BJ45" s="323"/>
      <c r="BK45" s="323"/>
      <c r="BL45" s="323"/>
      <c r="BM45" s="323"/>
      <c r="BN45" s="323"/>
      <c r="BO45" s="323"/>
      <c r="BP45" s="323"/>
      <c r="BQ45" s="323" t="s">
        <v>339</v>
      </c>
      <c r="BR45" s="323"/>
      <c r="BS45" s="323"/>
      <c r="BT45" s="323"/>
      <c r="BU45" s="323"/>
      <c r="BV45" s="323"/>
      <c r="BW45" s="323"/>
      <c r="BX45" s="323"/>
      <c r="BY45" s="323"/>
      <c r="BZ45" s="323"/>
      <c r="CA45" s="323"/>
      <c r="CB45" s="323"/>
      <c r="CC45" s="323"/>
      <c r="CD45" s="323"/>
      <c r="CE45" s="323" t="s">
        <v>339</v>
      </c>
      <c r="CF45" s="323"/>
      <c r="CG45" s="323"/>
      <c r="CH45" s="323"/>
      <c r="CI45" s="323"/>
      <c r="CJ45" s="323"/>
      <c r="CK45" s="323"/>
      <c r="CL45" s="323"/>
      <c r="CM45" s="323"/>
      <c r="CN45" s="323"/>
      <c r="CO45" s="323"/>
      <c r="CP45" s="323"/>
      <c r="CQ45" s="323"/>
      <c r="CR45" s="323"/>
      <c r="CS45" s="323" t="s">
        <v>339</v>
      </c>
      <c r="CT45" s="323"/>
      <c r="CU45" s="323"/>
      <c r="CV45" s="323"/>
      <c r="CW45" s="323"/>
      <c r="CX45" s="323"/>
      <c r="CY45" s="323"/>
      <c r="CZ45" s="323"/>
      <c r="DA45" s="323"/>
      <c r="DB45" s="323"/>
      <c r="DC45" s="323"/>
      <c r="DD45" s="323"/>
      <c r="DE45" s="323"/>
      <c r="DF45" s="323"/>
      <c r="DG45" s="323" t="s">
        <v>339</v>
      </c>
      <c r="DH45" s="323"/>
      <c r="DI45" s="323"/>
      <c r="DJ45" s="323"/>
      <c r="DK45" s="323"/>
      <c r="DL45" s="323"/>
      <c r="DM45" s="323"/>
      <c r="DN45" s="323"/>
      <c r="DO45" s="323"/>
      <c r="DP45" s="323"/>
      <c r="DQ45" s="323"/>
      <c r="DR45" s="323"/>
      <c r="DS45" s="323"/>
      <c r="DT45" s="323"/>
      <c r="DU45" s="323" t="s">
        <v>339</v>
      </c>
      <c r="DV45" s="323"/>
      <c r="DW45" s="323"/>
      <c r="DX45" s="323"/>
      <c r="DY45" s="323"/>
      <c r="DZ45" s="323"/>
      <c r="EA45" s="323"/>
      <c r="EB45" s="323"/>
      <c r="EC45" s="323"/>
      <c r="ED45" s="323"/>
      <c r="EE45" s="323"/>
      <c r="EF45" s="323"/>
      <c r="EG45" s="323"/>
      <c r="EH45" s="256"/>
    </row>
    <row r="46" spans="1:163" s="68" customFormat="1" x14ac:dyDescent="0.2">
      <c r="A46" s="284" t="s">
        <v>130</v>
      </c>
      <c r="B46" s="279"/>
      <c r="C46" s="279"/>
      <c r="D46" s="279"/>
      <c r="E46" s="279"/>
      <c r="F46" s="279"/>
      <c r="G46" s="279"/>
      <c r="H46" s="279"/>
      <c r="I46" s="279"/>
      <c r="J46" s="279"/>
      <c r="K46" s="279"/>
      <c r="L46" s="279"/>
      <c r="M46" s="279"/>
      <c r="N46" s="280"/>
      <c r="O46" s="280"/>
      <c r="P46" s="283"/>
      <c r="Q46" s="283"/>
      <c r="R46" s="284" t="str">
        <f>A46</f>
        <v>Notes: ISCO 1-digit occupation.</v>
      </c>
      <c r="S46" s="279"/>
      <c r="T46" s="279"/>
      <c r="U46" s="279"/>
      <c r="V46" s="279"/>
      <c r="W46" s="279"/>
      <c r="X46" s="279"/>
      <c r="Y46" s="279"/>
      <c r="Z46" s="279"/>
      <c r="AA46" s="279"/>
      <c r="AB46" s="279"/>
      <c r="AC46" s="280"/>
      <c r="AD46" s="280"/>
      <c r="AE46" s="280"/>
      <c r="AF46" s="280"/>
      <c r="AG46" s="296"/>
      <c r="AH46" s="296"/>
      <c r="AI46" s="284" t="str">
        <f>A46</f>
        <v>Notes: ISCO 1-digit occupation.</v>
      </c>
      <c r="AJ46" s="279"/>
      <c r="AK46" s="279"/>
      <c r="AL46" s="279"/>
      <c r="AM46" s="279"/>
      <c r="AN46" s="279"/>
      <c r="AO46" s="279"/>
      <c r="AP46" s="279"/>
      <c r="AQ46" s="279"/>
      <c r="AR46" s="279"/>
      <c r="AS46" s="279"/>
      <c r="AT46" s="280"/>
      <c r="AU46" s="280"/>
      <c r="AV46" s="280"/>
      <c r="AW46" s="280"/>
      <c r="AX46" s="296"/>
      <c r="AY46" s="296"/>
      <c r="AZ46" s="284" t="str">
        <f>A46</f>
        <v>Notes: ISCO 1-digit occupation.</v>
      </c>
      <c r="BA46" s="279"/>
      <c r="BB46" s="279"/>
      <c r="BC46" s="279"/>
      <c r="BD46" s="279"/>
      <c r="BE46" s="279"/>
      <c r="BF46" s="279"/>
      <c r="BG46" s="279"/>
      <c r="BH46" s="279"/>
      <c r="BI46" s="279"/>
      <c r="BJ46" s="279"/>
      <c r="BK46" s="280"/>
      <c r="BL46" s="280"/>
      <c r="BM46" s="280"/>
      <c r="BN46" s="280"/>
      <c r="BO46" s="296"/>
      <c r="BP46" s="296"/>
      <c r="BQ46" s="284" t="str">
        <f>A46</f>
        <v>Notes: ISCO 1-digit occupation.</v>
      </c>
      <c r="BR46" s="279"/>
      <c r="BS46" s="279"/>
      <c r="BT46" s="279"/>
      <c r="BU46" s="279"/>
      <c r="BV46" s="279"/>
      <c r="BW46" s="279"/>
      <c r="BX46" s="279"/>
      <c r="BY46" s="279"/>
      <c r="BZ46" s="279"/>
      <c r="CA46" s="279"/>
      <c r="CB46" s="283"/>
      <c r="CC46" s="283"/>
      <c r="CD46" s="283"/>
      <c r="CE46" s="284" t="str">
        <f>A46</f>
        <v>Notes: ISCO 1-digit occupation.</v>
      </c>
      <c r="CF46" s="279"/>
      <c r="CG46" s="279"/>
      <c r="CH46" s="279"/>
      <c r="CI46" s="279"/>
      <c r="CJ46" s="279"/>
      <c r="CK46" s="279"/>
      <c r="CL46" s="279"/>
      <c r="CM46" s="279"/>
      <c r="CN46" s="279"/>
      <c r="CO46" s="279"/>
      <c r="CP46" s="283"/>
      <c r="CQ46" s="283"/>
      <c r="CR46" s="283"/>
      <c r="CS46" s="284" t="str">
        <f>A46</f>
        <v>Notes: ISCO 1-digit occupation.</v>
      </c>
      <c r="CT46" s="279"/>
      <c r="CU46" s="279"/>
      <c r="CV46" s="279"/>
      <c r="CW46" s="279"/>
      <c r="CX46" s="279"/>
      <c r="CY46" s="279"/>
      <c r="CZ46" s="279"/>
      <c r="DA46" s="279"/>
      <c r="DB46" s="279"/>
      <c r="DC46" s="279"/>
      <c r="DD46" s="283"/>
      <c r="DE46" s="283"/>
      <c r="DF46" s="283"/>
      <c r="DG46" s="284" t="str">
        <f>A46</f>
        <v>Notes: ISCO 1-digit occupation.</v>
      </c>
      <c r="DH46" s="279"/>
      <c r="DI46" s="279"/>
      <c r="DJ46" s="279"/>
      <c r="DK46" s="279"/>
      <c r="DL46" s="279"/>
      <c r="DM46" s="279"/>
      <c r="DN46" s="279"/>
      <c r="DO46" s="279"/>
      <c r="DP46" s="279"/>
      <c r="DQ46" s="279"/>
      <c r="DR46" s="283"/>
      <c r="DS46" s="283"/>
      <c r="DT46" s="283"/>
      <c r="DU46" s="284" t="str">
        <f>A46</f>
        <v>Notes: ISCO 1-digit occupation.</v>
      </c>
      <c r="DV46" s="279"/>
      <c r="DW46" s="279"/>
      <c r="DX46" s="279"/>
      <c r="DY46" s="279"/>
      <c r="DZ46" s="279"/>
      <c r="EA46" s="279"/>
      <c r="EB46" s="279"/>
      <c r="EC46" s="279"/>
      <c r="ED46" s="279"/>
      <c r="EE46" s="279"/>
      <c r="EF46" s="283"/>
      <c r="EG46" s="283"/>
    </row>
    <row r="47" spans="1:163" s="68" customFormat="1" x14ac:dyDescent="0.2">
      <c r="A47" s="284" t="s">
        <v>147</v>
      </c>
      <c r="B47" s="283"/>
      <c r="C47" s="283"/>
      <c r="D47" s="283"/>
      <c r="E47" s="283"/>
      <c r="F47" s="283"/>
      <c r="G47" s="283"/>
      <c r="H47" s="283"/>
      <c r="I47" s="283"/>
      <c r="J47" s="283"/>
      <c r="K47" s="283"/>
      <c r="L47" s="283"/>
      <c r="M47" s="283"/>
      <c r="N47" s="283"/>
      <c r="O47" s="283"/>
      <c r="P47" s="283"/>
      <c r="Q47" s="283"/>
      <c r="R47" s="284" t="s">
        <v>147</v>
      </c>
      <c r="S47" s="283"/>
      <c r="T47" s="283"/>
      <c r="U47" s="283"/>
      <c r="V47" s="283"/>
      <c r="W47" s="283"/>
      <c r="X47" s="283"/>
      <c r="Y47" s="283"/>
      <c r="Z47" s="283"/>
      <c r="AA47" s="283"/>
      <c r="AB47" s="283"/>
      <c r="AC47" s="283"/>
      <c r="AD47" s="283"/>
      <c r="AE47" s="283"/>
      <c r="AF47" s="283"/>
      <c r="AG47" s="283"/>
      <c r="AH47" s="283"/>
      <c r="AI47" s="284" t="s">
        <v>147</v>
      </c>
      <c r="AJ47" s="283"/>
      <c r="AK47" s="283"/>
      <c r="AL47" s="283"/>
      <c r="AM47" s="283"/>
      <c r="AN47" s="283"/>
      <c r="AO47" s="283"/>
      <c r="AP47" s="283"/>
      <c r="AQ47" s="283"/>
      <c r="AR47" s="283"/>
      <c r="AS47" s="283"/>
      <c r="AT47" s="283"/>
      <c r="AU47" s="283"/>
      <c r="AV47" s="283"/>
      <c r="AW47" s="283"/>
      <c r="AX47" s="283"/>
      <c r="AY47" s="283"/>
      <c r="AZ47" s="284" t="s">
        <v>147</v>
      </c>
      <c r="BA47" s="283"/>
      <c r="BB47" s="283"/>
      <c r="BC47" s="283"/>
      <c r="BD47" s="283"/>
      <c r="BE47" s="283"/>
      <c r="BF47" s="283"/>
      <c r="BG47" s="283"/>
      <c r="BH47" s="283"/>
      <c r="BI47" s="283"/>
      <c r="BJ47" s="283"/>
      <c r="BK47" s="283"/>
      <c r="BL47" s="283"/>
      <c r="BM47" s="283"/>
      <c r="BN47" s="283"/>
      <c r="BO47" s="283"/>
      <c r="BP47" s="283"/>
      <c r="BQ47" s="284" t="s">
        <v>147</v>
      </c>
      <c r="BR47" s="283"/>
      <c r="BS47" s="283"/>
      <c r="BT47" s="283"/>
      <c r="BU47" s="283"/>
      <c r="BV47" s="283"/>
      <c r="BW47" s="283"/>
      <c r="BX47" s="283"/>
      <c r="BY47" s="283"/>
      <c r="BZ47" s="283"/>
      <c r="CA47" s="283"/>
      <c r="CB47" s="283"/>
      <c r="CC47" s="283"/>
      <c r="CD47" s="283"/>
      <c r="CE47" s="284" t="s">
        <v>147</v>
      </c>
      <c r="CF47" s="283"/>
      <c r="CG47" s="283"/>
      <c r="CH47" s="283"/>
      <c r="CI47" s="283"/>
      <c r="CJ47" s="283"/>
      <c r="CK47" s="283"/>
      <c r="CL47" s="283"/>
      <c r="CM47" s="283"/>
      <c r="CN47" s="283"/>
      <c r="CO47" s="283"/>
      <c r="CP47" s="283"/>
      <c r="CQ47" s="283"/>
      <c r="CR47" s="283"/>
      <c r="CS47" s="284" t="s">
        <v>147</v>
      </c>
      <c r="CT47" s="283"/>
      <c r="CU47" s="283"/>
      <c r="CV47" s="283"/>
      <c r="CW47" s="283"/>
      <c r="CX47" s="283"/>
      <c r="CY47" s="283"/>
      <c r="CZ47" s="283"/>
      <c r="DA47" s="283"/>
      <c r="DB47" s="283"/>
      <c r="DC47" s="283"/>
      <c r="DD47" s="283"/>
      <c r="DE47" s="283"/>
      <c r="DF47" s="283"/>
      <c r="DG47" s="284" t="s">
        <v>147</v>
      </c>
      <c r="DH47" s="283"/>
      <c r="DI47" s="283"/>
      <c r="DJ47" s="283"/>
      <c r="DK47" s="283"/>
      <c r="DL47" s="283"/>
      <c r="DM47" s="283"/>
      <c r="DN47" s="283"/>
      <c r="DO47" s="283"/>
      <c r="DP47" s="283"/>
      <c r="DQ47" s="283"/>
      <c r="DR47" s="283"/>
      <c r="DS47" s="283"/>
      <c r="DT47" s="283"/>
      <c r="DU47" s="284" t="s">
        <v>147</v>
      </c>
      <c r="DV47" s="283"/>
      <c r="DW47" s="283"/>
      <c r="DX47" s="283"/>
      <c r="DY47" s="283"/>
      <c r="DZ47" s="283"/>
      <c r="EA47" s="283"/>
      <c r="EB47" s="283"/>
      <c r="EC47" s="283"/>
      <c r="ED47" s="283"/>
      <c r="EE47" s="283"/>
      <c r="EF47" s="283"/>
      <c r="EG47" s="283"/>
    </row>
    <row r="48" spans="1:163" s="68" customFormat="1" x14ac:dyDescent="0.2"/>
    <row r="49" spans="1:135" s="68" customFormat="1" x14ac:dyDescent="0.2"/>
    <row r="50" spans="1:135" s="68" customFormat="1" x14ac:dyDescent="0.2"/>
    <row r="51" spans="1:135" s="68" customFormat="1" x14ac:dyDescent="0.2"/>
    <row r="52" spans="1:135" s="68" customFormat="1" x14ac:dyDescent="0.2"/>
    <row r="53" spans="1:135" s="68" customFormat="1" x14ac:dyDescent="0.2"/>
    <row r="54" spans="1:135" s="68" customFormat="1" x14ac:dyDescent="0.2"/>
    <row r="55" spans="1:135" s="68" customFormat="1" x14ac:dyDescent="0.2">
      <c r="A55" s="71"/>
      <c r="B55" s="69"/>
      <c r="C55" s="69"/>
      <c r="D55" s="69"/>
      <c r="E55" s="69"/>
      <c r="F55" s="69"/>
      <c r="G55" s="69"/>
      <c r="H55" s="69"/>
      <c r="I55" s="69"/>
      <c r="J55" s="69"/>
      <c r="K55" s="69"/>
      <c r="L55" s="69"/>
      <c r="M55" s="69"/>
      <c r="N55" s="69"/>
      <c r="O55" s="69"/>
      <c r="R55" s="71"/>
      <c r="S55" s="69"/>
      <c r="T55" s="69"/>
      <c r="U55" s="69"/>
      <c r="V55" s="69"/>
      <c r="W55" s="69"/>
      <c r="X55" s="69"/>
      <c r="Y55" s="69"/>
      <c r="Z55" s="69"/>
      <c r="AA55" s="69"/>
      <c r="AB55" s="69"/>
      <c r="AC55" s="69"/>
      <c r="AD55" s="69"/>
      <c r="AE55" s="69"/>
      <c r="AF55" s="69"/>
      <c r="AI55" s="71"/>
      <c r="AJ55" s="69"/>
      <c r="AK55" s="69"/>
      <c r="AL55" s="69"/>
      <c r="AM55" s="69"/>
      <c r="AN55" s="69"/>
      <c r="AO55" s="69"/>
      <c r="AP55" s="69"/>
      <c r="AQ55" s="69"/>
      <c r="AR55" s="69"/>
      <c r="AS55" s="69"/>
      <c r="AT55" s="69"/>
      <c r="AU55" s="69"/>
      <c r="AV55" s="69"/>
      <c r="AW55" s="69"/>
      <c r="AZ55" s="71"/>
      <c r="BA55" s="69"/>
      <c r="BB55" s="69"/>
      <c r="BC55" s="69"/>
      <c r="BD55" s="69"/>
      <c r="BE55" s="69"/>
      <c r="BF55" s="69"/>
      <c r="BG55" s="69"/>
      <c r="BH55" s="69"/>
      <c r="BI55" s="69"/>
      <c r="BJ55" s="69"/>
      <c r="BK55" s="69"/>
      <c r="BL55" s="69"/>
      <c r="BM55" s="69"/>
      <c r="BN55" s="69"/>
      <c r="BQ55" s="71"/>
      <c r="BR55" s="69"/>
      <c r="BS55" s="69"/>
      <c r="BT55" s="69"/>
      <c r="BU55" s="69"/>
      <c r="BV55" s="69"/>
      <c r="BW55" s="69"/>
      <c r="BX55" s="69"/>
      <c r="BY55" s="69"/>
      <c r="BZ55" s="69"/>
      <c r="CA55" s="69"/>
      <c r="CE55" s="71"/>
      <c r="CF55" s="69"/>
      <c r="CG55" s="69"/>
      <c r="CH55" s="69"/>
      <c r="CI55" s="69"/>
      <c r="CJ55" s="69"/>
      <c r="CK55" s="69"/>
      <c r="CL55" s="69"/>
      <c r="CM55" s="69"/>
      <c r="CN55" s="69"/>
      <c r="CO55" s="69"/>
      <c r="CS55" s="71"/>
      <c r="CT55" s="69"/>
      <c r="CU55" s="69"/>
      <c r="CV55" s="69"/>
      <c r="CW55" s="69"/>
      <c r="CX55" s="69"/>
      <c r="CY55" s="69"/>
      <c r="CZ55" s="69"/>
      <c r="DA55" s="69"/>
      <c r="DB55" s="69"/>
      <c r="DC55" s="69"/>
      <c r="DG55" s="71"/>
      <c r="DH55" s="69"/>
      <c r="DI55" s="69"/>
      <c r="DJ55" s="69"/>
      <c r="DK55" s="69"/>
      <c r="DL55" s="69"/>
      <c r="DM55" s="69"/>
      <c r="DN55" s="69"/>
      <c r="DO55" s="69"/>
      <c r="DP55" s="69"/>
      <c r="DQ55" s="69"/>
      <c r="DU55" s="71"/>
      <c r="DV55" s="69"/>
      <c r="DW55" s="69"/>
      <c r="DX55" s="69"/>
      <c r="DY55" s="69"/>
      <c r="DZ55" s="69"/>
      <c r="EA55" s="69"/>
      <c r="EB55" s="69"/>
      <c r="EC55" s="69"/>
      <c r="ED55" s="69"/>
      <c r="EE55" s="69"/>
    </row>
    <row r="56" spans="1:135" s="68" customFormat="1" x14ac:dyDescent="0.2">
      <c r="A56" s="71"/>
      <c r="B56" s="69"/>
      <c r="C56" s="69"/>
      <c r="D56" s="69"/>
      <c r="E56" s="69"/>
      <c r="F56" s="69"/>
      <c r="G56" s="69"/>
      <c r="H56" s="69"/>
      <c r="I56" s="69"/>
      <c r="J56" s="69"/>
      <c r="K56" s="69"/>
      <c r="L56" s="69"/>
      <c r="M56" s="69"/>
      <c r="N56" s="69"/>
      <c r="O56" s="69"/>
      <c r="R56" s="71"/>
      <c r="S56" s="69"/>
      <c r="T56" s="69"/>
      <c r="U56" s="69"/>
      <c r="V56" s="69"/>
      <c r="W56" s="69"/>
      <c r="X56" s="69"/>
      <c r="Y56" s="69"/>
      <c r="Z56" s="69"/>
      <c r="AA56" s="69"/>
      <c r="AB56" s="69"/>
      <c r="AC56" s="69"/>
      <c r="AD56" s="69"/>
      <c r="AE56" s="69"/>
      <c r="AF56" s="69"/>
      <c r="AI56" s="71"/>
      <c r="AJ56" s="69"/>
      <c r="AK56" s="69"/>
      <c r="AL56" s="69"/>
      <c r="AM56" s="69"/>
      <c r="AN56" s="69"/>
      <c r="AO56" s="69"/>
      <c r="AP56" s="69"/>
      <c r="AQ56" s="69"/>
      <c r="AR56" s="69"/>
      <c r="AS56" s="69"/>
      <c r="AT56" s="69"/>
      <c r="AU56" s="69"/>
      <c r="AV56" s="69"/>
      <c r="AW56" s="69"/>
      <c r="AZ56" s="71"/>
      <c r="BA56" s="69"/>
      <c r="BB56" s="69"/>
      <c r="BC56" s="69"/>
      <c r="BD56" s="69"/>
      <c r="BE56" s="69"/>
      <c r="BF56" s="69"/>
      <c r="BG56" s="69"/>
      <c r="BH56" s="69"/>
      <c r="BI56" s="69"/>
      <c r="BJ56" s="69"/>
      <c r="BK56" s="69"/>
      <c r="BL56" s="69"/>
      <c r="BM56" s="69"/>
      <c r="BN56" s="69"/>
      <c r="BQ56" s="71"/>
      <c r="BR56" s="69"/>
      <c r="BS56" s="69"/>
      <c r="BT56" s="69"/>
      <c r="BU56" s="69"/>
      <c r="BV56" s="69"/>
      <c r="BW56" s="69"/>
      <c r="BX56" s="69"/>
      <c r="BY56" s="69"/>
      <c r="BZ56" s="69"/>
      <c r="CA56" s="69"/>
      <c r="CE56" s="71"/>
      <c r="CF56" s="69"/>
      <c r="CG56" s="69"/>
      <c r="CH56" s="69"/>
      <c r="CI56" s="69"/>
      <c r="CJ56" s="69"/>
      <c r="CK56" s="69"/>
      <c r="CL56" s="69"/>
      <c r="CM56" s="69"/>
      <c r="CN56" s="69"/>
      <c r="CO56" s="69"/>
      <c r="CS56" s="71"/>
      <c r="CT56" s="69"/>
      <c r="CU56" s="69"/>
      <c r="CV56" s="69"/>
      <c r="CW56" s="69"/>
      <c r="CX56" s="69"/>
      <c r="CY56" s="69"/>
      <c r="CZ56" s="69"/>
      <c r="DA56" s="69"/>
      <c r="DB56" s="69"/>
      <c r="DC56" s="69"/>
      <c r="DG56" s="71"/>
      <c r="DH56" s="69"/>
      <c r="DI56" s="69"/>
      <c r="DJ56" s="69"/>
      <c r="DK56" s="69"/>
      <c r="DL56" s="69"/>
      <c r="DM56" s="69"/>
      <c r="DN56" s="69"/>
      <c r="DO56" s="69"/>
      <c r="DP56" s="69"/>
      <c r="DQ56" s="69"/>
      <c r="DU56" s="71"/>
      <c r="DV56" s="69"/>
      <c r="DW56" s="69"/>
      <c r="DX56" s="69"/>
      <c r="DY56" s="69"/>
      <c r="DZ56" s="69"/>
      <c r="EA56" s="69"/>
      <c r="EB56" s="69"/>
      <c r="EC56" s="69"/>
      <c r="ED56" s="69"/>
      <c r="EE56" s="69"/>
    </row>
    <row r="57" spans="1:135" s="68" customFormat="1" x14ac:dyDescent="0.2">
      <c r="A57" s="72"/>
      <c r="B57" s="69"/>
      <c r="D57" s="69"/>
      <c r="F57" s="69"/>
      <c r="H57" s="69"/>
      <c r="J57" s="69"/>
      <c r="L57" s="69"/>
      <c r="N57" s="69"/>
      <c r="R57" s="72"/>
      <c r="S57" s="69"/>
      <c r="U57" s="69"/>
      <c r="W57" s="69"/>
      <c r="Y57" s="69"/>
      <c r="AA57" s="69"/>
      <c r="AC57" s="69"/>
      <c r="AE57" s="69"/>
      <c r="AI57" s="72"/>
      <c r="AJ57" s="69"/>
      <c r="AL57" s="69"/>
      <c r="AN57" s="69"/>
      <c r="AP57" s="69"/>
      <c r="AR57" s="69"/>
      <c r="AT57" s="69"/>
      <c r="AV57" s="69"/>
      <c r="AZ57" s="72"/>
      <c r="BA57" s="69"/>
      <c r="BC57" s="69"/>
      <c r="BE57" s="69"/>
      <c r="BG57" s="69"/>
      <c r="BI57" s="69"/>
      <c r="BK57" s="69"/>
      <c r="BM57" s="69"/>
      <c r="BQ57" s="72"/>
      <c r="BR57" s="69"/>
      <c r="BT57" s="69"/>
      <c r="BV57" s="69"/>
      <c r="BX57" s="69"/>
      <c r="BZ57" s="69"/>
      <c r="CE57" s="72"/>
      <c r="CF57" s="69"/>
      <c r="CH57" s="69"/>
      <c r="CJ57" s="69"/>
      <c r="CL57" s="69"/>
      <c r="CN57" s="69"/>
      <c r="CS57" s="72"/>
      <c r="CT57" s="69"/>
      <c r="CV57" s="69"/>
      <c r="CX57" s="69"/>
      <c r="CZ57" s="69"/>
      <c r="DB57" s="69"/>
      <c r="DG57" s="72"/>
      <c r="DH57" s="69"/>
      <c r="DJ57" s="69"/>
      <c r="DL57" s="69"/>
      <c r="DN57" s="69"/>
      <c r="DP57" s="69"/>
      <c r="DU57" s="72"/>
      <c r="DV57" s="69"/>
      <c r="DX57" s="69"/>
      <c r="DZ57" s="69"/>
      <c r="EB57" s="69"/>
      <c r="ED57" s="69"/>
    </row>
    <row r="58" spans="1:135" s="68" customFormat="1" x14ac:dyDescent="0.2">
      <c r="A58" s="72"/>
      <c r="B58" s="69"/>
      <c r="D58" s="69"/>
      <c r="F58" s="69"/>
      <c r="H58" s="69"/>
      <c r="J58" s="69"/>
      <c r="L58" s="69"/>
      <c r="N58" s="69"/>
      <c r="R58" s="72"/>
      <c r="S58" s="69"/>
      <c r="U58" s="69"/>
      <c r="W58" s="69"/>
      <c r="Y58" s="69"/>
      <c r="AA58" s="69"/>
      <c r="AC58" s="69"/>
      <c r="AE58" s="69"/>
      <c r="AI58" s="72"/>
      <c r="AJ58" s="69"/>
      <c r="AL58" s="69"/>
      <c r="AN58" s="69"/>
      <c r="AP58" s="69"/>
      <c r="AR58" s="69"/>
      <c r="AT58" s="69"/>
      <c r="AV58" s="69"/>
      <c r="AZ58" s="72"/>
      <c r="BA58" s="69"/>
      <c r="BC58" s="69"/>
      <c r="BE58" s="69"/>
      <c r="BG58" s="69"/>
      <c r="BI58" s="69"/>
      <c r="BK58" s="69"/>
      <c r="BM58" s="69"/>
      <c r="BQ58" s="72"/>
      <c r="BR58" s="69"/>
      <c r="BT58" s="69"/>
      <c r="BV58" s="69"/>
      <c r="BX58" s="69"/>
      <c r="BZ58" s="69"/>
      <c r="CE58" s="72"/>
      <c r="CF58" s="69"/>
      <c r="CH58" s="69"/>
      <c r="CJ58" s="69"/>
      <c r="CL58" s="69"/>
      <c r="CN58" s="69"/>
      <c r="CS58" s="72"/>
      <c r="CT58" s="69"/>
      <c r="CV58" s="69"/>
      <c r="CX58" s="69"/>
      <c r="CZ58" s="69"/>
      <c r="DB58" s="69"/>
      <c r="DG58" s="72"/>
      <c r="DH58" s="69"/>
      <c r="DJ58" s="69"/>
      <c r="DL58" s="69"/>
      <c r="DN58" s="69"/>
      <c r="DP58" s="69"/>
      <c r="DU58" s="72"/>
      <c r="DV58" s="69"/>
      <c r="DX58" s="69"/>
      <c r="DZ58" s="69"/>
      <c r="EB58" s="69"/>
      <c r="ED58" s="69"/>
    </row>
    <row r="59" spans="1:135" s="68" customFormat="1" x14ac:dyDescent="0.2"/>
    <row r="60" spans="1:135" s="68" customFormat="1" x14ac:dyDescent="0.2"/>
    <row r="61" spans="1:135" s="68" customFormat="1" x14ac:dyDescent="0.2"/>
  </sheetData>
  <mergeCells count="81">
    <mergeCell ref="A45:Q45"/>
    <mergeCell ref="R45:AH45"/>
    <mergeCell ref="AI45:AY45"/>
    <mergeCell ref="AZ45:BP45"/>
    <mergeCell ref="EB8:EC8"/>
    <mergeCell ref="BX8:BY8"/>
    <mergeCell ref="DJ8:DK8"/>
    <mergeCell ref="CF8:CG8"/>
    <mergeCell ref="CH8:CI8"/>
    <mergeCell ref="CJ8:CK8"/>
    <mergeCell ref="CL8:CM8"/>
    <mergeCell ref="CN8:CO8"/>
    <mergeCell ref="CT8:CU8"/>
    <mergeCell ref="CV8:CW8"/>
    <mergeCell ref="CX8:CY8"/>
    <mergeCell ref="CZ8:DA8"/>
    <mergeCell ref="ED8:EE8"/>
    <mergeCell ref="DL8:DM8"/>
    <mergeCell ref="DN8:DO8"/>
    <mergeCell ref="DP8:DQ8"/>
    <mergeCell ref="DV8:DW8"/>
    <mergeCell ref="DX8:DY8"/>
    <mergeCell ref="DZ8:EA8"/>
    <mergeCell ref="DB8:DC8"/>
    <mergeCell ref="DH8:DI8"/>
    <mergeCell ref="BG8:BH8"/>
    <mergeCell ref="BI8:BJ8"/>
    <mergeCell ref="BR8:BS8"/>
    <mergeCell ref="BT8:BU8"/>
    <mergeCell ref="BV8:BW8"/>
    <mergeCell ref="AP8:AQ8"/>
    <mergeCell ref="AR8:AS8"/>
    <mergeCell ref="BA8:BB8"/>
    <mergeCell ref="BC8:BD8"/>
    <mergeCell ref="BE8:BF8"/>
    <mergeCell ref="DH6:DQ7"/>
    <mergeCell ref="DV6:EE7"/>
    <mergeCell ref="B8:C8"/>
    <mergeCell ref="AN8:AO8"/>
    <mergeCell ref="D8:E8"/>
    <mergeCell ref="F8:G8"/>
    <mergeCell ref="H8:I8"/>
    <mergeCell ref="J8:K8"/>
    <mergeCell ref="S8:T8"/>
    <mergeCell ref="U8:V8"/>
    <mergeCell ref="W8:X8"/>
    <mergeCell ref="Y8:Z8"/>
    <mergeCell ref="AA8:AB8"/>
    <mergeCell ref="AJ8:AK8"/>
    <mergeCell ref="AL8:AM8"/>
    <mergeCell ref="BZ8:CA8"/>
    <mergeCell ref="CE2:CP4"/>
    <mergeCell ref="CS2:DD4"/>
    <mergeCell ref="DG2:DR4"/>
    <mergeCell ref="DU2:EF4"/>
    <mergeCell ref="B6:K7"/>
    <mergeCell ref="S6:AB7"/>
    <mergeCell ref="AJ6:AS7"/>
    <mergeCell ref="BA6:BJ7"/>
    <mergeCell ref="BR6:CA7"/>
    <mergeCell ref="A2:O4"/>
    <mergeCell ref="R2:AF4"/>
    <mergeCell ref="AI2:AW4"/>
    <mergeCell ref="AZ2:BN4"/>
    <mergeCell ref="BQ2:CB4"/>
    <mergeCell ref="CF6:CO7"/>
    <mergeCell ref="CT6:DC7"/>
    <mergeCell ref="A44:Q44"/>
    <mergeCell ref="R44:AH44"/>
    <mergeCell ref="AI44:AY44"/>
    <mergeCell ref="AZ44:BP44"/>
    <mergeCell ref="BQ44:CD44"/>
    <mergeCell ref="CE44:CR44"/>
    <mergeCell ref="CS44:DF44"/>
    <mergeCell ref="DG44:DT44"/>
    <mergeCell ref="DU44:EG44"/>
    <mergeCell ref="BQ45:CD45"/>
    <mergeCell ref="CE45:CR45"/>
    <mergeCell ref="CS45:DF45"/>
    <mergeCell ref="DG45:DT45"/>
    <mergeCell ref="DU45:EG4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B050"/>
  </sheetPr>
  <dimension ref="A1:EF66"/>
  <sheetViews>
    <sheetView topLeftCell="A22" zoomScaleNormal="100" workbookViewId="0">
      <selection activeCell="P45" sqref="P45:AD45"/>
    </sheetView>
  </sheetViews>
  <sheetFormatPr defaultColWidth="9" defaultRowHeight="12.75" x14ac:dyDescent="0.2"/>
  <cols>
    <col min="1" max="1" width="16.7109375" style="3" customWidth="1"/>
    <col min="2" max="2" width="5.5703125" style="3" customWidth="1"/>
    <col min="3" max="7" width="4.7109375" style="3" customWidth="1"/>
    <col min="8" max="9" width="5.85546875" style="3" customWidth="1"/>
    <col min="10" max="11" width="7" style="3" customWidth="1"/>
    <col min="12" max="15" width="4.7109375" style="3" customWidth="1"/>
    <col min="16" max="16" width="16.7109375" style="3" customWidth="1"/>
    <col min="17" max="22" width="4.7109375" style="3" customWidth="1"/>
    <col min="23" max="24" width="5.85546875" style="3" customWidth="1"/>
    <col min="25" max="26" width="7" style="3" customWidth="1"/>
    <col min="27" max="30" width="4.7109375" style="3" customWidth="1"/>
    <col min="31" max="31" width="16.7109375" style="3" customWidth="1"/>
    <col min="32" max="37" width="4.7109375" style="3" customWidth="1"/>
    <col min="38" max="39" width="5.85546875" style="3" customWidth="1"/>
    <col min="40" max="41" width="7" style="3" customWidth="1"/>
    <col min="42" max="45" width="4.7109375" style="3" customWidth="1"/>
    <col min="46" max="46" width="16.7109375" style="3" customWidth="1"/>
    <col min="47" max="52" width="4.7109375" style="3" customWidth="1"/>
    <col min="53" max="54" width="5.85546875" style="3" customWidth="1"/>
    <col min="55" max="56" width="7" style="3" customWidth="1"/>
    <col min="57" max="60" width="4.7109375" style="3" customWidth="1"/>
    <col min="61" max="61" width="16.7109375" style="3" customWidth="1"/>
    <col min="62" max="67" width="4.7109375" style="3" customWidth="1"/>
    <col min="68" max="69" width="5.85546875" style="3" customWidth="1"/>
    <col min="70" max="71" width="7" style="3" customWidth="1"/>
    <col min="72" max="75" width="4.7109375" style="3" customWidth="1"/>
    <col min="76" max="76" width="16.7109375" style="3" customWidth="1"/>
    <col min="77" max="82" width="4.7109375" style="3" customWidth="1"/>
    <col min="83" max="84" width="5.85546875" style="3" customWidth="1"/>
    <col min="85" max="86" width="7" style="3" customWidth="1"/>
    <col min="87" max="90" width="4.7109375" style="3" customWidth="1"/>
    <col min="91" max="91" width="16.7109375" style="3" customWidth="1"/>
    <col min="92" max="97" width="4.7109375" style="3" customWidth="1"/>
    <col min="98" max="99" width="5.85546875" style="3" customWidth="1"/>
    <col min="100" max="101" width="7" style="3" customWidth="1"/>
    <col min="102" max="105" width="4.7109375" style="3" customWidth="1"/>
    <col min="106" max="106" width="16.7109375" style="3" customWidth="1"/>
    <col min="107" max="112" width="4.7109375" style="3" customWidth="1"/>
    <col min="113" max="114" width="5.85546875" style="3" customWidth="1"/>
    <col min="115" max="116" width="7" style="3" customWidth="1"/>
    <col min="117" max="120" width="4.7109375" style="3" customWidth="1"/>
    <col min="121" max="121" width="16.7109375" style="3" customWidth="1"/>
    <col min="122" max="127" width="4.7109375" style="3" customWidth="1"/>
    <col min="128" max="129" width="5.85546875" style="3" customWidth="1"/>
    <col min="130" max="131" width="7" style="3" customWidth="1"/>
    <col min="132" max="135" width="4.7109375" style="3" customWidth="1"/>
    <col min="136" max="16384" width="9" style="3"/>
  </cols>
  <sheetData>
    <row r="1" spans="1:135" x14ac:dyDescent="0.2">
      <c r="A1" s="2" t="s">
        <v>197</v>
      </c>
      <c r="F1" s="2"/>
      <c r="G1" s="2"/>
      <c r="H1" s="2"/>
      <c r="I1" s="2"/>
      <c r="J1" s="2"/>
      <c r="K1" s="2"/>
      <c r="L1" s="2"/>
      <c r="M1" s="2"/>
      <c r="N1" s="2"/>
      <c r="O1" s="2"/>
      <c r="P1" s="2" t="str">
        <f>A1</f>
        <v>Table A4.18</v>
      </c>
      <c r="Q1" s="2"/>
      <c r="R1" s="2"/>
      <c r="S1" s="2"/>
      <c r="T1" s="2"/>
      <c r="U1" s="2"/>
      <c r="V1" s="2"/>
      <c r="W1" s="2"/>
      <c r="X1" s="2"/>
      <c r="Y1" s="2"/>
      <c r="Z1" s="2"/>
      <c r="AA1" s="2"/>
      <c r="AB1" s="2"/>
      <c r="AC1" s="2"/>
      <c r="AD1" s="2"/>
      <c r="AE1" s="2" t="str">
        <f>P1</f>
        <v>Table A4.18</v>
      </c>
      <c r="AF1" s="2"/>
      <c r="AG1" s="2"/>
      <c r="AH1" s="2"/>
      <c r="AI1" s="2"/>
      <c r="AJ1" s="2"/>
      <c r="AK1" s="2"/>
      <c r="AL1" s="2"/>
      <c r="AM1" s="2"/>
      <c r="AN1" s="2"/>
      <c r="AO1" s="2"/>
      <c r="AP1" s="2"/>
      <c r="AQ1" s="2"/>
      <c r="AR1" s="2"/>
      <c r="AS1" s="2"/>
      <c r="AT1" s="2" t="str">
        <f>A1</f>
        <v>Table A4.18</v>
      </c>
      <c r="AU1" s="2"/>
      <c r="AV1" s="2"/>
      <c r="AW1" s="2"/>
      <c r="AX1" s="2"/>
      <c r="AY1" s="2"/>
      <c r="AZ1" s="2"/>
      <c r="BA1" s="2"/>
      <c r="BB1" s="2"/>
      <c r="BC1" s="2"/>
      <c r="BD1" s="2"/>
      <c r="BE1" s="2"/>
      <c r="BF1" s="2"/>
      <c r="BG1" s="2"/>
      <c r="BH1" s="2"/>
      <c r="BI1" s="2" t="str">
        <f>A1</f>
        <v>Table A4.18</v>
      </c>
      <c r="BJ1" s="2"/>
      <c r="BK1" s="2"/>
      <c r="BL1" s="2"/>
      <c r="BM1" s="2"/>
      <c r="BN1" s="2"/>
      <c r="BO1" s="2"/>
      <c r="BP1" s="2"/>
      <c r="BQ1" s="2"/>
      <c r="BR1" s="2"/>
      <c r="BS1" s="2"/>
      <c r="BT1" s="2"/>
      <c r="BU1" s="2"/>
      <c r="BV1" s="2"/>
      <c r="BW1" s="2"/>
      <c r="BX1" s="2" t="str">
        <f>+A1</f>
        <v>Table A4.18</v>
      </c>
      <c r="BY1" s="2"/>
      <c r="BZ1" s="2"/>
      <c r="CA1" s="2"/>
      <c r="CB1" s="2"/>
      <c r="CC1" s="2"/>
      <c r="CD1" s="2"/>
      <c r="CE1" s="2"/>
      <c r="CF1" s="2"/>
      <c r="CG1" s="2"/>
      <c r="CH1" s="2"/>
      <c r="CI1" s="2"/>
      <c r="CJ1" s="2"/>
      <c r="CK1" s="2"/>
      <c r="CL1" s="2"/>
      <c r="CM1" s="2" t="str">
        <f>+A1</f>
        <v>Table A4.18</v>
      </c>
      <c r="CN1" s="2"/>
      <c r="CO1" s="2"/>
      <c r="CP1" s="2"/>
      <c r="CQ1" s="2"/>
      <c r="CR1" s="2"/>
      <c r="CS1" s="2"/>
      <c r="CT1" s="2"/>
      <c r="CU1" s="2"/>
      <c r="CV1" s="2"/>
      <c r="CW1" s="2"/>
      <c r="CX1" s="2"/>
      <c r="CY1" s="2"/>
      <c r="CZ1" s="2"/>
      <c r="DA1" s="2"/>
      <c r="DB1" s="2" t="str">
        <f>+A1</f>
        <v>Table A4.18</v>
      </c>
      <c r="DC1" s="2"/>
      <c r="DD1" s="2"/>
      <c r="DE1" s="2"/>
      <c r="DF1" s="2"/>
      <c r="DG1" s="2"/>
      <c r="DH1" s="2"/>
      <c r="DI1" s="2"/>
      <c r="DJ1" s="2"/>
      <c r="DK1" s="2"/>
      <c r="DL1" s="2"/>
      <c r="DM1" s="2"/>
      <c r="DN1" s="2"/>
      <c r="DO1" s="2"/>
      <c r="DP1" s="2"/>
      <c r="DQ1" s="2" t="str">
        <f>+A1</f>
        <v>Table A4.18</v>
      </c>
      <c r="DR1" s="2"/>
      <c r="DS1" s="2"/>
      <c r="DT1" s="2"/>
      <c r="DU1" s="2"/>
      <c r="DV1" s="2"/>
      <c r="DW1" s="2"/>
      <c r="DX1" s="2"/>
      <c r="DY1" s="2"/>
      <c r="DZ1" s="2"/>
      <c r="EA1" s="2"/>
      <c r="EB1" s="2"/>
      <c r="EC1" s="2"/>
      <c r="ED1" s="2"/>
      <c r="EE1" s="2"/>
    </row>
    <row r="2" spans="1:135" ht="12.75" customHeight="1" x14ac:dyDescent="0.2">
      <c r="A2" s="329" t="s">
        <v>137</v>
      </c>
      <c r="B2" s="329"/>
      <c r="C2" s="329"/>
      <c r="D2" s="329"/>
      <c r="E2" s="329"/>
      <c r="F2" s="329"/>
      <c r="G2" s="329"/>
      <c r="H2" s="329"/>
      <c r="I2" s="329"/>
      <c r="J2" s="329"/>
      <c r="K2" s="329"/>
      <c r="L2" s="329"/>
      <c r="M2" s="329"/>
      <c r="N2" s="329"/>
      <c r="O2" s="329"/>
      <c r="P2" s="329" t="str">
        <f>A2</f>
        <v xml:space="preserve">Mean use of generic skills at work, by occupation </v>
      </c>
      <c r="Q2" s="329"/>
      <c r="R2" s="329"/>
      <c r="S2" s="329"/>
      <c r="T2" s="329"/>
      <c r="U2" s="329"/>
      <c r="V2" s="329"/>
      <c r="W2" s="329"/>
      <c r="X2" s="329"/>
      <c r="Y2" s="329"/>
      <c r="Z2" s="329"/>
      <c r="AA2" s="329"/>
      <c r="AB2" s="329"/>
      <c r="AC2" s="329"/>
      <c r="AD2" s="329"/>
      <c r="AE2" s="329" t="str">
        <f>A2</f>
        <v xml:space="preserve">Mean use of generic skills at work, by occupation </v>
      </c>
      <c r="AF2" s="329"/>
      <c r="AG2" s="329"/>
      <c r="AH2" s="329"/>
      <c r="AI2" s="329"/>
      <c r="AJ2" s="329"/>
      <c r="AK2" s="329"/>
      <c r="AL2" s="329"/>
      <c r="AM2" s="329"/>
      <c r="AN2" s="329"/>
      <c r="AO2" s="329"/>
      <c r="AP2" s="329"/>
      <c r="AQ2" s="329"/>
      <c r="AR2" s="329"/>
      <c r="AS2" s="329"/>
      <c r="AT2" s="329" t="str">
        <f>A2</f>
        <v xml:space="preserve">Mean use of generic skills at work, by occupation </v>
      </c>
      <c r="AU2" s="329"/>
      <c r="AV2" s="329"/>
      <c r="AW2" s="329"/>
      <c r="AX2" s="329"/>
      <c r="AY2" s="329"/>
      <c r="AZ2" s="329"/>
      <c r="BA2" s="329"/>
      <c r="BB2" s="329"/>
      <c r="BC2" s="329"/>
      <c r="BD2" s="329"/>
      <c r="BE2" s="329"/>
      <c r="BF2" s="329"/>
      <c r="BG2" s="329"/>
      <c r="BH2" s="329"/>
      <c r="BI2" s="329" t="str">
        <f>A2</f>
        <v xml:space="preserve">Mean use of generic skills at work, by occupation </v>
      </c>
      <c r="BJ2" s="329"/>
      <c r="BK2" s="329"/>
      <c r="BL2" s="329"/>
      <c r="BM2" s="329"/>
      <c r="BN2" s="329"/>
      <c r="BO2" s="329"/>
      <c r="BP2" s="329"/>
      <c r="BQ2" s="329"/>
      <c r="BR2" s="329"/>
      <c r="BS2" s="329"/>
      <c r="BT2" s="329"/>
      <c r="BU2" s="329"/>
      <c r="BV2" s="329"/>
      <c r="BW2" s="329"/>
      <c r="BX2" s="329" t="str">
        <f>+A2</f>
        <v xml:space="preserve">Mean use of generic skills at work, by occupation </v>
      </c>
      <c r="BY2" s="329"/>
      <c r="BZ2" s="329"/>
      <c r="CA2" s="329"/>
      <c r="CB2" s="329"/>
      <c r="CC2" s="329"/>
      <c r="CD2" s="329"/>
      <c r="CE2" s="329"/>
      <c r="CF2" s="329"/>
      <c r="CG2" s="329"/>
      <c r="CH2" s="329"/>
      <c r="CI2" s="329"/>
      <c r="CJ2" s="329"/>
      <c r="CK2" s="329"/>
      <c r="CL2" s="329"/>
      <c r="CM2" s="329" t="str">
        <f>+A2</f>
        <v xml:space="preserve">Mean use of generic skills at work, by occupation </v>
      </c>
      <c r="CN2" s="329"/>
      <c r="CO2" s="329"/>
      <c r="CP2" s="329"/>
      <c r="CQ2" s="329"/>
      <c r="CR2" s="329"/>
      <c r="CS2" s="329"/>
      <c r="CT2" s="329"/>
      <c r="CU2" s="329"/>
      <c r="CV2" s="329"/>
      <c r="CW2" s="329"/>
      <c r="CX2" s="329"/>
      <c r="CY2" s="329"/>
      <c r="CZ2" s="329"/>
      <c r="DA2" s="329"/>
      <c r="DB2" s="329" t="str">
        <f>+A2</f>
        <v xml:space="preserve">Mean use of generic skills at work, by occupation </v>
      </c>
      <c r="DC2" s="329"/>
      <c r="DD2" s="329"/>
      <c r="DE2" s="329"/>
      <c r="DF2" s="329"/>
      <c r="DG2" s="329"/>
      <c r="DH2" s="329"/>
      <c r="DI2" s="329"/>
      <c r="DJ2" s="329"/>
      <c r="DK2" s="329"/>
      <c r="DL2" s="329"/>
      <c r="DM2" s="329"/>
      <c r="DN2" s="329"/>
      <c r="DO2" s="329"/>
      <c r="DP2" s="329"/>
      <c r="DQ2" s="329" t="str">
        <f>+A2</f>
        <v xml:space="preserve">Mean use of generic skills at work, by occupation </v>
      </c>
      <c r="DR2" s="329"/>
      <c r="DS2" s="329"/>
      <c r="DT2" s="329"/>
      <c r="DU2" s="329"/>
      <c r="DV2" s="329"/>
      <c r="DW2" s="329"/>
      <c r="DX2" s="329"/>
      <c r="DY2" s="329"/>
      <c r="DZ2" s="329"/>
      <c r="EA2" s="329"/>
      <c r="EB2" s="329"/>
      <c r="EC2" s="329"/>
      <c r="ED2" s="329"/>
      <c r="EE2" s="329"/>
    </row>
    <row r="3" spans="1:135"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row>
    <row r="4" spans="1:135"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row>
    <row r="5" spans="1:135" x14ac:dyDescent="0.2">
      <c r="A5" s="4" t="s">
        <v>158</v>
      </c>
      <c r="B5" s="4"/>
      <c r="C5" s="4"/>
      <c r="D5" s="4"/>
      <c r="E5" s="4"/>
      <c r="F5" s="4"/>
      <c r="G5" s="4"/>
      <c r="H5" s="4"/>
      <c r="I5" s="4"/>
      <c r="J5" s="4"/>
      <c r="K5" s="4"/>
      <c r="L5" s="4"/>
      <c r="M5" s="4"/>
      <c r="N5" s="4"/>
      <c r="O5" s="4"/>
      <c r="P5" s="4" t="s">
        <v>159</v>
      </c>
      <c r="Q5" s="4"/>
      <c r="R5" s="4"/>
      <c r="S5" s="4"/>
      <c r="T5" s="4"/>
      <c r="U5" s="4"/>
      <c r="V5" s="4"/>
      <c r="W5" s="4"/>
      <c r="X5" s="4"/>
      <c r="Y5" s="4"/>
      <c r="Z5" s="4"/>
      <c r="AA5" s="4"/>
      <c r="AB5" s="4"/>
      <c r="AC5" s="4"/>
      <c r="AD5" s="4"/>
      <c r="AE5" s="4" t="s">
        <v>160</v>
      </c>
      <c r="AF5" s="4"/>
      <c r="AG5" s="4"/>
      <c r="AH5" s="4"/>
      <c r="AI5" s="4"/>
      <c r="AJ5" s="4"/>
      <c r="AK5" s="4"/>
      <c r="AL5" s="4"/>
      <c r="AM5" s="4"/>
      <c r="AN5" s="4"/>
      <c r="AO5" s="4"/>
      <c r="AP5" s="4"/>
      <c r="AQ5" s="4"/>
      <c r="AR5" s="4"/>
      <c r="AS5" s="4"/>
      <c r="AT5" s="4" t="s">
        <v>161</v>
      </c>
      <c r="AU5" s="4"/>
      <c r="AV5" s="4"/>
      <c r="AW5" s="4"/>
      <c r="AX5" s="4"/>
      <c r="AY5" s="4"/>
      <c r="AZ5" s="4"/>
      <c r="BA5" s="4"/>
      <c r="BB5" s="4"/>
      <c r="BC5" s="4"/>
      <c r="BD5" s="4"/>
      <c r="BE5" s="4"/>
      <c r="BF5" s="4"/>
      <c r="BG5" s="4"/>
      <c r="BH5" s="4"/>
      <c r="BI5" s="4" t="s">
        <v>162</v>
      </c>
      <c r="BJ5" s="4"/>
      <c r="BK5" s="4"/>
      <c r="BL5" s="4"/>
      <c r="BM5" s="4"/>
      <c r="BN5" s="4"/>
      <c r="BO5" s="4"/>
      <c r="BP5" s="4"/>
      <c r="BQ5" s="4"/>
      <c r="BR5" s="4"/>
      <c r="BS5" s="4"/>
      <c r="BT5" s="4"/>
      <c r="BU5" s="4"/>
      <c r="BV5" s="4"/>
      <c r="BW5" s="4"/>
      <c r="BX5" s="4" t="s">
        <v>163</v>
      </c>
      <c r="BY5" s="4"/>
      <c r="BZ5" s="4"/>
      <c r="CA5" s="4"/>
      <c r="CB5" s="4"/>
      <c r="CC5" s="4"/>
      <c r="CD5" s="4"/>
      <c r="CE5" s="4"/>
      <c r="CF5" s="4"/>
      <c r="CG5" s="4"/>
      <c r="CH5" s="4"/>
      <c r="CI5" s="4"/>
      <c r="CJ5" s="4"/>
      <c r="CK5" s="4"/>
      <c r="CL5" s="4"/>
      <c r="CM5" s="4" t="s">
        <v>164</v>
      </c>
      <c r="CN5" s="4"/>
      <c r="CO5" s="4"/>
      <c r="CP5" s="4"/>
      <c r="CQ5" s="4"/>
      <c r="CR5" s="4"/>
      <c r="CS5" s="4"/>
      <c r="CT5" s="4"/>
      <c r="CU5" s="4"/>
      <c r="CV5" s="4"/>
      <c r="CW5" s="4"/>
      <c r="CX5" s="4"/>
      <c r="CY5" s="4"/>
      <c r="CZ5" s="4"/>
      <c r="DA5" s="4"/>
      <c r="DB5" s="4" t="s">
        <v>165</v>
      </c>
      <c r="DC5" s="4"/>
      <c r="DD5" s="4"/>
      <c r="DE5" s="4"/>
      <c r="DF5" s="4"/>
      <c r="DG5" s="4"/>
      <c r="DH5" s="4"/>
      <c r="DI5" s="4"/>
      <c r="DJ5" s="4"/>
      <c r="DK5" s="4"/>
      <c r="DL5" s="4"/>
      <c r="DM5" s="4"/>
      <c r="DN5" s="4"/>
      <c r="DO5" s="4"/>
      <c r="DP5" s="4"/>
      <c r="DQ5" s="4" t="s">
        <v>166</v>
      </c>
      <c r="DR5" s="4"/>
      <c r="DS5" s="4"/>
      <c r="DT5" s="4"/>
      <c r="DU5" s="4"/>
      <c r="DV5" s="4"/>
      <c r="DW5" s="4"/>
      <c r="DX5" s="4"/>
      <c r="DY5" s="4"/>
      <c r="DZ5" s="4"/>
      <c r="EA5" s="4"/>
      <c r="EB5" s="4"/>
      <c r="EC5" s="4"/>
      <c r="ED5" s="4"/>
      <c r="EE5" s="4"/>
    </row>
    <row r="6" spans="1:135" ht="15" x14ac:dyDescent="0.25">
      <c r="A6" s="5"/>
      <c r="B6" s="376" t="s">
        <v>69</v>
      </c>
      <c r="C6" s="377"/>
      <c r="D6" s="377"/>
      <c r="E6" s="377"/>
      <c r="F6" s="377"/>
      <c r="G6" s="377"/>
      <c r="H6" s="377"/>
      <c r="I6" s="377"/>
      <c r="J6" s="377"/>
      <c r="K6" s="377"/>
      <c r="L6" s="377"/>
      <c r="M6" s="377"/>
      <c r="N6" s="377"/>
      <c r="O6" s="378"/>
      <c r="P6" s="5"/>
      <c r="Q6" s="376" t="s">
        <v>70</v>
      </c>
      <c r="R6" s="377"/>
      <c r="S6" s="377"/>
      <c r="T6" s="377"/>
      <c r="U6" s="377"/>
      <c r="V6" s="377"/>
      <c r="W6" s="377"/>
      <c r="X6" s="377"/>
      <c r="Y6" s="377"/>
      <c r="Z6" s="377"/>
      <c r="AA6" s="377"/>
      <c r="AB6" s="377"/>
      <c r="AC6" s="377"/>
      <c r="AD6" s="378"/>
      <c r="AE6" s="5"/>
      <c r="AF6" s="376" t="s">
        <v>71</v>
      </c>
      <c r="AG6" s="377"/>
      <c r="AH6" s="377"/>
      <c r="AI6" s="377"/>
      <c r="AJ6" s="377"/>
      <c r="AK6" s="377"/>
      <c r="AL6" s="377"/>
      <c r="AM6" s="377"/>
      <c r="AN6" s="377"/>
      <c r="AO6" s="377"/>
      <c r="AP6" s="377"/>
      <c r="AQ6" s="377"/>
      <c r="AR6" s="377"/>
      <c r="AS6" s="378"/>
      <c r="AT6" s="5"/>
      <c r="AU6" s="376" t="s">
        <v>72</v>
      </c>
      <c r="AV6" s="377"/>
      <c r="AW6" s="377"/>
      <c r="AX6" s="377"/>
      <c r="AY6" s="377"/>
      <c r="AZ6" s="377"/>
      <c r="BA6" s="377"/>
      <c r="BB6" s="377"/>
      <c r="BC6" s="377"/>
      <c r="BD6" s="377"/>
      <c r="BE6" s="377"/>
      <c r="BF6" s="377"/>
      <c r="BG6" s="377"/>
      <c r="BH6" s="378"/>
      <c r="BI6" s="22"/>
      <c r="BJ6" s="376" t="s">
        <v>73</v>
      </c>
      <c r="BK6" s="377"/>
      <c r="BL6" s="377"/>
      <c r="BM6" s="377"/>
      <c r="BN6" s="377"/>
      <c r="BO6" s="377"/>
      <c r="BP6" s="377"/>
      <c r="BQ6" s="377"/>
      <c r="BR6" s="377"/>
      <c r="BS6" s="377"/>
      <c r="BT6" s="377"/>
      <c r="BU6" s="377"/>
      <c r="BV6" s="377"/>
      <c r="BW6" s="378"/>
      <c r="BY6" s="376" t="s">
        <v>74</v>
      </c>
      <c r="BZ6" s="377"/>
      <c r="CA6" s="377"/>
      <c r="CB6" s="377"/>
      <c r="CC6" s="377"/>
      <c r="CD6" s="377"/>
      <c r="CE6" s="377"/>
      <c r="CF6" s="377"/>
      <c r="CG6" s="377"/>
      <c r="CH6" s="377"/>
      <c r="CI6" s="377"/>
      <c r="CJ6" s="377"/>
      <c r="CK6" s="377"/>
      <c r="CL6" s="378"/>
      <c r="CN6" s="376" t="s">
        <v>75</v>
      </c>
      <c r="CO6" s="377"/>
      <c r="CP6" s="377"/>
      <c r="CQ6" s="377"/>
      <c r="CR6" s="377"/>
      <c r="CS6" s="377"/>
      <c r="CT6" s="377"/>
      <c r="CU6" s="377"/>
      <c r="CV6" s="377"/>
      <c r="CW6" s="377"/>
      <c r="CX6" s="377"/>
      <c r="CY6" s="377"/>
      <c r="CZ6" s="377"/>
      <c r="DA6" s="378"/>
      <c r="DC6" s="376" t="s">
        <v>76</v>
      </c>
      <c r="DD6" s="377"/>
      <c r="DE6" s="377"/>
      <c r="DF6" s="377"/>
      <c r="DG6" s="377"/>
      <c r="DH6" s="377"/>
      <c r="DI6" s="377"/>
      <c r="DJ6" s="377"/>
      <c r="DK6" s="377"/>
      <c r="DL6" s="377"/>
      <c r="DM6" s="377"/>
      <c r="DN6" s="377"/>
      <c r="DO6" s="377"/>
      <c r="DP6" s="378"/>
      <c r="DR6" s="376" t="s">
        <v>57</v>
      </c>
      <c r="DS6" s="377"/>
      <c r="DT6" s="377"/>
      <c r="DU6" s="377"/>
      <c r="DV6" s="377"/>
      <c r="DW6" s="377"/>
      <c r="DX6" s="377"/>
      <c r="DY6" s="377"/>
      <c r="DZ6" s="377"/>
      <c r="EA6" s="377"/>
      <c r="EB6" s="377"/>
      <c r="EC6" s="377"/>
      <c r="ED6" s="377"/>
      <c r="EE6" s="378"/>
    </row>
    <row r="7" spans="1:135" ht="12.75" customHeight="1" x14ac:dyDescent="0.2">
      <c r="A7" s="6"/>
      <c r="B7" s="379"/>
      <c r="C7" s="380"/>
      <c r="D7" s="380"/>
      <c r="E7" s="380"/>
      <c r="F7" s="380"/>
      <c r="G7" s="380"/>
      <c r="H7" s="380"/>
      <c r="I7" s="380"/>
      <c r="J7" s="380"/>
      <c r="K7" s="380"/>
      <c r="L7" s="380"/>
      <c r="M7" s="380"/>
      <c r="N7" s="380"/>
      <c r="O7" s="381"/>
      <c r="P7" s="6"/>
      <c r="Q7" s="379"/>
      <c r="R7" s="380"/>
      <c r="S7" s="380"/>
      <c r="T7" s="380"/>
      <c r="U7" s="380"/>
      <c r="V7" s="380"/>
      <c r="W7" s="380"/>
      <c r="X7" s="380"/>
      <c r="Y7" s="380"/>
      <c r="Z7" s="380"/>
      <c r="AA7" s="380"/>
      <c r="AB7" s="380"/>
      <c r="AC7" s="380"/>
      <c r="AD7" s="381"/>
      <c r="AE7" s="6"/>
      <c r="AF7" s="379"/>
      <c r="AG7" s="380"/>
      <c r="AH7" s="380"/>
      <c r="AI7" s="380"/>
      <c r="AJ7" s="380"/>
      <c r="AK7" s="380"/>
      <c r="AL7" s="380"/>
      <c r="AM7" s="380"/>
      <c r="AN7" s="380"/>
      <c r="AO7" s="380"/>
      <c r="AP7" s="380"/>
      <c r="AQ7" s="380"/>
      <c r="AR7" s="380"/>
      <c r="AS7" s="381"/>
      <c r="AT7" s="6"/>
      <c r="AU7" s="379"/>
      <c r="AV7" s="380"/>
      <c r="AW7" s="380"/>
      <c r="AX7" s="380"/>
      <c r="AY7" s="380"/>
      <c r="AZ7" s="380"/>
      <c r="BA7" s="380"/>
      <c r="BB7" s="380"/>
      <c r="BC7" s="380"/>
      <c r="BD7" s="380"/>
      <c r="BE7" s="380"/>
      <c r="BF7" s="380"/>
      <c r="BG7" s="380"/>
      <c r="BH7" s="381"/>
      <c r="BI7" s="6"/>
      <c r="BJ7" s="379"/>
      <c r="BK7" s="380"/>
      <c r="BL7" s="380"/>
      <c r="BM7" s="380"/>
      <c r="BN7" s="380"/>
      <c r="BO7" s="380"/>
      <c r="BP7" s="380"/>
      <c r="BQ7" s="380"/>
      <c r="BR7" s="380"/>
      <c r="BS7" s="380"/>
      <c r="BT7" s="380"/>
      <c r="BU7" s="380"/>
      <c r="BV7" s="380"/>
      <c r="BW7" s="381"/>
      <c r="BX7" s="6"/>
      <c r="BY7" s="379"/>
      <c r="BZ7" s="380"/>
      <c r="CA7" s="380"/>
      <c r="CB7" s="380"/>
      <c r="CC7" s="380"/>
      <c r="CD7" s="380"/>
      <c r="CE7" s="380"/>
      <c r="CF7" s="380"/>
      <c r="CG7" s="380"/>
      <c r="CH7" s="380"/>
      <c r="CI7" s="380"/>
      <c r="CJ7" s="380"/>
      <c r="CK7" s="380"/>
      <c r="CL7" s="381"/>
      <c r="CM7" s="6"/>
      <c r="CN7" s="379"/>
      <c r="CO7" s="380"/>
      <c r="CP7" s="380"/>
      <c r="CQ7" s="380"/>
      <c r="CR7" s="380"/>
      <c r="CS7" s="380"/>
      <c r="CT7" s="380"/>
      <c r="CU7" s="380"/>
      <c r="CV7" s="380"/>
      <c r="CW7" s="380"/>
      <c r="CX7" s="380"/>
      <c r="CY7" s="380"/>
      <c r="CZ7" s="380"/>
      <c r="DA7" s="381"/>
      <c r="DC7" s="379"/>
      <c r="DD7" s="380"/>
      <c r="DE7" s="380"/>
      <c r="DF7" s="380"/>
      <c r="DG7" s="380"/>
      <c r="DH7" s="380"/>
      <c r="DI7" s="380"/>
      <c r="DJ7" s="380"/>
      <c r="DK7" s="380"/>
      <c r="DL7" s="380"/>
      <c r="DM7" s="380"/>
      <c r="DN7" s="380"/>
      <c r="DO7" s="380"/>
      <c r="DP7" s="381"/>
      <c r="DQ7" s="6"/>
      <c r="DR7" s="379"/>
      <c r="DS7" s="380"/>
      <c r="DT7" s="380"/>
      <c r="DU7" s="380"/>
      <c r="DV7" s="380"/>
      <c r="DW7" s="380"/>
      <c r="DX7" s="380"/>
      <c r="DY7" s="380"/>
      <c r="DZ7" s="380"/>
      <c r="EA7" s="380"/>
      <c r="EB7" s="380"/>
      <c r="EC7" s="380"/>
      <c r="ED7" s="380"/>
      <c r="EE7" s="381"/>
    </row>
    <row r="8" spans="1:135" ht="24" customHeight="1" x14ac:dyDescent="0.2">
      <c r="B8" s="330" t="s">
        <v>59</v>
      </c>
      <c r="C8" s="332"/>
      <c r="D8" s="330" t="s">
        <v>88</v>
      </c>
      <c r="E8" s="332"/>
      <c r="F8" s="330" t="s">
        <v>89</v>
      </c>
      <c r="G8" s="332"/>
      <c r="H8" s="330" t="s">
        <v>144</v>
      </c>
      <c r="I8" s="332"/>
      <c r="J8" s="330" t="s">
        <v>90</v>
      </c>
      <c r="K8" s="332"/>
      <c r="L8" s="330" t="s">
        <v>65</v>
      </c>
      <c r="M8" s="332"/>
      <c r="N8" s="330" t="s">
        <v>87</v>
      </c>
      <c r="O8" s="332"/>
      <c r="Q8" s="330" t="s">
        <v>59</v>
      </c>
      <c r="R8" s="332"/>
      <c r="S8" s="330" t="s">
        <v>88</v>
      </c>
      <c r="T8" s="332"/>
      <c r="U8" s="330" t="s">
        <v>89</v>
      </c>
      <c r="V8" s="332"/>
      <c r="W8" s="330" t="s">
        <v>144</v>
      </c>
      <c r="X8" s="332"/>
      <c r="Y8" s="330" t="s">
        <v>90</v>
      </c>
      <c r="Z8" s="332"/>
      <c r="AA8" s="330" t="s">
        <v>65</v>
      </c>
      <c r="AB8" s="332"/>
      <c r="AC8" s="330" t="s">
        <v>87</v>
      </c>
      <c r="AD8" s="332"/>
      <c r="AF8" s="330" t="s">
        <v>59</v>
      </c>
      <c r="AG8" s="332"/>
      <c r="AH8" s="330" t="s">
        <v>88</v>
      </c>
      <c r="AI8" s="332"/>
      <c r="AJ8" s="330" t="s">
        <v>89</v>
      </c>
      <c r="AK8" s="332"/>
      <c r="AL8" s="330" t="s">
        <v>144</v>
      </c>
      <c r="AM8" s="332"/>
      <c r="AN8" s="330" t="s">
        <v>90</v>
      </c>
      <c r="AO8" s="332"/>
      <c r="AP8" s="330" t="s">
        <v>65</v>
      </c>
      <c r="AQ8" s="332"/>
      <c r="AR8" s="330" t="s">
        <v>87</v>
      </c>
      <c r="AS8" s="332"/>
      <c r="AU8" s="330" t="s">
        <v>59</v>
      </c>
      <c r="AV8" s="332"/>
      <c r="AW8" s="330" t="s">
        <v>88</v>
      </c>
      <c r="AX8" s="332"/>
      <c r="AY8" s="330" t="s">
        <v>89</v>
      </c>
      <c r="AZ8" s="332"/>
      <c r="BA8" s="330" t="s">
        <v>144</v>
      </c>
      <c r="BB8" s="332"/>
      <c r="BC8" s="330" t="s">
        <v>90</v>
      </c>
      <c r="BD8" s="332"/>
      <c r="BE8" s="330" t="s">
        <v>65</v>
      </c>
      <c r="BF8" s="332"/>
      <c r="BG8" s="330" t="s">
        <v>87</v>
      </c>
      <c r="BH8" s="332"/>
      <c r="BJ8" s="330" t="s">
        <v>59</v>
      </c>
      <c r="BK8" s="332"/>
      <c r="BL8" s="330" t="s">
        <v>88</v>
      </c>
      <c r="BM8" s="332"/>
      <c r="BN8" s="330" t="s">
        <v>89</v>
      </c>
      <c r="BO8" s="332"/>
      <c r="BP8" s="330" t="s">
        <v>144</v>
      </c>
      <c r="BQ8" s="332"/>
      <c r="BR8" s="330" t="s">
        <v>90</v>
      </c>
      <c r="BS8" s="332"/>
      <c r="BT8" s="330" t="s">
        <v>65</v>
      </c>
      <c r="BU8" s="332"/>
      <c r="BV8" s="330" t="s">
        <v>87</v>
      </c>
      <c r="BW8" s="332"/>
      <c r="BY8" s="330" t="s">
        <v>59</v>
      </c>
      <c r="BZ8" s="332"/>
      <c r="CA8" s="330" t="s">
        <v>88</v>
      </c>
      <c r="CB8" s="332"/>
      <c r="CC8" s="330" t="s">
        <v>89</v>
      </c>
      <c r="CD8" s="332"/>
      <c r="CE8" s="330" t="s">
        <v>144</v>
      </c>
      <c r="CF8" s="332"/>
      <c r="CG8" s="330" t="s">
        <v>90</v>
      </c>
      <c r="CH8" s="332"/>
      <c r="CI8" s="330" t="s">
        <v>65</v>
      </c>
      <c r="CJ8" s="332"/>
      <c r="CK8" s="330" t="s">
        <v>87</v>
      </c>
      <c r="CL8" s="332"/>
      <c r="CN8" s="330" t="s">
        <v>59</v>
      </c>
      <c r="CO8" s="332"/>
      <c r="CP8" s="330" t="s">
        <v>88</v>
      </c>
      <c r="CQ8" s="332"/>
      <c r="CR8" s="330" t="s">
        <v>89</v>
      </c>
      <c r="CS8" s="332"/>
      <c r="CT8" s="330" t="s">
        <v>144</v>
      </c>
      <c r="CU8" s="332"/>
      <c r="CV8" s="330" t="s">
        <v>90</v>
      </c>
      <c r="CW8" s="332"/>
      <c r="CX8" s="330" t="s">
        <v>65</v>
      </c>
      <c r="CY8" s="332"/>
      <c r="CZ8" s="330" t="s">
        <v>87</v>
      </c>
      <c r="DA8" s="332"/>
      <c r="DC8" s="330" t="s">
        <v>59</v>
      </c>
      <c r="DD8" s="332"/>
      <c r="DE8" s="330" t="s">
        <v>88</v>
      </c>
      <c r="DF8" s="332"/>
      <c r="DG8" s="330" t="s">
        <v>89</v>
      </c>
      <c r="DH8" s="332"/>
      <c r="DI8" s="330" t="s">
        <v>144</v>
      </c>
      <c r="DJ8" s="332"/>
      <c r="DK8" s="330" t="s">
        <v>90</v>
      </c>
      <c r="DL8" s="332"/>
      <c r="DM8" s="330" t="s">
        <v>65</v>
      </c>
      <c r="DN8" s="332"/>
      <c r="DO8" s="330" t="s">
        <v>87</v>
      </c>
      <c r="DP8" s="332"/>
      <c r="DR8" s="330" t="s">
        <v>59</v>
      </c>
      <c r="DS8" s="332"/>
      <c r="DT8" s="330" t="s">
        <v>88</v>
      </c>
      <c r="DU8" s="332"/>
      <c r="DV8" s="330" t="s">
        <v>89</v>
      </c>
      <c r="DW8" s="332"/>
      <c r="DX8" s="330" t="s">
        <v>144</v>
      </c>
      <c r="DY8" s="332"/>
      <c r="DZ8" s="330" t="s">
        <v>90</v>
      </c>
      <c r="EA8" s="332"/>
      <c r="EB8" s="330" t="s">
        <v>65</v>
      </c>
      <c r="EC8" s="332"/>
      <c r="ED8" s="330" t="s">
        <v>87</v>
      </c>
      <c r="EE8" s="332"/>
    </row>
    <row r="9" spans="1:135"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P9" s="41"/>
      <c r="Q9" s="42" t="s">
        <v>36</v>
      </c>
      <c r="R9" s="43" t="s">
        <v>29</v>
      </c>
      <c r="S9" s="42" t="s">
        <v>36</v>
      </c>
      <c r="T9" s="43" t="s">
        <v>29</v>
      </c>
      <c r="U9" s="42" t="s">
        <v>36</v>
      </c>
      <c r="V9" s="43" t="s">
        <v>29</v>
      </c>
      <c r="W9" s="42" t="s">
        <v>36</v>
      </c>
      <c r="X9" s="43" t="s">
        <v>29</v>
      </c>
      <c r="Y9" s="42" t="s">
        <v>36</v>
      </c>
      <c r="Z9" s="44" t="s">
        <v>29</v>
      </c>
      <c r="AA9" s="42" t="s">
        <v>36</v>
      </c>
      <c r="AB9" s="43" t="s">
        <v>29</v>
      </c>
      <c r="AC9" s="42" t="s">
        <v>36</v>
      </c>
      <c r="AD9" s="43" t="s">
        <v>29</v>
      </c>
      <c r="AE9" s="41"/>
      <c r="AF9" s="42" t="s">
        <v>36</v>
      </c>
      <c r="AG9" s="43" t="s">
        <v>29</v>
      </c>
      <c r="AH9" s="42" t="s">
        <v>36</v>
      </c>
      <c r="AI9" s="43" t="s">
        <v>29</v>
      </c>
      <c r="AJ9" s="42" t="s">
        <v>36</v>
      </c>
      <c r="AK9" s="43" t="s">
        <v>29</v>
      </c>
      <c r="AL9" s="42" t="s">
        <v>36</v>
      </c>
      <c r="AM9" s="43" t="s">
        <v>29</v>
      </c>
      <c r="AN9" s="42" t="s">
        <v>36</v>
      </c>
      <c r="AO9" s="44" t="s">
        <v>29</v>
      </c>
      <c r="AP9" s="42" t="s">
        <v>36</v>
      </c>
      <c r="AQ9" s="43" t="s">
        <v>29</v>
      </c>
      <c r="AR9" s="42" t="s">
        <v>36</v>
      </c>
      <c r="AS9" s="43" t="s">
        <v>29</v>
      </c>
      <c r="AT9" s="41"/>
      <c r="AU9" s="42" t="s">
        <v>36</v>
      </c>
      <c r="AV9" s="43" t="s">
        <v>29</v>
      </c>
      <c r="AW9" s="42" t="s">
        <v>36</v>
      </c>
      <c r="AX9" s="43" t="s">
        <v>29</v>
      </c>
      <c r="AY9" s="42" t="s">
        <v>36</v>
      </c>
      <c r="AZ9" s="43" t="s">
        <v>29</v>
      </c>
      <c r="BA9" s="42" t="s">
        <v>36</v>
      </c>
      <c r="BB9" s="43" t="s">
        <v>29</v>
      </c>
      <c r="BC9" s="42" t="s">
        <v>36</v>
      </c>
      <c r="BD9" s="44" t="s">
        <v>29</v>
      </c>
      <c r="BE9" s="42" t="s">
        <v>36</v>
      </c>
      <c r="BF9" s="43" t="s">
        <v>29</v>
      </c>
      <c r="BG9" s="42" t="s">
        <v>36</v>
      </c>
      <c r="BH9" s="43" t="s">
        <v>29</v>
      </c>
      <c r="BI9" s="41"/>
      <c r="BJ9" s="42" t="s">
        <v>36</v>
      </c>
      <c r="BK9" s="43" t="s">
        <v>29</v>
      </c>
      <c r="BL9" s="42" t="s">
        <v>36</v>
      </c>
      <c r="BM9" s="43" t="s">
        <v>29</v>
      </c>
      <c r="BN9" s="42" t="s">
        <v>36</v>
      </c>
      <c r="BO9" s="43" t="s">
        <v>29</v>
      </c>
      <c r="BP9" s="42" t="s">
        <v>36</v>
      </c>
      <c r="BQ9" s="43" t="s">
        <v>29</v>
      </c>
      <c r="BR9" s="42" t="s">
        <v>36</v>
      </c>
      <c r="BS9" s="44" t="s">
        <v>29</v>
      </c>
      <c r="BT9" s="42" t="s">
        <v>36</v>
      </c>
      <c r="BU9" s="43" t="s">
        <v>29</v>
      </c>
      <c r="BV9" s="42" t="s">
        <v>36</v>
      </c>
      <c r="BW9" s="43" t="s">
        <v>29</v>
      </c>
      <c r="BX9" s="41"/>
      <c r="BY9" s="42" t="s">
        <v>36</v>
      </c>
      <c r="BZ9" s="43" t="s">
        <v>29</v>
      </c>
      <c r="CA9" s="42" t="s">
        <v>36</v>
      </c>
      <c r="CB9" s="43" t="s">
        <v>29</v>
      </c>
      <c r="CC9" s="42" t="s">
        <v>36</v>
      </c>
      <c r="CD9" s="43" t="s">
        <v>29</v>
      </c>
      <c r="CE9" s="42" t="s">
        <v>36</v>
      </c>
      <c r="CF9" s="43" t="s">
        <v>29</v>
      </c>
      <c r="CG9" s="42" t="s">
        <v>36</v>
      </c>
      <c r="CH9" s="44" t="s">
        <v>29</v>
      </c>
      <c r="CI9" s="42" t="s">
        <v>36</v>
      </c>
      <c r="CJ9" s="43" t="s">
        <v>29</v>
      </c>
      <c r="CK9" s="42" t="s">
        <v>36</v>
      </c>
      <c r="CL9" s="43" t="s">
        <v>29</v>
      </c>
      <c r="CM9" s="41"/>
      <c r="CN9" s="42" t="s">
        <v>36</v>
      </c>
      <c r="CO9" s="43" t="s">
        <v>29</v>
      </c>
      <c r="CP9" s="42" t="s">
        <v>36</v>
      </c>
      <c r="CQ9" s="43" t="s">
        <v>29</v>
      </c>
      <c r="CR9" s="42" t="s">
        <v>36</v>
      </c>
      <c r="CS9" s="43" t="s">
        <v>29</v>
      </c>
      <c r="CT9" s="42" t="s">
        <v>36</v>
      </c>
      <c r="CU9" s="43" t="s">
        <v>29</v>
      </c>
      <c r="CV9" s="42" t="s">
        <v>36</v>
      </c>
      <c r="CW9" s="44" t="s">
        <v>29</v>
      </c>
      <c r="CX9" s="42" t="s">
        <v>36</v>
      </c>
      <c r="CY9" s="43" t="s">
        <v>29</v>
      </c>
      <c r="CZ9" s="42" t="s">
        <v>36</v>
      </c>
      <c r="DA9" s="43" t="s">
        <v>29</v>
      </c>
      <c r="DB9" s="41"/>
      <c r="DC9" s="42" t="s">
        <v>36</v>
      </c>
      <c r="DD9" s="43" t="s">
        <v>29</v>
      </c>
      <c r="DE9" s="42" t="s">
        <v>36</v>
      </c>
      <c r="DF9" s="43" t="s">
        <v>29</v>
      </c>
      <c r="DG9" s="42" t="s">
        <v>36</v>
      </c>
      <c r="DH9" s="43" t="s">
        <v>29</v>
      </c>
      <c r="DI9" s="42" t="s">
        <v>36</v>
      </c>
      <c r="DJ9" s="43" t="s">
        <v>29</v>
      </c>
      <c r="DK9" s="42" t="s">
        <v>36</v>
      </c>
      <c r="DL9" s="44" t="s">
        <v>29</v>
      </c>
      <c r="DM9" s="42" t="s">
        <v>36</v>
      </c>
      <c r="DN9" s="43" t="s">
        <v>29</v>
      </c>
      <c r="DO9" s="42" t="s">
        <v>36</v>
      </c>
      <c r="DP9" s="43" t="s">
        <v>29</v>
      </c>
      <c r="DQ9" s="41"/>
      <c r="DR9" s="42" t="s">
        <v>36</v>
      </c>
      <c r="DS9" s="43" t="s">
        <v>29</v>
      </c>
      <c r="DT9" s="42" t="s">
        <v>36</v>
      </c>
      <c r="DU9" s="43" t="s">
        <v>29</v>
      </c>
      <c r="DV9" s="42" t="s">
        <v>36</v>
      </c>
      <c r="DW9" s="43" t="s">
        <v>29</v>
      </c>
      <c r="DX9" s="42" t="s">
        <v>36</v>
      </c>
      <c r="DY9" s="43" t="s">
        <v>29</v>
      </c>
      <c r="DZ9" s="42" t="s">
        <v>36</v>
      </c>
      <c r="EA9" s="44" t="s">
        <v>29</v>
      </c>
      <c r="EB9" s="42" t="s">
        <v>36</v>
      </c>
      <c r="EC9" s="43" t="s">
        <v>29</v>
      </c>
      <c r="ED9" s="42" t="s">
        <v>36</v>
      </c>
      <c r="EE9" s="43" t="s">
        <v>29</v>
      </c>
    </row>
    <row r="10" spans="1:135" s="85" customFormat="1" x14ac:dyDescent="0.2">
      <c r="A10" s="95" t="s">
        <v>0</v>
      </c>
      <c r="B10" s="96"/>
      <c r="C10" s="96"/>
      <c r="D10" s="96"/>
      <c r="E10" s="96"/>
      <c r="F10" s="96"/>
      <c r="G10" s="96"/>
      <c r="H10" s="96"/>
      <c r="I10" s="96"/>
      <c r="J10" s="96"/>
      <c r="K10" s="96"/>
      <c r="L10" s="96"/>
      <c r="M10" s="96"/>
      <c r="N10" s="96"/>
      <c r="O10" s="292"/>
      <c r="P10" s="95" t="s">
        <v>0</v>
      </c>
      <c r="Q10" s="96"/>
      <c r="R10" s="96"/>
      <c r="S10" s="96"/>
      <c r="T10" s="96"/>
      <c r="U10" s="96"/>
      <c r="V10" s="96"/>
      <c r="W10" s="96"/>
      <c r="X10" s="96"/>
      <c r="Y10" s="96"/>
      <c r="Z10" s="96"/>
      <c r="AA10" s="96"/>
      <c r="AB10" s="96"/>
      <c r="AC10" s="96"/>
      <c r="AD10" s="292"/>
      <c r="AE10" s="95" t="s">
        <v>0</v>
      </c>
      <c r="AF10" s="96"/>
      <c r="AG10" s="96"/>
      <c r="AH10" s="96"/>
      <c r="AI10" s="96"/>
      <c r="AJ10" s="96"/>
      <c r="AK10" s="96"/>
      <c r="AL10" s="96"/>
      <c r="AM10" s="96"/>
      <c r="AN10" s="96"/>
      <c r="AO10" s="96"/>
      <c r="AP10" s="96"/>
      <c r="AQ10" s="96"/>
      <c r="AR10" s="96"/>
      <c r="AS10" s="292"/>
      <c r="AT10" s="95" t="s">
        <v>0</v>
      </c>
      <c r="AU10" s="96"/>
      <c r="AV10" s="96"/>
      <c r="AW10" s="96"/>
      <c r="AX10" s="96"/>
      <c r="AY10" s="96"/>
      <c r="AZ10" s="96"/>
      <c r="BA10" s="96"/>
      <c r="BB10" s="96"/>
      <c r="BC10" s="96"/>
      <c r="BD10" s="96"/>
      <c r="BE10" s="96"/>
      <c r="BF10" s="96"/>
      <c r="BG10" s="96"/>
      <c r="BH10" s="292"/>
      <c r="BI10" s="95" t="s">
        <v>0</v>
      </c>
      <c r="BJ10" s="96"/>
      <c r="BK10" s="96"/>
      <c r="BL10" s="96"/>
      <c r="BM10" s="96"/>
      <c r="BN10" s="96"/>
      <c r="BO10" s="96"/>
      <c r="BP10" s="96"/>
      <c r="BQ10" s="96"/>
      <c r="BR10" s="96"/>
      <c r="BS10" s="96"/>
      <c r="BT10" s="96"/>
      <c r="BU10" s="96"/>
      <c r="BV10" s="96"/>
      <c r="BW10" s="292"/>
      <c r="BX10" s="95" t="s">
        <v>0</v>
      </c>
      <c r="BY10" s="96"/>
      <c r="BZ10" s="96"/>
      <c r="CA10" s="96"/>
      <c r="CB10" s="96"/>
      <c r="CC10" s="96"/>
      <c r="CD10" s="96"/>
      <c r="CE10" s="96"/>
      <c r="CF10" s="96"/>
      <c r="CG10" s="96"/>
      <c r="CH10" s="96"/>
      <c r="CI10" s="96"/>
      <c r="CJ10" s="96"/>
      <c r="CK10" s="96"/>
      <c r="CL10" s="292"/>
      <c r="CM10" s="95" t="s">
        <v>0</v>
      </c>
      <c r="CN10" s="96"/>
      <c r="CO10" s="96"/>
      <c r="CP10" s="96"/>
      <c r="CQ10" s="96"/>
      <c r="CR10" s="96"/>
      <c r="CS10" s="96"/>
      <c r="CT10" s="96"/>
      <c r="CU10" s="96"/>
      <c r="CV10" s="96"/>
      <c r="CW10" s="96"/>
      <c r="CX10" s="96"/>
      <c r="CY10" s="96"/>
      <c r="CZ10" s="96"/>
      <c r="DA10" s="292"/>
      <c r="DB10" s="95" t="s">
        <v>0</v>
      </c>
      <c r="DC10" s="96"/>
      <c r="DD10" s="96"/>
      <c r="DE10" s="96"/>
      <c r="DF10" s="96"/>
      <c r="DG10" s="96"/>
      <c r="DH10" s="96"/>
      <c r="DI10" s="96"/>
      <c r="DJ10" s="96"/>
      <c r="DK10" s="96"/>
      <c r="DL10" s="96"/>
      <c r="DM10" s="96"/>
      <c r="DN10" s="96"/>
      <c r="DO10" s="96"/>
      <c r="DP10" s="292"/>
      <c r="DQ10" s="95" t="s">
        <v>0</v>
      </c>
      <c r="DR10" s="96"/>
      <c r="DS10" s="96"/>
      <c r="DT10" s="96"/>
      <c r="DU10" s="96"/>
      <c r="DV10" s="96"/>
      <c r="DW10" s="96"/>
      <c r="DX10" s="96"/>
      <c r="DY10" s="96"/>
      <c r="DZ10" s="96"/>
      <c r="EA10" s="96"/>
      <c r="EB10" s="96"/>
      <c r="EC10" s="96"/>
      <c r="ED10" s="96"/>
      <c r="EE10" s="292"/>
    </row>
    <row r="11" spans="1:135" s="85" customFormat="1" x14ac:dyDescent="0.2">
      <c r="A11" s="97" t="s">
        <v>1</v>
      </c>
      <c r="B11" s="1"/>
      <c r="C11" s="1"/>
      <c r="D11" s="1"/>
      <c r="E11" s="1"/>
      <c r="F11" s="1"/>
      <c r="G11" s="1"/>
      <c r="H11" s="1"/>
      <c r="I11" s="1"/>
      <c r="J11" s="1"/>
      <c r="K11" s="1"/>
      <c r="L11" s="1"/>
      <c r="M11" s="1"/>
      <c r="N11" s="1"/>
      <c r="O11" s="293"/>
      <c r="P11" s="97" t="s">
        <v>1</v>
      </c>
      <c r="Q11" s="1"/>
      <c r="R11" s="1"/>
      <c r="S11" s="1"/>
      <c r="T11" s="1"/>
      <c r="U11" s="1"/>
      <c r="V11" s="1"/>
      <c r="W11" s="1"/>
      <c r="X11" s="1"/>
      <c r="Y11" s="1"/>
      <c r="Z11" s="1"/>
      <c r="AA11" s="1"/>
      <c r="AB11" s="1"/>
      <c r="AC11" s="1"/>
      <c r="AD11" s="293"/>
      <c r="AE11" s="97" t="s">
        <v>1</v>
      </c>
      <c r="AF11" s="1"/>
      <c r="AG11" s="1"/>
      <c r="AH11" s="1"/>
      <c r="AI11" s="1"/>
      <c r="AJ11" s="1"/>
      <c r="AK11" s="1"/>
      <c r="AL11" s="1"/>
      <c r="AM11" s="1"/>
      <c r="AN11" s="1"/>
      <c r="AO11" s="1"/>
      <c r="AP11" s="1"/>
      <c r="AQ11" s="1"/>
      <c r="AR11" s="1"/>
      <c r="AS11" s="293"/>
      <c r="AT11" s="97" t="s">
        <v>1</v>
      </c>
      <c r="AU11" s="1"/>
      <c r="AV11" s="1"/>
      <c r="AW11" s="1"/>
      <c r="AX11" s="1"/>
      <c r="AY11" s="1"/>
      <c r="AZ11" s="1"/>
      <c r="BA11" s="1"/>
      <c r="BB11" s="1"/>
      <c r="BC11" s="1"/>
      <c r="BD11" s="1"/>
      <c r="BE11" s="1"/>
      <c r="BF11" s="1"/>
      <c r="BG11" s="1"/>
      <c r="BH11" s="293"/>
      <c r="BI11" s="97" t="s">
        <v>1</v>
      </c>
      <c r="BJ11" s="1"/>
      <c r="BK11" s="1"/>
      <c r="BL11" s="1"/>
      <c r="BM11" s="1"/>
      <c r="BN11" s="1"/>
      <c r="BO11" s="1"/>
      <c r="BP11" s="1"/>
      <c r="BQ11" s="1"/>
      <c r="BR11" s="1"/>
      <c r="BS11" s="1"/>
      <c r="BT11" s="1"/>
      <c r="BU11" s="1"/>
      <c r="BV11" s="1"/>
      <c r="BW11" s="293"/>
      <c r="BX11" s="97" t="s">
        <v>1</v>
      </c>
      <c r="BY11" s="1"/>
      <c r="BZ11" s="1"/>
      <c r="CA11" s="1"/>
      <c r="CB11" s="1"/>
      <c r="CC11" s="1"/>
      <c r="CD11" s="1"/>
      <c r="CE11" s="1"/>
      <c r="CF11" s="1"/>
      <c r="CG11" s="1"/>
      <c r="CH11" s="1"/>
      <c r="CI11" s="1"/>
      <c r="CJ11" s="1"/>
      <c r="CK11" s="1"/>
      <c r="CL11" s="293"/>
      <c r="CM11" s="97" t="s">
        <v>1</v>
      </c>
      <c r="CN11" s="1"/>
      <c r="CO11" s="1"/>
      <c r="CP11" s="1"/>
      <c r="CQ11" s="1"/>
      <c r="CR11" s="1"/>
      <c r="CS11" s="1"/>
      <c r="CT11" s="1"/>
      <c r="CU11" s="1"/>
      <c r="CV11" s="1"/>
      <c r="CW11" s="1"/>
      <c r="CX11" s="1"/>
      <c r="CY11" s="1"/>
      <c r="CZ11" s="1"/>
      <c r="DA11" s="293"/>
      <c r="DB11" s="97" t="s">
        <v>1</v>
      </c>
      <c r="DC11" s="1"/>
      <c r="DD11" s="1"/>
      <c r="DE11" s="1"/>
      <c r="DF11" s="1"/>
      <c r="DG11" s="1"/>
      <c r="DH11" s="1"/>
      <c r="DI11" s="1"/>
      <c r="DJ11" s="1"/>
      <c r="DK11" s="1"/>
      <c r="DL11" s="1"/>
      <c r="DM11" s="1"/>
      <c r="DN11" s="1"/>
      <c r="DO11" s="1"/>
      <c r="DP11" s="293"/>
      <c r="DQ11" s="97" t="s">
        <v>1</v>
      </c>
      <c r="DR11" s="1"/>
      <c r="DS11" s="1"/>
      <c r="DT11" s="1"/>
      <c r="DU11" s="1"/>
      <c r="DV11" s="1"/>
      <c r="DW11" s="1"/>
      <c r="DX11" s="1"/>
      <c r="DY11" s="1"/>
      <c r="DZ11" s="1"/>
      <c r="EA11" s="1"/>
      <c r="EB11" s="1"/>
      <c r="EC11" s="1"/>
      <c r="ED11" s="1"/>
      <c r="EE11" s="293"/>
    </row>
    <row r="12" spans="1:135" s="85" customFormat="1" x14ac:dyDescent="0.2">
      <c r="A12" s="98" t="s">
        <v>2</v>
      </c>
      <c r="B12" s="209">
        <v>2.3116179521099101</v>
      </c>
      <c r="C12" s="100">
        <v>5.1887182125995399E-2</v>
      </c>
      <c r="D12" s="209">
        <v>2.1348105767108398</v>
      </c>
      <c r="E12" s="100">
        <v>6.0005535594415398E-2</v>
      </c>
      <c r="F12" s="209">
        <v>2.9542698527947699</v>
      </c>
      <c r="G12" s="100">
        <v>3.6490093106669098E-2</v>
      </c>
      <c r="H12" s="209">
        <v>2.9022184557428301</v>
      </c>
      <c r="I12" s="100">
        <v>4.9968917354219003E-2</v>
      </c>
      <c r="J12" s="209">
        <v>3.8552003247056299</v>
      </c>
      <c r="K12" s="100">
        <v>2.2511374156387501E-2</v>
      </c>
      <c r="L12" s="209">
        <v>3.2521529826509199</v>
      </c>
      <c r="M12" s="100">
        <v>8.3778544418787196E-2</v>
      </c>
      <c r="N12" s="209">
        <v>1.8303683189731901</v>
      </c>
      <c r="O12" s="258">
        <v>7.4342029280172403E-2</v>
      </c>
      <c r="P12" s="98" t="s">
        <v>2</v>
      </c>
      <c r="Q12" s="209">
        <v>1.96375442383078</v>
      </c>
      <c r="R12" s="100">
        <v>2.81952683906769E-2</v>
      </c>
      <c r="S12" s="209">
        <v>2.3308859076422901</v>
      </c>
      <c r="T12" s="100">
        <v>3.5727375824944799E-2</v>
      </c>
      <c r="U12" s="209">
        <v>2.8447991508138899</v>
      </c>
      <c r="V12" s="100">
        <v>4.2275359565837299E-2</v>
      </c>
      <c r="W12" s="209">
        <v>2.4956590726046701</v>
      </c>
      <c r="X12" s="100">
        <v>4.78164403839407E-2</v>
      </c>
      <c r="Y12" s="209">
        <v>3.7468216007102999</v>
      </c>
      <c r="Z12" s="100">
        <v>2.74035759237834E-2</v>
      </c>
      <c r="AA12" s="209">
        <v>3.2974691906702298</v>
      </c>
      <c r="AB12" s="100">
        <v>4.6644854534936199E-2</v>
      </c>
      <c r="AC12" s="209">
        <v>1.4204838712579899</v>
      </c>
      <c r="AD12" s="258">
        <v>5.8731718841767797E-2</v>
      </c>
      <c r="AE12" s="98" t="s">
        <v>2</v>
      </c>
      <c r="AF12" s="209">
        <v>1.94428014635095</v>
      </c>
      <c r="AG12" s="100">
        <v>3.6773722807793598E-2</v>
      </c>
      <c r="AH12" s="209">
        <v>2.2712397627961698</v>
      </c>
      <c r="AI12" s="100">
        <v>4.7518226788386103E-2</v>
      </c>
      <c r="AJ12" s="209">
        <v>2.5485174256902901</v>
      </c>
      <c r="AK12" s="100">
        <v>5.1033477814532803E-2</v>
      </c>
      <c r="AL12" s="209">
        <v>2.7596964836972901</v>
      </c>
      <c r="AM12" s="100">
        <v>6.3382434891481307E-2</v>
      </c>
      <c r="AN12" s="209">
        <v>3.6600500094808401</v>
      </c>
      <c r="AO12" s="100">
        <v>4.6965787624671997E-2</v>
      </c>
      <c r="AP12" s="209">
        <v>3.36819956170446</v>
      </c>
      <c r="AQ12" s="100">
        <v>6.1870303339714598E-2</v>
      </c>
      <c r="AR12" s="209">
        <v>1.5713103383449201</v>
      </c>
      <c r="AS12" s="258">
        <v>7.7150372961983904E-2</v>
      </c>
      <c r="AT12" s="98" t="s">
        <v>2</v>
      </c>
      <c r="AU12" s="209">
        <v>1.8083724710406399</v>
      </c>
      <c r="AV12" s="100">
        <v>5.72096290447488E-2</v>
      </c>
      <c r="AW12" s="209">
        <v>2.0328431211749001</v>
      </c>
      <c r="AX12" s="100">
        <v>5.6207313069716498E-2</v>
      </c>
      <c r="AY12" s="209">
        <v>1.9269795211490699</v>
      </c>
      <c r="AZ12" s="100">
        <v>5.1684985049420901E-2</v>
      </c>
      <c r="BA12" s="209">
        <v>2.4012285963233402</v>
      </c>
      <c r="BB12" s="100">
        <v>8.2062828545277605E-2</v>
      </c>
      <c r="BC12" s="209">
        <v>3.29739365347851</v>
      </c>
      <c r="BD12" s="100">
        <v>6.9439954843140195E-2</v>
      </c>
      <c r="BE12" s="209">
        <v>3.4898589610281898</v>
      </c>
      <c r="BF12" s="100">
        <v>8.3391415612817099E-2</v>
      </c>
      <c r="BG12" s="209">
        <v>1.0805661424808299</v>
      </c>
      <c r="BH12" s="258">
        <v>8.3292967169692506E-2</v>
      </c>
      <c r="BI12" s="98" t="s">
        <v>2</v>
      </c>
      <c r="BJ12" s="209">
        <v>1.5059523499856899</v>
      </c>
      <c r="BK12" s="100">
        <v>3.22039173632718E-2</v>
      </c>
      <c r="BL12" s="209">
        <v>2.2657931609981201</v>
      </c>
      <c r="BM12" s="100">
        <v>4.9972974498131498E-2</v>
      </c>
      <c r="BN12" s="209">
        <v>2.2370476107272301</v>
      </c>
      <c r="BO12" s="100">
        <v>3.4235534448357599E-2</v>
      </c>
      <c r="BP12" s="209">
        <v>2.8759783957676399</v>
      </c>
      <c r="BQ12" s="100">
        <v>6.6869147781666693E-2</v>
      </c>
      <c r="BR12" s="209">
        <v>2.8242408698227099</v>
      </c>
      <c r="BS12" s="100">
        <v>8.2513570627997496E-2</v>
      </c>
      <c r="BT12" s="209">
        <v>3.4244719929113101</v>
      </c>
      <c r="BU12" s="100">
        <v>5.9557388993014403E-2</v>
      </c>
      <c r="BV12" s="209">
        <v>2.9306174619035299</v>
      </c>
      <c r="BW12" s="258">
        <v>6.1991881380926497E-2</v>
      </c>
      <c r="BX12" s="98" t="s">
        <v>2</v>
      </c>
      <c r="BY12" s="209">
        <v>2.2084175644438799</v>
      </c>
      <c r="BZ12" s="100">
        <v>0.106990417055127</v>
      </c>
      <c r="CA12" s="209">
        <v>2.0962744595435598</v>
      </c>
      <c r="CB12" s="100">
        <v>0.174519776164025</v>
      </c>
      <c r="CC12" s="209">
        <v>1.81977147559786</v>
      </c>
      <c r="CD12" s="100">
        <v>9.59780862337338E-2</v>
      </c>
      <c r="CE12" s="209">
        <v>2.1926437677964801</v>
      </c>
      <c r="CF12" s="100">
        <v>0.26734174990406001</v>
      </c>
      <c r="CG12" s="209">
        <v>3.4098671563368401</v>
      </c>
      <c r="CH12" s="100">
        <v>0.138565452560415</v>
      </c>
      <c r="CI12" s="209">
        <v>3.76440203039878</v>
      </c>
      <c r="CJ12" s="100">
        <v>5.3566641405459102E-2</v>
      </c>
      <c r="CK12" s="209">
        <v>3.6607443588578601</v>
      </c>
      <c r="CL12" s="258">
        <v>7.4096895842165098E-2</v>
      </c>
      <c r="CM12" s="98" t="s">
        <v>2</v>
      </c>
      <c r="CN12" s="209">
        <v>1.7327022352021699</v>
      </c>
      <c r="CO12" s="100">
        <v>5.0355904871272797E-2</v>
      </c>
      <c r="CP12" s="209">
        <v>2.2739573891821601</v>
      </c>
      <c r="CQ12" s="100">
        <v>6.7058130771273095E-2</v>
      </c>
      <c r="CR12" s="209">
        <v>2.0871531463387001</v>
      </c>
      <c r="CS12" s="100">
        <v>5.6898487346940203E-2</v>
      </c>
      <c r="CT12" s="209">
        <v>2.78890556223255</v>
      </c>
      <c r="CU12" s="100">
        <v>7.9956588004954907E-2</v>
      </c>
      <c r="CV12" s="209">
        <v>3.0459717631263499</v>
      </c>
      <c r="CW12" s="100">
        <v>8.3828424466890802E-2</v>
      </c>
      <c r="CX12" s="209">
        <v>3.84737488353678</v>
      </c>
      <c r="CY12" s="100">
        <v>2.98514658179076E-2</v>
      </c>
      <c r="CZ12" s="209">
        <v>3.4953490649001799</v>
      </c>
      <c r="DA12" s="258">
        <v>5.4271414374787601E-2</v>
      </c>
      <c r="DB12" s="98" t="s">
        <v>2</v>
      </c>
      <c r="DC12" s="209">
        <v>1.40024088030405</v>
      </c>
      <c r="DD12" s="100">
        <v>5.2432974104901803E-2</v>
      </c>
      <c r="DE12" s="209">
        <v>1.88643850353834</v>
      </c>
      <c r="DF12" s="100">
        <v>8.9056086809190901E-2</v>
      </c>
      <c r="DG12" s="209">
        <v>1.6465500923409699</v>
      </c>
      <c r="DH12" s="100">
        <v>7.9821612269815503E-2</v>
      </c>
      <c r="DI12" s="209">
        <v>2.5730634908662</v>
      </c>
      <c r="DJ12" s="100">
        <v>0.12255544743348699</v>
      </c>
      <c r="DK12" s="209">
        <v>2.5183116619310502</v>
      </c>
      <c r="DL12" s="100">
        <v>0.116556611395579</v>
      </c>
      <c r="DM12" s="209">
        <v>3.49083795088367</v>
      </c>
      <c r="DN12" s="100">
        <v>8.3985205339631705E-2</v>
      </c>
      <c r="DO12" s="209">
        <v>3.2224252679086298</v>
      </c>
      <c r="DP12" s="258">
        <v>8.2689901891671302E-2</v>
      </c>
      <c r="DQ12" s="98" t="s">
        <v>2</v>
      </c>
      <c r="DR12" s="209">
        <v>1.5634339513369899</v>
      </c>
      <c r="DS12" s="100">
        <v>4.6334050499454403E-2</v>
      </c>
      <c r="DT12" s="209">
        <v>2.0483660188286601</v>
      </c>
      <c r="DU12" s="100">
        <v>7.8470600417649805E-2</v>
      </c>
      <c r="DV12" s="209">
        <v>1.6497987843142801</v>
      </c>
      <c r="DW12" s="100">
        <v>6.4777842065598001E-2</v>
      </c>
      <c r="DX12" s="209">
        <v>2.7855868701490301</v>
      </c>
      <c r="DY12" s="100">
        <v>9.40667324922633E-2</v>
      </c>
      <c r="DZ12" s="209">
        <v>2.5201985836471299</v>
      </c>
      <c r="EA12" s="100">
        <v>9.7873789015697293E-2</v>
      </c>
      <c r="EB12" s="209">
        <v>3.4206737482516498</v>
      </c>
      <c r="EC12" s="100">
        <v>7.9674183740364099E-2</v>
      </c>
      <c r="ED12" s="209">
        <v>3.6099606284517298</v>
      </c>
      <c r="EE12" s="258">
        <v>6.0057025044644802E-2</v>
      </c>
    </row>
    <row r="13" spans="1:135" s="85" customFormat="1" ht="12.75" customHeight="1" x14ac:dyDescent="0.2">
      <c r="A13" s="98" t="s">
        <v>3</v>
      </c>
      <c r="B13" s="209">
        <v>2.9206399074259801</v>
      </c>
      <c r="C13" s="100">
        <v>7.5761395896443998E-2</v>
      </c>
      <c r="D13" s="209">
        <v>2.1319224231659999</v>
      </c>
      <c r="E13" s="100">
        <v>7.6105340866645402E-2</v>
      </c>
      <c r="F13" s="209">
        <v>2.6275493640884502</v>
      </c>
      <c r="G13" s="100">
        <v>6.6572789799844004E-2</v>
      </c>
      <c r="H13" s="209">
        <v>2.4446940263377899</v>
      </c>
      <c r="I13" s="100">
        <v>7.1852873124021097E-2</v>
      </c>
      <c r="J13" s="209">
        <v>3.6571373603450499</v>
      </c>
      <c r="K13" s="100">
        <v>6.7101933992227303E-2</v>
      </c>
      <c r="L13" s="209">
        <v>2.1088066694893599</v>
      </c>
      <c r="M13" s="100">
        <v>0.12203844596374</v>
      </c>
      <c r="N13" s="209">
        <v>1.23604808985633</v>
      </c>
      <c r="O13" s="258">
        <v>0.111710669959719</v>
      </c>
      <c r="P13" s="98" t="s">
        <v>3</v>
      </c>
      <c r="Q13" s="209">
        <v>2.6082538335135101</v>
      </c>
      <c r="R13" s="100">
        <v>4.2558251712598999E-2</v>
      </c>
      <c r="S13" s="209">
        <v>2.1556856814192602</v>
      </c>
      <c r="T13" s="100">
        <v>3.04105495377575E-2</v>
      </c>
      <c r="U13" s="209">
        <v>2.3117033984405002</v>
      </c>
      <c r="V13" s="100">
        <v>3.8855957055190099E-2</v>
      </c>
      <c r="W13" s="209">
        <v>2.0073839548131001</v>
      </c>
      <c r="X13" s="100">
        <v>5.4652051957075301E-2</v>
      </c>
      <c r="Y13" s="209">
        <v>3.3039508493979701</v>
      </c>
      <c r="Z13" s="100">
        <v>6.0416937776197402E-2</v>
      </c>
      <c r="AA13" s="209">
        <v>2.1764887192226698</v>
      </c>
      <c r="AB13" s="100">
        <v>9.0291550277256202E-2</v>
      </c>
      <c r="AC13" s="209">
        <v>0.97183646007674895</v>
      </c>
      <c r="AD13" s="258">
        <v>6.2129915761582201E-2</v>
      </c>
      <c r="AE13" s="98" t="s">
        <v>3</v>
      </c>
      <c r="AF13" s="209">
        <v>2.4316872914313099</v>
      </c>
      <c r="AG13" s="100">
        <v>3.6715133710530597E-2</v>
      </c>
      <c r="AH13" s="209">
        <v>2.0868321503252298</v>
      </c>
      <c r="AI13" s="100">
        <v>3.11378941230375E-2</v>
      </c>
      <c r="AJ13" s="209">
        <v>2.0186001812006702</v>
      </c>
      <c r="AK13" s="100">
        <v>3.3724309991665397E-2</v>
      </c>
      <c r="AL13" s="209">
        <v>2.30575790368971</v>
      </c>
      <c r="AM13" s="100">
        <v>4.8266969296853902E-2</v>
      </c>
      <c r="AN13" s="209">
        <v>3.0690475192057698</v>
      </c>
      <c r="AO13" s="100">
        <v>5.5158709410077798E-2</v>
      </c>
      <c r="AP13" s="209">
        <v>2.7040158682068798</v>
      </c>
      <c r="AQ13" s="100">
        <v>6.3112490741942404E-2</v>
      </c>
      <c r="AR13" s="209">
        <v>1.6777353336182399</v>
      </c>
      <c r="AS13" s="258">
        <v>6.3571193207952501E-2</v>
      </c>
      <c r="AT13" s="98" t="s">
        <v>3</v>
      </c>
      <c r="AU13" s="209">
        <v>2.3352680813436</v>
      </c>
      <c r="AV13" s="100">
        <v>4.58994978208098E-2</v>
      </c>
      <c r="AW13" s="209">
        <v>1.8741970890502999</v>
      </c>
      <c r="AX13" s="100">
        <v>4.7163047975834801E-2</v>
      </c>
      <c r="AY13" s="209">
        <v>1.75791298383087</v>
      </c>
      <c r="AZ13" s="100">
        <v>4.3805709240000199E-2</v>
      </c>
      <c r="BA13" s="209">
        <v>2.2059252876599098</v>
      </c>
      <c r="BB13" s="100">
        <v>7.9951370971921398E-2</v>
      </c>
      <c r="BC13" s="209">
        <v>2.9320833549312102</v>
      </c>
      <c r="BD13" s="100">
        <v>8.7489478098266904E-2</v>
      </c>
      <c r="BE13" s="209">
        <v>2.50629395677753</v>
      </c>
      <c r="BF13" s="100">
        <v>9.8549578459891402E-2</v>
      </c>
      <c r="BG13" s="209">
        <v>1.01978921393301</v>
      </c>
      <c r="BH13" s="258">
        <v>7.1783791987552095E-2</v>
      </c>
      <c r="BI13" s="98" t="s">
        <v>3</v>
      </c>
      <c r="BJ13" s="209">
        <v>2.1393717761076299</v>
      </c>
      <c r="BK13" s="100">
        <v>4.4077983662906398E-2</v>
      </c>
      <c r="BL13" s="209">
        <v>1.9028237362891101</v>
      </c>
      <c r="BM13" s="100">
        <v>3.7093418920828597E-2</v>
      </c>
      <c r="BN13" s="209">
        <v>1.8350876346215499</v>
      </c>
      <c r="BO13" s="100">
        <v>3.3331242880979398E-2</v>
      </c>
      <c r="BP13" s="209">
        <v>2.6367347137096302</v>
      </c>
      <c r="BQ13" s="100">
        <v>6.9211250506437505E-2</v>
      </c>
      <c r="BR13" s="209">
        <v>2.0854218083699099</v>
      </c>
      <c r="BS13" s="100">
        <v>7.3184847676217996E-2</v>
      </c>
      <c r="BT13" s="209">
        <v>3.2924533984579898</v>
      </c>
      <c r="BU13" s="100">
        <v>6.3700110153688594E-2</v>
      </c>
      <c r="BV13" s="209">
        <v>3.0274119817846201</v>
      </c>
      <c r="BW13" s="258">
        <v>6.8175720732089801E-2</v>
      </c>
      <c r="BX13" s="98" t="s">
        <v>3</v>
      </c>
      <c r="BY13" s="209">
        <v>3.0485074203685101</v>
      </c>
      <c r="BZ13" s="100">
        <v>0.101171918140278</v>
      </c>
      <c r="CA13" s="209">
        <v>1.6357208884065899</v>
      </c>
      <c r="CB13" s="100">
        <v>8.2174171184391798E-2</v>
      </c>
      <c r="CC13" s="209">
        <v>1.3666663878641701</v>
      </c>
      <c r="CD13" s="100">
        <v>7.3769224675019507E-2</v>
      </c>
      <c r="CE13" s="209">
        <v>2.3861996602926099</v>
      </c>
      <c r="CF13" s="100">
        <v>0.16126649025051701</v>
      </c>
      <c r="CG13" s="209">
        <v>3.6217529399941899</v>
      </c>
      <c r="CH13" s="100">
        <v>7.9727078843509602E-2</v>
      </c>
      <c r="CI13" s="209">
        <v>3.4719086492051101</v>
      </c>
      <c r="CJ13" s="100">
        <v>9.7066785437164599E-2</v>
      </c>
      <c r="CK13" s="209">
        <v>3.8107126757906098</v>
      </c>
      <c r="CL13" s="258">
        <v>4.2085516173774699E-2</v>
      </c>
      <c r="CM13" s="98" t="s">
        <v>3</v>
      </c>
      <c r="CN13" s="209">
        <v>1.94073698848267</v>
      </c>
      <c r="CO13" s="100">
        <v>4.59639490940753E-2</v>
      </c>
      <c r="CP13" s="209">
        <v>1.9300833850391199</v>
      </c>
      <c r="CQ13" s="100">
        <v>3.9924072419547901E-2</v>
      </c>
      <c r="CR13" s="209">
        <v>1.6020958684938</v>
      </c>
      <c r="CS13" s="100">
        <v>5.5199535711472E-2</v>
      </c>
      <c r="CT13" s="209">
        <v>2.87070972314641</v>
      </c>
      <c r="CU13" s="100">
        <v>5.7951402122790499E-2</v>
      </c>
      <c r="CV13" s="209">
        <v>2.2440407483195801</v>
      </c>
      <c r="CW13" s="100">
        <v>9.1190935983516394E-2</v>
      </c>
      <c r="CX13" s="209">
        <v>3.66080484093425</v>
      </c>
      <c r="CY13" s="100">
        <v>4.4143531623916397E-2</v>
      </c>
      <c r="CZ13" s="209">
        <v>3.3898603367106199</v>
      </c>
      <c r="DA13" s="258">
        <v>5.6887442377898403E-2</v>
      </c>
      <c r="DB13" s="98" t="s">
        <v>3</v>
      </c>
      <c r="DC13" s="209">
        <v>1.7082876554013899</v>
      </c>
      <c r="DD13" s="100">
        <v>6.5695775562879893E-2</v>
      </c>
      <c r="DE13" s="209">
        <v>1.7204052005879999</v>
      </c>
      <c r="DF13" s="100">
        <v>6.41511328505453E-2</v>
      </c>
      <c r="DG13" s="209">
        <v>1.2528934190274801</v>
      </c>
      <c r="DH13" s="100">
        <v>7.9303414441621298E-2</v>
      </c>
      <c r="DI13" s="209">
        <v>2.2635462547874901</v>
      </c>
      <c r="DJ13" s="100">
        <v>0.11444343810798201</v>
      </c>
      <c r="DK13" s="209">
        <v>1.6202358599303299</v>
      </c>
      <c r="DL13" s="100">
        <v>0.15693997867270501</v>
      </c>
      <c r="DM13" s="209">
        <v>3.20463223071105</v>
      </c>
      <c r="DN13" s="100">
        <v>0.116113687753003</v>
      </c>
      <c r="DO13" s="209">
        <v>3.1600137226618399</v>
      </c>
      <c r="DP13" s="258">
        <v>0.11357243420756601</v>
      </c>
      <c r="DQ13" s="98" t="s">
        <v>3</v>
      </c>
      <c r="DR13" s="209">
        <v>1.85742956931334</v>
      </c>
      <c r="DS13" s="100">
        <v>6.8812708220853294E-2</v>
      </c>
      <c r="DT13" s="209">
        <v>1.4489183583432299</v>
      </c>
      <c r="DU13" s="100">
        <v>6.4875405301276196E-2</v>
      </c>
      <c r="DV13" s="209">
        <v>1.06200020263443</v>
      </c>
      <c r="DW13" s="100">
        <v>7.8570598345543405E-2</v>
      </c>
      <c r="DX13" s="209">
        <v>2.4486487088209401</v>
      </c>
      <c r="DY13" s="100">
        <v>0.113676850537062</v>
      </c>
      <c r="DZ13" s="209">
        <v>1.7800559295081499</v>
      </c>
      <c r="EA13" s="100">
        <v>0.126329284390132</v>
      </c>
      <c r="EB13" s="209">
        <v>3.2698077778547598</v>
      </c>
      <c r="EC13" s="100">
        <v>9.3813389039849607E-2</v>
      </c>
      <c r="ED13" s="209">
        <v>3.6860161889677201</v>
      </c>
      <c r="EE13" s="258">
        <v>7.1559572114077E-2</v>
      </c>
    </row>
    <row r="14" spans="1:135" s="85" customFormat="1" x14ac:dyDescent="0.2">
      <c r="A14" s="98" t="s">
        <v>4</v>
      </c>
      <c r="B14" s="209">
        <v>2.3757795032429101</v>
      </c>
      <c r="C14" s="100">
        <v>3.57970481533375E-2</v>
      </c>
      <c r="D14" s="209">
        <v>2.2551578854054699</v>
      </c>
      <c r="E14" s="100">
        <v>3.33985862034296E-2</v>
      </c>
      <c r="F14" s="209">
        <v>2.7506010713113498</v>
      </c>
      <c r="G14" s="100">
        <v>3.5578989388101903E-2</v>
      </c>
      <c r="H14" s="209">
        <v>2.8736050584807198</v>
      </c>
      <c r="I14" s="100">
        <v>3.7561309864905697E-2</v>
      </c>
      <c r="J14" s="209">
        <v>3.7311024945418998</v>
      </c>
      <c r="K14" s="100">
        <v>2.78186155612564E-2</v>
      </c>
      <c r="L14" s="209">
        <v>2.7539082366621601</v>
      </c>
      <c r="M14" s="100">
        <v>6.3591765057594798E-2</v>
      </c>
      <c r="N14" s="209">
        <v>1.32812853300823</v>
      </c>
      <c r="O14" s="258">
        <v>5.8087681085598301E-2</v>
      </c>
      <c r="P14" s="98" t="s">
        <v>4</v>
      </c>
      <c r="Q14" s="209">
        <v>2.0492557943923999</v>
      </c>
      <c r="R14" s="100">
        <v>2.3852043008736501E-2</v>
      </c>
      <c r="S14" s="209">
        <v>2.2931300119995202</v>
      </c>
      <c r="T14" s="100">
        <v>2.5254757099819902E-2</v>
      </c>
      <c r="U14" s="209">
        <v>2.5227519641151699</v>
      </c>
      <c r="V14" s="100">
        <v>2.5904979938121801E-2</v>
      </c>
      <c r="W14" s="209">
        <v>2.3127819769145401</v>
      </c>
      <c r="X14" s="100">
        <v>3.8612960185089598E-2</v>
      </c>
      <c r="Y14" s="209">
        <v>3.6349258029195499</v>
      </c>
      <c r="Z14" s="100">
        <v>2.3939879863579702E-2</v>
      </c>
      <c r="AA14" s="209">
        <v>2.6754658537727098</v>
      </c>
      <c r="AB14" s="100">
        <v>4.2318008598476599E-2</v>
      </c>
      <c r="AC14" s="209">
        <v>1.0280394904924399</v>
      </c>
      <c r="AD14" s="258">
        <v>3.7406790513758399E-2</v>
      </c>
      <c r="AE14" s="98" t="s">
        <v>4</v>
      </c>
      <c r="AF14" s="209">
        <v>2.0110713803978202</v>
      </c>
      <c r="AG14" s="100">
        <v>2.5893063400597702E-2</v>
      </c>
      <c r="AH14" s="209">
        <v>2.1875620893290799</v>
      </c>
      <c r="AI14" s="100">
        <v>3.3740902608789002E-2</v>
      </c>
      <c r="AJ14" s="209">
        <v>2.18415688280193</v>
      </c>
      <c r="AK14" s="100">
        <v>2.7216414833188499E-2</v>
      </c>
      <c r="AL14" s="209">
        <v>2.5590744270108701</v>
      </c>
      <c r="AM14" s="100">
        <v>4.2062958407021997E-2</v>
      </c>
      <c r="AN14" s="209">
        <v>3.50021951159732</v>
      </c>
      <c r="AO14" s="100">
        <v>2.80202974944006E-2</v>
      </c>
      <c r="AP14" s="209">
        <v>3.0672105177289799</v>
      </c>
      <c r="AQ14" s="100">
        <v>4.3124248337128197E-2</v>
      </c>
      <c r="AR14" s="209">
        <v>1.61930273878233</v>
      </c>
      <c r="AS14" s="258">
        <v>4.6835591026508E-2</v>
      </c>
      <c r="AT14" s="98" t="s">
        <v>4</v>
      </c>
      <c r="AU14" s="209">
        <v>1.70209229077446</v>
      </c>
      <c r="AV14" s="100">
        <v>4.0566093884870501E-2</v>
      </c>
      <c r="AW14" s="209">
        <v>2.0721519882491601</v>
      </c>
      <c r="AX14" s="100">
        <v>4.6247222751324001E-2</v>
      </c>
      <c r="AY14" s="209">
        <v>1.7426544318801001</v>
      </c>
      <c r="AZ14" s="100">
        <v>4.0191138626555101E-2</v>
      </c>
      <c r="BA14" s="209">
        <v>2.38059543940909</v>
      </c>
      <c r="BB14" s="100">
        <v>4.97196545143175E-2</v>
      </c>
      <c r="BC14" s="209">
        <v>3.0463380945204901</v>
      </c>
      <c r="BD14" s="100">
        <v>8.1784199872576194E-2</v>
      </c>
      <c r="BE14" s="209">
        <v>3.1150463140520999</v>
      </c>
      <c r="BF14" s="100">
        <v>5.6232892214112103E-2</v>
      </c>
      <c r="BG14" s="209">
        <v>0.96897335080305103</v>
      </c>
      <c r="BH14" s="258">
        <v>5.6721279560062503E-2</v>
      </c>
      <c r="BI14" s="98" t="s">
        <v>4</v>
      </c>
      <c r="BJ14" s="209">
        <v>1.6569992433301399</v>
      </c>
      <c r="BK14" s="100">
        <v>2.5035972164428901E-2</v>
      </c>
      <c r="BL14" s="209">
        <v>2.09209482922628</v>
      </c>
      <c r="BM14" s="100">
        <v>3.0700300186085699E-2</v>
      </c>
      <c r="BN14" s="209">
        <v>1.9496039846169699</v>
      </c>
      <c r="BO14" s="100">
        <v>3.3679942068697601E-2</v>
      </c>
      <c r="BP14" s="209">
        <v>2.6642360749191698</v>
      </c>
      <c r="BQ14" s="100">
        <v>5.0372852932111398E-2</v>
      </c>
      <c r="BR14" s="209">
        <v>2.9335877073087899</v>
      </c>
      <c r="BS14" s="100">
        <v>4.2842856567617202E-2</v>
      </c>
      <c r="BT14" s="209">
        <v>3.2721563485996801</v>
      </c>
      <c r="BU14" s="100">
        <v>3.9442906748170498E-2</v>
      </c>
      <c r="BV14" s="209">
        <v>2.7433015888875798</v>
      </c>
      <c r="BW14" s="258">
        <v>5.1958600149903597E-2</v>
      </c>
      <c r="BX14" s="98" t="s">
        <v>4</v>
      </c>
      <c r="BY14" s="209">
        <v>1.82788122155136</v>
      </c>
      <c r="BZ14" s="100">
        <v>8.0022215721554907E-2</v>
      </c>
      <c r="CA14" s="209">
        <v>1.97603131446382</v>
      </c>
      <c r="CB14" s="100">
        <v>0.100818792194798</v>
      </c>
      <c r="CC14" s="209">
        <v>1.71123946927519</v>
      </c>
      <c r="CD14" s="100">
        <v>9.1787669997284604E-2</v>
      </c>
      <c r="CE14" s="209">
        <v>2.3856996126771901</v>
      </c>
      <c r="CF14" s="100">
        <v>0.14917010688034901</v>
      </c>
      <c r="CG14" s="209">
        <v>3.4493204784674298</v>
      </c>
      <c r="CH14" s="100">
        <v>8.6149176695769505E-2</v>
      </c>
      <c r="CI14" s="209">
        <v>3.4744776844917</v>
      </c>
      <c r="CJ14" s="100">
        <v>0.11029009969030899</v>
      </c>
      <c r="CK14" s="209">
        <v>3.47502048550747</v>
      </c>
      <c r="CL14" s="258">
        <v>0.102012191498179</v>
      </c>
      <c r="CM14" s="98" t="s">
        <v>4</v>
      </c>
      <c r="CN14" s="209">
        <v>1.7465934909437499</v>
      </c>
      <c r="CO14" s="100">
        <v>4.3594090695390698E-2</v>
      </c>
      <c r="CP14" s="209">
        <v>2.3266826266580298</v>
      </c>
      <c r="CQ14" s="100">
        <v>4.7404306946201298E-2</v>
      </c>
      <c r="CR14" s="209">
        <v>1.8014975269036999</v>
      </c>
      <c r="CS14" s="100">
        <v>4.1878415775253003E-2</v>
      </c>
      <c r="CT14" s="209">
        <v>2.5957628588922601</v>
      </c>
      <c r="CU14" s="100">
        <v>4.9364162797599198E-2</v>
      </c>
      <c r="CV14" s="209">
        <v>2.9441443362211399</v>
      </c>
      <c r="CW14" s="100">
        <v>5.9283508778331898E-2</v>
      </c>
      <c r="CX14" s="209">
        <v>3.8400356233966</v>
      </c>
      <c r="CY14" s="100">
        <v>2.4491635930890501E-2</v>
      </c>
      <c r="CZ14" s="209">
        <v>3.3677821364431701</v>
      </c>
      <c r="DA14" s="258">
        <v>6.0575668026466002E-2</v>
      </c>
      <c r="DB14" s="98" t="s">
        <v>4</v>
      </c>
      <c r="DC14" s="209">
        <v>1.46679451595994</v>
      </c>
      <c r="DD14" s="100">
        <v>4.2308796583932801E-2</v>
      </c>
      <c r="DE14" s="209">
        <v>1.8834574339363701</v>
      </c>
      <c r="DF14" s="100">
        <v>4.4424243862582598E-2</v>
      </c>
      <c r="DG14" s="209">
        <v>1.4932029642032301</v>
      </c>
      <c r="DH14" s="100">
        <v>4.0466291668026899E-2</v>
      </c>
      <c r="DI14" s="209">
        <v>2.49933705631241</v>
      </c>
      <c r="DJ14" s="100">
        <v>6.89276419048898E-2</v>
      </c>
      <c r="DK14" s="209">
        <v>2.6382005934602599</v>
      </c>
      <c r="DL14" s="100">
        <v>9.36342721582228E-2</v>
      </c>
      <c r="DM14" s="209">
        <v>3.5754035150224599</v>
      </c>
      <c r="DN14" s="100">
        <v>5.25915342629329E-2</v>
      </c>
      <c r="DO14" s="209">
        <v>2.8740022594262098</v>
      </c>
      <c r="DP14" s="258">
        <v>6.5162224929875598E-2</v>
      </c>
      <c r="DQ14" s="98" t="s">
        <v>4</v>
      </c>
      <c r="DR14" s="209">
        <v>1.5280196136139801</v>
      </c>
      <c r="DS14" s="100">
        <v>3.5773156031973397E-2</v>
      </c>
      <c r="DT14" s="209">
        <v>1.9244822766521901</v>
      </c>
      <c r="DU14" s="100">
        <v>5.57261158177286E-2</v>
      </c>
      <c r="DV14" s="209">
        <v>1.30382318790862</v>
      </c>
      <c r="DW14" s="100">
        <v>4.48622592369897E-2</v>
      </c>
      <c r="DX14" s="209">
        <v>2.7389745551487601</v>
      </c>
      <c r="DY14" s="100">
        <v>7.2580458639441695E-2</v>
      </c>
      <c r="DZ14" s="209">
        <v>2.5710326916368098</v>
      </c>
      <c r="EA14" s="100">
        <v>8.23695306811595E-2</v>
      </c>
      <c r="EB14" s="209">
        <v>3.4905674468336398</v>
      </c>
      <c r="EC14" s="100">
        <v>6.2432610177255203E-2</v>
      </c>
      <c r="ED14" s="209">
        <v>3.6318445166498998</v>
      </c>
      <c r="EE14" s="258">
        <v>3.8859139755818999E-2</v>
      </c>
    </row>
    <row r="15" spans="1:135" s="85" customFormat="1" x14ac:dyDescent="0.2">
      <c r="A15" s="98" t="s">
        <v>5</v>
      </c>
      <c r="B15" s="209">
        <v>2.93700568000193</v>
      </c>
      <c r="C15" s="100">
        <v>9.0697353803222899E-2</v>
      </c>
      <c r="D15" s="209">
        <v>2.0141448096649102</v>
      </c>
      <c r="E15" s="100">
        <v>9.4626469410311498E-2</v>
      </c>
      <c r="F15" s="209">
        <v>2.6704302653101601</v>
      </c>
      <c r="G15" s="100">
        <v>5.5321622123008798E-2</v>
      </c>
      <c r="H15" s="209">
        <v>2.5576568287749799</v>
      </c>
      <c r="I15" s="100">
        <v>0.14282340795024301</v>
      </c>
      <c r="J15" s="209">
        <v>3.8648555493570602</v>
      </c>
      <c r="K15" s="100">
        <v>5.2751352650499399E-2</v>
      </c>
      <c r="L15" s="209">
        <v>2.5255932608861902</v>
      </c>
      <c r="M15" s="100">
        <v>0.18150618879272201</v>
      </c>
      <c r="N15" s="209">
        <v>1.1606592082201901</v>
      </c>
      <c r="O15" s="258">
        <v>0.12974073437238001</v>
      </c>
      <c r="P15" s="98" t="s">
        <v>5</v>
      </c>
      <c r="Q15" s="209">
        <v>2.2376848425129099</v>
      </c>
      <c r="R15" s="100">
        <v>6.7664548361421994E-2</v>
      </c>
      <c r="S15" s="209">
        <v>1.8251737441409399</v>
      </c>
      <c r="T15" s="100">
        <v>4.59468916582155E-2</v>
      </c>
      <c r="U15" s="209">
        <v>2.4199537190125802</v>
      </c>
      <c r="V15" s="100">
        <v>9.3589027509247302E-2</v>
      </c>
      <c r="W15" s="209">
        <v>2.0005707280123901</v>
      </c>
      <c r="X15" s="100">
        <v>0.102390520999166</v>
      </c>
      <c r="Y15" s="209">
        <v>3.5907257419557701</v>
      </c>
      <c r="Z15" s="100">
        <v>9.3627388544681597E-2</v>
      </c>
      <c r="AA15" s="209">
        <v>2.6028472325155301</v>
      </c>
      <c r="AB15" s="100">
        <v>0.101318478697782</v>
      </c>
      <c r="AC15" s="209">
        <v>0.94765446143388299</v>
      </c>
      <c r="AD15" s="258">
        <v>9.7069293949229501E-2</v>
      </c>
      <c r="AE15" s="98" t="s">
        <v>5</v>
      </c>
      <c r="AF15" s="209">
        <v>2.4077140957691401</v>
      </c>
      <c r="AG15" s="100">
        <v>5.3951431290811702E-2</v>
      </c>
      <c r="AH15" s="209">
        <v>1.9914057545475501</v>
      </c>
      <c r="AI15" s="100">
        <v>6.0633801596690101E-2</v>
      </c>
      <c r="AJ15" s="209">
        <v>2.04209199442198</v>
      </c>
      <c r="AK15" s="100">
        <v>3.9658592463863399E-2</v>
      </c>
      <c r="AL15" s="209">
        <v>2.1129604681085299</v>
      </c>
      <c r="AM15" s="100">
        <v>8.2326121986183498E-2</v>
      </c>
      <c r="AN15" s="209">
        <v>3.6555059423151199</v>
      </c>
      <c r="AO15" s="100">
        <v>6.6474009678792204E-2</v>
      </c>
      <c r="AP15" s="209">
        <v>2.3786405806993098</v>
      </c>
      <c r="AQ15" s="100">
        <v>0.123026757423586</v>
      </c>
      <c r="AR15" s="209">
        <v>0.96633651208395099</v>
      </c>
      <c r="AS15" s="258">
        <v>6.9831115568417201E-2</v>
      </c>
      <c r="AT15" s="98" t="s">
        <v>5</v>
      </c>
      <c r="AU15" s="209">
        <v>2.07849698091026</v>
      </c>
      <c r="AV15" s="100">
        <v>7.0799281952477797E-2</v>
      </c>
      <c r="AW15" s="209">
        <v>1.7753654329159301</v>
      </c>
      <c r="AX15" s="100">
        <v>6.5826135750561302E-2</v>
      </c>
      <c r="AY15" s="209">
        <v>1.8110275048350499</v>
      </c>
      <c r="AZ15" s="100">
        <v>5.3095321705431103E-2</v>
      </c>
      <c r="BA15" s="209">
        <v>2.2210963554630498</v>
      </c>
      <c r="BB15" s="100">
        <v>0.10679652716033899</v>
      </c>
      <c r="BC15" s="209">
        <v>3.31549744498371</v>
      </c>
      <c r="BD15" s="100">
        <v>0.109260775705426</v>
      </c>
      <c r="BE15" s="209">
        <v>2.5944073684538198</v>
      </c>
      <c r="BF15" s="100">
        <v>0.15041163417698</v>
      </c>
      <c r="BG15" s="209">
        <v>1.1731377344390801</v>
      </c>
      <c r="BH15" s="258">
        <v>0.13992912264063501</v>
      </c>
      <c r="BI15" s="98" t="s">
        <v>5</v>
      </c>
      <c r="BJ15" s="209">
        <v>2.1441127901697898</v>
      </c>
      <c r="BK15" s="100">
        <v>8.0341421899609203E-2</v>
      </c>
      <c r="BL15" s="209">
        <v>1.8342560612086301</v>
      </c>
      <c r="BM15" s="100">
        <v>7.3227476258040602E-2</v>
      </c>
      <c r="BN15" s="209">
        <v>1.9474881673761499</v>
      </c>
      <c r="BO15" s="100">
        <v>4.3140889624987598E-2</v>
      </c>
      <c r="BP15" s="209">
        <v>2.3110385700935301</v>
      </c>
      <c r="BQ15" s="100">
        <v>0.11327849714685501</v>
      </c>
      <c r="BR15" s="209">
        <v>3.19436040046295</v>
      </c>
      <c r="BS15" s="100">
        <v>0.10333413795881401</v>
      </c>
      <c r="BT15" s="209">
        <v>2.5302440164195499</v>
      </c>
      <c r="BU15" s="100">
        <v>0.125330932262256</v>
      </c>
      <c r="BV15" s="209">
        <v>2.4871070686181</v>
      </c>
      <c r="BW15" s="258">
        <v>9.6618585829862894E-2</v>
      </c>
      <c r="BX15" s="98" t="s">
        <v>5</v>
      </c>
      <c r="BY15" s="209">
        <v>2.70739237912015</v>
      </c>
      <c r="BZ15" s="100">
        <v>0.26605350356672203</v>
      </c>
      <c r="CA15" s="209" t="s">
        <v>328</v>
      </c>
      <c r="CB15" s="100" t="s">
        <v>328</v>
      </c>
      <c r="CC15" s="209" t="s">
        <v>328</v>
      </c>
      <c r="CD15" s="100" t="s">
        <v>328</v>
      </c>
      <c r="CE15" s="209" t="s">
        <v>328</v>
      </c>
      <c r="CF15" s="100" t="s">
        <v>328</v>
      </c>
      <c r="CG15" s="209">
        <v>3.8860932217099502</v>
      </c>
      <c r="CH15" s="100">
        <v>8.4347146058022696E-2</v>
      </c>
      <c r="CI15" s="209">
        <v>3.5607742877731998</v>
      </c>
      <c r="CJ15" s="100">
        <v>0.17933734994984299</v>
      </c>
      <c r="CK15" s="209">
        <v>3.8727304195396299</v>
      </c>
      <c r="CL15" s="258">
        <v>6.4738310026158805E-2</v>
      </c>
      <c r="CM15" s="98" t="s">
        <v>5</v>
      </c>
      <c r="CN15" s="209">
        <v>2.1501886551942699</v>
      </c>
      <c r="CO15" s="100">
        <v>7.8512218372485995E-2</v>
      </c>
      <c r="CP15" s="209">
        <v>1.83365897238207</v>
      </c>
      <c r="CQ15" s="100">
        <v>8.4314375910516201E-2</v>
      </c>
      <c r="CR15" s="209">
        <v>1.6004506711399999</v>
      </c>
      <c r="CS15" s="100">
        <v>6.0248904997310102E-2</v>
      </c>
      <c r="CT15" s="209">
        <v>2.9139805629136299</v>
      </c>
      <c r="CU15" s="100">
        <v>0.11361198317004199</v>
      </c>
      <c r="CV15" s="209">
        <v>3.0120120331857998</v>
      </c>
      <c r="CW15" s="100">
        <v>9.6547075306823105E-2</v>
      </c>
      <c r="CX15" s="209">
        <v>3.5277768486640801</v>
      </c>
      <c r="CY15" s="100">
        <v>7.0237409711012097E-2</v>
      </c>
      <c r="CZ15" s="209">
        <v>3.4773584424561101</v>
      </c>
      <c r="DA15" s="258">
        <v>6.1523937312120802E-2</v>
      </c>
      <c r="DB15" s="98" t="s">
        <v>5</v>
      </c>
      <c r="DC15" s="209">
        <v>1.6593392884497999</v>
      </c>
      <c r="DD15" s="100">
        <v>7.6903297933794995E-2</v>
      </c>
      <c r="DE15" s="209">
        <v>1.55693779050577</v>
      </c>
      <c r="DF15" s="100">
        <v>7.3843070111302506E-2</v>
      </c>
      <c r="DG15" s="209">
        <v>1.36069606831922</v>
      </c>
      <c r="DH15" s="100">
        <v>7.22970170286205E-2</v>
      </c>
      <c r="DI15" s="209">
        <v>2.3550408829458598</v>
      </c>
      <c r="DJ15" s="100">
        <v>0.12300781587854</v>
      </c>
      <c r="DK15" s="209">
        <v>2.4721119018319802</v>
      </c>
      <c r="DL15" s="100">
        <v>0.12243846558442199</v>
      </c>
      <c r="DM15" s="209">
        <v>3.0342570338936201</v>
      </c>
      <c r="DN15" s="100">
        <v>0.13093364842168001</v>
      </c>
      <c r="DO15" s="209">
        <v>3.17315862968871</v>
      </c>
      <c r="DP15" s="258">
        <v>9.3024505852647196E-2</v>
      </c>
      <c r="DQ15" s="98" t="s">
        <v>5</v>
      </c>
      <c r="DR15" s="209">
        <v>1.73620889565904</v>
      </c>
      <c r="DS15" s="100">
        <v>9.3704802805128801E-2</v>
      </c>
      <c r="DT15" s="209">
        <v>1.6446434769070299</v>
      </c>
      <c r="DU15" s="100">
        <v>0.157388238778641</v>
      </c>
      <c r="DV15" s="209">
        <v>0.88196279775719399</v>
      </c>
      <c r="DW15" s="100">
        <v>8.6333964581586098E-2</v>
      </c>
      <c r="DX15" s="209">
        <v>2.6202387171994301</v>
      </c>
      <c r="DY15" s="100">
        <v>0.17789224845125001</v>
      </c>
      <c r="DZ15" s="209">
        <v>2.5252543329122101</v>
      </c>
      <c r="EA15" s="100">
        <v>0.18323849632439199</v>
      </c>
      <c r="EB15" s="209">
        <v>2.82170984806362</v>
      </c>
      <c r="EC15" s="100">
        <v>0.17308893920089599</v>
      </c>
      <c r="ED15" s="209">
        <v>3.4453153969413202</v>
      </c>
      <c r="EE15" s="258">
        <v>0.123810208294076</v>
      </c>
    </row>
    <row r="16" spans="1:135" s="85" customFormat="1" x14ac:dyDescent="0.2">
      <c r="A16" s="98" t="s">
        <v>6</v>
      </c>
      <c r="B16" s="209">
        <v>2.82292625249314</v>
      </c>
      <c r="C16" s="100">
        <v>6.1418156464455802E-2</v>
      </c>
      <c r="D16" s="209">
        <v>2.2479696383249399</v>
      </c>
      <c r="E16" s="100">
        <v>5.0271492022842798E-2</v>
      </c>
      <c r="F16" s="209">
        <v>2.9840551511032198</v>
      </c>
      <c r="G16" s="100">
        <v>4.4817043163383301E-2</v>
      </c>
      <c r="H16" s="209">
        <v>3.0893349842317899</v>
      </c>
      <c r="I16" s="100">
        <v>5.6308079437425398E-2</v>
      </c>
      <c r="J16" s="209">
        <v>3.8620415640749099</v>
      </c>
      <c r="K16" s="100">
        <v>3.7453820793103498E-2</v>
      </c>
      <c r="L16" s="209">
        <v>2.24727012814951</v>
      </c>
      <c r="M16" s="100">
        <v>0.10508927966725699</v>
      </c>
      <c r="N16" s="209">
        <v>1.1614331609402599</v>
      </c>
      <c r="O16" s="258">
        <v>9.5224771560542196E-2</v>
      </c>
      <c r="P16" s="98" t="s">
        <v>6</v>
      </c>
      <c r="Q16" s="209">
        <v>2.3383999604421501</v>
      </c>
      <c r="R16" s="100">
        <v>2.9137292910371801E-2</v>
      </c>
      <c r="S16" s="209">
        <v>2.2498665203210702</v>
      </c>
      <c r="T16" s="100">
        <v>2.30994159934487E-2</v>
      </c>
      <c r="U16" s="209">
        <v>2.4714722110539502</v>
      </c>
      <c r="V16" s="100">
        <v>2.51683834791845E-2</v>
      </c>
      <c r="W16" s="209">
        <v>2.5194652589156199</v>
      </c>
      <c r="X16" s="100">
        <v>3.2816723038394197E-2</v>
      </c>
      <c r="Y16" s="209">
        <v>3.5219637050155801</v>
      </c>
      <c r="Z16" s="100">
        <v>2.5986740152369101E-2</v>
      </c>
      <c r="AA16" s="209">
        <v>2.6324531930032902</v>
      </c>
      <c r="AB16" s="100">
        <v>5.1728813472090497E-2</v>
      </c>
      <c r="AC16" s="209">
        <v>1.50416520077128</v>
      </c>
      <c r="AD16" s="258">
        <v>4.1441447098698403E-2</v>
      </c>
      <c r="AE16" s="98" t="s">
        <v>6</v>
      </c>
      <c r="AF16" s="209">
        <v>2.4515238020386199</v>
      </c>
      <c r="AG16" s="100">
        <v>5.0387235049615502E-2</v>
      </c>
      <c r="AH16" s="209">
        <v>2.0982282355424799</v>
      </c>
      <c r="AI16" s="100">
        <v>3.7429726368640101E-2</v>
      </c>
      <c r="AJ16" s="209">
        <v>2.15600252051938</v>
      </c>
      <c r="AK16" s="100">
        <v>3.4821962848973903E-2</v>
      </c>
      <c r="AL16" s="209">
        <v>2.52645462475461</v>
      </c>
      <c r="AM16" s="100">
        <v>5.6782501751261601E-2</v>
      </c>
      <c r="AN16" s="209">
        <v>3.5002920845519001</v>
      </c>
      <c r="AO16" s="100">
        <v>4.0793630383638001E-2</v>
      </c>
      <c r="AP16" s="209">
        <v>2.7681678067381599</v>
      </c>
      <c r="AQ16" s="100">
        <v>7.4786604234654594E-2</v>
      </c>
      <c r="AR16" s="209">
        <v>1.5028518177235299</v>
      </c>
      <c r="AS16" s="258">
        <v>7.0138605278629598E-2</v>
      </c>
      <c r="AT16" s="98" t="s">
        <v>6</v>
      </c>
      <c r="AU16" s="209">
        <v>2.2158285541304998</v>
      </c>
      <c r="AV16" s="100">
        <v>5.4366462692576799E-2</v>
      </c>
      <c r="AW16" s="209">
        <v>1.77002938001945</v>
      </c>
      <c r="AX16" s="100">
        <v>4.1381147591674501E-2</v>
      </c>
      <c r="AY16" s="209">
        <v>1.85792694118428</v>
      </c>
      <c r="AZ16" s="100">
        <v>4.5142944151653597E-2</v>
      </c>
      <c r="BA16" s="209">
        <v>2.1548069118897701</v>
      </c>
      <c r="BB16" s="100">
        <v>6.5332083103465999E-2</v>
      </c>
      <c r="BC16" s="209">
        <v>3.5505925928303301</v>
      </c>
      <c r="BD16" s="100">
        <v>5.3070855671906801E-2</v>
      </c>
      <c r="BE16" s="209">
        <v>2.86466210874161</v>
      </c>
      <c r="BF16" s="100">
        <v>0.100449980674131</v>
      </c>
      <c r="BG16" s="209">
        <v>1.12687458121227</v>
      </c>
      <c r="BH16" s="258">
        <v>7.2065122358980396E-2</v>
      </c>
      <c r="BI16" s="98" t="s">
        <v>6</v>
      </c>
      <c r="BJ16" s="209">
        <v>2.0732920757001998</v>
      </c>
      <c r="BK16" s="100">
        <v>3.4291505581898099E-2</v>
      </c>
      <c r="BL16" s="209">
        <v>1.96149913072368</v>
      </c>
      <c r="BM16" s="100">
        <v>3.7129199397875803E-2</v>
      </c>
      <c r="BN16" s="209">
        <v>1.99751050708797</v>
      </c>
      <c r="BO16" s="100">
        <v>3.5785826850031302E-2</v>
      </c>
      <c r="BP16" s="209">
        <v>2.6322620218988901</v>
      </c>
      <c r="BQ16" s="100">
        <v>5.3027974740930101E-2</v>
      </c>
      <c r="BR16" s="209">
        <v>3.0338175882437599</v>
      </c>
      <c r="BS16" s="100">
        <v>5.9026122693171902E-2</v>
      </c>
      <c r="BT16" s="209">
        <v>3.1389196261609</v>
      </c>
      <c r="BU16" s="100">
        <v>5.3810069706550598E-2</v>
      </c>
      <c r="BV16" s="209">
        <v>2.9720857416226698</v>
      </c>
      <c r="BW16" s="258">
        <v>5.2815680697727199E-2</v>
      </c>
      <c r="BX16" s="98" t="s">
        <v>6</v>
      </c>
      <c r="BY16" s="209">
        <v>2.8627023690447202</v>
      </c>
      <c r="BZ16" s="100">
        <v>0.11997742651518201</v>
      </c>
      <c r="CA16" s="209">
        <v>1.6814693445912601</v>
      </c>
      <c r="CB16" s="100">
        <v>9.6286612439589206E-2</v>
      </c>
      <c r="CC16" s="209">
        <v>1.75971822663801</v>
      </c>
      <c r="CD16" s="100">
        <v>9.10045091830331E-2</v>
      </c>
      <c r="CE16" s="209">
        <v>2.3215619254195698</v>
      </c>
      <c r="CF16" s="100">
        <v>0.13959212865968201</v>
      </c>
      <c r="CG16" s="209">
        <v>3.5663359726529298</v>
      </c>
      <c r="CH16" s="100">
        <v>0.10069011588754399</v>
      </c>
      <c r="CI16" s="209">
        <v>3.4506697212692998</v>
      </c>
      <c r="CJ16" s="100">
        <v>9.3160950947515794E-2</v>
      </c>
      <c r="CK16" s="209">
        <v>3.42345570549208</v>
      </c>
      <c r="CL16" s="258">
        <v>9.2190876726768706E-2</v>
      </c>
      <c r="CM16" s="98" t="s">
        <v>6</v>
      </c>
      <c r="CN16" s="209">
        <v>2.1915100079168002</v>
      </c>
      <c r="CO16" s="100">
        <v>4.6227810634774699E-2</v>
      </c>
      <c r="CP16" s="209">
        <v>1.91888995424189</v>
      </c>
      <c r="CQ16" s="100">
        <v>4.5639307724981398E-2</v>
      </c>
      <c r="CR16" s="209">
        <v>1.7898966307229101</v>
      </c>
      <c r="CS16" s="100">
        <v>4.58499850552396E-2</v>
      </c>
      <c r="CT16" s="209">
        <v>2.58601002865983</v>
      </c>
      <c r="CU16" s="100">
        <v>6.7490563165057998E-2</v>
      </c>
      <c r="CV16" s="209">
        <v>3.3170208816675801</v>
      </c>
      <c r="CW16" s="100">
        <v>6.6443469304023201E-2</v>
      </c>
      <c r="CX16" s="209">
        <v>3.6875776693084301</v>
      </c>
      <c r="CY16" s="100">
        <v>5.23711949046195E-2</v>
      </c>
      <c r="CZ16" s="209">
        <v>3.4520991653777</v>
      </c>
      <c r="DA16" s="258">
        <v>5.1036350719081698E-2</v>
      </c>
      <c r="DB16" s="98" t="s">
        <v>6</v>
      </c>
      <c r="DC16" s="209">
        <v>1.82535056516325</v>
      </c>
      <c r="DD16" s="100">
        <v>7.99552299945199E-2</v>
      </c>
      <c r="DE16" s="209">
        <v>1.62806468887955</v>
      </c>
      <c r="DF16" s="100">
        <v>5.3893223690600497E-2</v>
      </c>
      <c r="DG16" s="209">
        <v>1.37298585312481</v>
      </c>
      <c r="DH16" s="100">
        <v>6.7205446900825902E-2</v>
      </c>
      <c r="DI16" s="209">
        <v>2.2303182349481001</v>
      </c>
      <c r="DJ16" s="100">
        <v>0.107960534215349</v>
      </c>
      <c r="DK16" s="209">
        <v>2.8675958186453401</v>
      </c>
      <c r="DL16" s="100">
        <v>0.119712287511801</v>
      </c>
      <c r="DM16" s="209">
        <v>3.1428234198320499</v>
      </c>
      <c r="DN16" s="100">
        <v>0.11331307573733899</v>
      </c>
      <c r="DO16" s="209">
        <v>2.98235437032654</v>
      </c>
      <c r="DP16" s="258">
        <v>9.8500070177161794E-2</v>
      </c>
      <c r="DQ16" s="98" t="s">
        <v>6</v>
      </c>
      <c r="DR16" s="209">
        <v>2.1145979387717699</v>
      </c>
      <c r="DS16" s="100">
        <v>4.8004582707799497E-2</v>
      </c>
      <c r="DT16" s="209">
        <v>1.5311350729404101</v>
      </c>
      <c r="DU16" s="100">
        <v>3.9571380632674298E-2</v>
      </c>
      <c r="DV16" s="209">
        <v>1.3567838741096501</v>
      </c>
      <c r="DW16" s="100">
        <v>5.03397183808224E-2</v>
      </c>
      <c r="DX16" s="209">
        <v>2.2679764320333899</v>
      </c>
      <c r="DY16" s="100">
        <v>7.4807113073252801E-2</v>
      </c>
      <c r="DZ16" s="209">
        <v>2.8912386759697699</v>
      </c>
      <c r="EA16" s="100">
        <v>7.8762269762311404E-2</v>
      </c>
      <c r="EB16" s="209">
        <v>3.2271171485812502</v>
      </c>
      <c r="EC16" s="100">
        <v>7.8286879936585702E-2</v>
      </c>
      <c r="ED16" s="209">
        <v>3.39680090528124</v>
      </c>
      <c r="EE16" s="258">
        <v>5.7381791847261998E-2</v>
      </c>
    </row>
    <row r="17" spans="1:135" s="85" customFormat="1" x14ac:dyDescent="0.2">
      <c r="A17" s="98" t="s">
        <v>7</v>
      </c>
      <c r="B17" s="209">
        <v>2.64371563824223</v>
      </c>
      <c r="C17" s="100">
        <v>4.4003126298163699E-2</v>
      </c>
      <c r="D17" s="209">
        <v>2.2287215363507999</v>
      </c>
      <c r="E17" s="100">
        <v>4.8880732098454199E-2</v>
      </c>
      <c r="F17" s="209">
        <v>2.7842974136184799</v>
      </c>
      <c r="G17" s="100">
        <v>4.3908743249542199E-2</v>
      </c>
      <c r="H17" s="209">
        <v>2.4426628893393598</v>
      </c>
      <c r="I17" s="100">
        <v>5.1499576511634997E-2</v>
      </c>
      <c r="J17" s="209">
        <v>3.8781947569189001</v>
      </c>
      <c r="K17" s="100">
        <v>1.8205553231408801E-2</v>
      </c>
      <c r="L17" s="209">
        <v>2.7163350771706698</v>
      </c>
      <c r="M17" s="100">
        <v>7.3076314172133006E-2</v>
      </c>
      <c r="N17" s="209">
        <v>1.2305715561780799</v>
      </c>
      <c r="O17" s="258">
        <v>6.3158757366999801E-2</v>
      </c>
      <c r="P17" s="98" t="s">
        <v>7</v>
      </c>
      <c r="Q17" s="209">
        <v>2.1015301143533298</v>
      </c>
      <c r="R17" s="100">
        <v>3.0633384698462499E-2</v>
      </c>
      <c r="S17" s="209">
        <v>2.1356865586962499</v>
      </c>
      <c r="T17" s="100">
        <v>3.2217389727658301E-2</v>
      </c>
      <c r="U17" s="209">
        <v>2.3465303527351402</v>
      </c>
      <c r="V17" s="100">
        <v>3.11213280617945E-2</v>
      </c>
      <c r="W17" s="209">
        <v>1.77222691434838</v>
      </c>
      <c r="X17" s="100">
        <v>3.6878897834392799E-2</v>
      </c>
      <c r="Y17" s="209">
        <v>3.7296970308784299</v>
      </c>
      <c r="Z17" s="100">
        <v>2.2282811080951599E-2</v>
      </c>
      <c r="AA17" s="209">
        <v>2.8649316854091298</v>
      </c>
      <c r="AB17" s="100">
        <v>4.6602402968425001E-2</v>
      </c>
      <c r="AC17" s="209">
        <v>0.69796189805944697</v>
      </c>
      <c r="AD17" s="258">
        <v>3.6049672895267601E-2</v>
      </c>
      <c r="AE17" s="98" t="s">
        <v>7</v>
      </c>
      <c r="AF17" s="209">
        <v>2.05816821791842</v>
      </c>
      <c r="AG17" s="100">
        <v>3.1378363197524697E-2</v>
      </c>
      <c r="AH17" s="209">
        <v>2.1134521655413399</v>
      </c>
      <c r="AI17" s="100">
        <v>3.4124178686790498E-2</v>
      </c>
      <c r="AJ17" s="209">
        <v>2.2682324012383601</v>
      </c>
      <c r="AK17" s="100">
        <v>3.6285980413097801E-2</v>
      </c>
      <c r="AL17" s="209">
        <v>2.1654823179229901</v>
      </c>
      <c r="AM17" s="100">
        <v>5.06723397754495E-2</v>
      </c>
      <c r="AN17" s="209">
        <v>3.7017064481597401</v>
      </c>
      <c r="AO17" s="100">
        <v>3.3082904456758801E-2</v>
      </c>
      <c r="AP17" s="209">
        <v>2.9376692314663901</v>
      </c>
      <c r="AQ17" s="100">
        <v>5.6861103477022099E-2</v>
      </c>
      <c r="AR17" s="209">
        <v>1.31138606811919</v>
      </c>
      <c r="AS17" s="258">
        <v>5.5328257431000998E-2</v>
      </c>
      <c r="AT17" s="98" t="s">
        <v>7</v>
      </c>
      <c r="AU17" s="209">
        <v>1.6951452365926101</v>
      </c>
      <c r="AV17" s="100">
        <v>4.5779159490962201E-2</v>
      </c>
      <c r="AW17" s="209">
        <v>1.94798316262606</v>
      </c>
      <c r="AX17" s="100">
        <v>5.6872169488815197E-2</v>
      </c>
      <c r="AY17" s="209">
        <v>1.89271925878984</v>
      </c>
      <c r="AZ17" s="100">
        <v>5.87645424336182E-2</v>
      </c>
      <c r="BA17" s="209">
        <v>2.00750737984783</v>
      </c>
      <c r="BB17" s="100">
        <v>8.6803768505984494E-2</v>
      </c>
      <c r="BC17" s="209">
        <v>3.34257993486972</v>
      </c>
      <c r="BD17" s="100">
        <v>7.9154965351007897E-2</v>
      </c>
      <c r="BE17" s="209">
        <v>2.9587725957340298</v>
      </c>
      <c r="BF17" s="100">
        <v>0.10601567323213799</v>
      </c>
      <c r="BG17" s="209">
        <v>1.2830137075838099</v>
      </c>
      <c r="BH17" s="258">
        <v>9.0270254445792106E-2</v>
      </c>
      <c r="BI17" s="98" t="s">
        <v>7</v>
      </c>
      <c r="BJ17" s="209">
        <v>1.7114622070894101</v>
      </c>
      <c r="BK17" s="100">
        <v>3.0897104371485701E-2</v>
      </c>
      <c r="BL17" s="209">
        <v>2.0649841605424402</v>
      </c>
      <c r="BM17" s="100">
        <v>4.2300894597473201E-2</v>
      </c>
      <c r="BN17" s="209">
        <v>1.9153030112951801</v>
      </c>
      <c r="BO17" s="100">
        <v>3.0226975674928099E-2</v>
      </c>
      <c r="BP17" s="209">
        <v>2.5000628070019602</v>
      </c>
      <c r="BQ17" s="100">
        <v>5.7539372851555699E-2</v>
      </c>
      <c r="BR17" s="209">
        <v>3.28697395258019</v>
      </c>
      <c r="BS17" s="100">
        <v>5.8674914914373502E-2</v>
      </c>
      <c r="BT17" s="209">
        <v>3.2626851828239398</v>
      </c>
      <c r="BU17" s="100">
        <v>5.7223323288150198E-2</v>
      </c>
      <c r="BV17" s="209">
        <v>2.5076883167283599</v>
      </c>
      <c r="BW17" s="258">
        <v>6.8811223501839394E-2</v>
      </c>
      <c r="BX17" s="98" t="s">
        <v>7</v>
      </c>
      <c r="BY17" s="209">
        <v>2.09371334457648</v>
      </c>
      <c r="BZ17" s="100">
        <v>0.101925388603539</v>
      </c>
      <c r="CA17" s="209">
        <v>1.7204253544203501</v>
      </c>
      <c r="CB17" s="100">
        <v>9.4372505172830704E-2</v>
      </c>
      <c r="CC17" s="209">
        <v>1.5943046499862199</v>
      </c>
      <c r="CD17" s="100">
        <v>9.8973793394785001E-2</v>
      </c>
      <c r="CE17" s="209">
        <v>1.9904672313432901</v>
      </c>
      <c r="CF17" s="100">
        <v>0.198113150500698</v>
      </c>
      <c r="CG17" s="209">
        <v>3.4228058418115501</v>
      </c>
      <c r="CH17" s="100">
        <v>0.123747771342105</v>
      </c>
      <c r="CI17" s="209">
        <v>3.5910577273477799</v>
      </c>
      <c r="CJ17" s="100">
        <v>0.10891042676809901</v>
      </c>
      <c r="CK17" s="209">
        <v>3.6341079908111098</v>
      </c>
      <c r="CL17" s="258">
        <v>8.4084558444309301E-2</v>
      </c>
      <c r="CM17" s="98" t="s">
        <v>7</v>
      </c>
      <c r="CN17" s="209">
        <v>1.81519219241621</v>
      </c>
      <c r="CO17" s="100">
        <v>3.5849549260924998E-2</v>
      </c>
      <c r="CP17" s="209">
        <v>1.8945359657163301</v>
      </c>
      <c r="CQ17" s="100">
        <v>3.8063899706922602E-2</v>
      </c>
      <c r="CR17" s="209">
        <v>1.5861621980157901</v>
      </c>
      <c r="CS17" s="100">
        <v>3.7822178767735297E-2</v>
      </c>
      <c r="CT17" s="209">
        <v>2.6116576054063398</v>
      </c>
      <c r="CU17" s="100">
        <v>5.9587477925142698E-2</v>
      </c>
      <c r="CV17" s="209">
        <v>3.2426969642793502</v>
      </c>
      <c r="CW17" s="100">
        <v>5.7894711560352502E-2</v>
      </c>
      <c r="CX17" s="209">
        <v>3.7947867453947501</v>
      </c>
      <c r="CY17" s="100">
        <v>2.6188257808267501E-2</v>
      </c>
      <c r="CZ17" s="209">
        <v>3.4106000792662701</v>
      </c>
      <c r="DA17" s="258">
        <v>4.31746669543892E-2</v>
      </c>
      <c r="DB17" s="98" t="s">
        <v>7</v>
      </c>
      <c r="DC17" s="209">
        <v>1.47881691551993</v>
      </c>
      <c r="DD17" s="100">
        <v>3.4958461965939498E-2</v>
      </c>
      <c r="DE17" s="209">
        <v>1.6552320975982999</v>
      </c>
      <c r="DF17" s="100">
        <v>4.0207766831552902E-2</v>
      </c>
      <c r="DG17" s="209">
        <v>1.30133004784534</v>
      </c>
      <c r="DH17" s="100">
        <v>3.4340364858462501E-2</v>
      </c>
      <c r="DI17" s="209">
        <v>2.2933399787402302</v>
      </c>
      <c r="DJ17" s="100">
        <v>5.9184474550670101E-2</v>
      </c>
      <c r="DK17" s="209">
        <v>2.89463650706334</v>
      </c>
      <c r="DL17" s="100">
        <v>6.77650709743957E-2</v>
      </c>
      <c r="DM17" s="209">
        <v>3.5340359532352599</v>
      </c>
      <c r="DN17" s="100">
        <v>4.6822744340891398E-2</v>
      </c>
      <c r="DO17" s="209">
        <v>2.9335490296143001</v>
      </c>
      <c r="DP17" s="258">
        <v>6.1252530671706502E-2</v>
      </c>
      <c r="DQ17" s="98" t="s">
        <v>7</v>
      </c>
      <c r="DR17" s="209">
        <v>1.63274104535497</v>
      </c>
      <c r="DS17" s="100">
        <v>3.8609762078951303E-2</v>
      </c>
      <c r="DT17" s="209">
        <v>1.54346540760893</v>
      </c>
      <c r="DU17" s="100">
        <v>5.5146973460248799E-2</v>
      </c>
      <c r="DV17" s="209">
        <v>1.1543965726194001</v>
      </c>
      <c r="DW17" s="100">
        <v>4.7178566167858503E-2</v>
      </c>
      <c r="DX17" s="209">
        <v>1.91018898228587</v>
      </c>
      <c r="DY17" s="100">
        <v>8.0018609295510107E-2</v>
      </c>
      <c r="DZ17" s="209">
        <v>2.8735805272366601</v>
      </c>
      <c r="EA17" s="100">
        <v>7.9430297986879506E-2</v>
      </c>
      <c r="EB17" s="209">
        <v>3.0276379787223302</v>
      </c>
      <c r="EC17" s="100">
        <v>7.1657541141157896E-2</v>
      </c>
      <c r="ED17" s="209">
        <v>3.3772206343026299</v>
      </c>
      <c r="EE17" s="258">
        <v>5.6323887913528901E-2</v>
      </c>
    </row>
    <row r="18" spans="1:135" s="85" customFormat="1" x14ac:dyDescent="0.2">
      <c r="A18" s="98" t="s">
        <v>8</v>
      </c>
      <c r="B18" s="209">
        <v>2.7298316405075398</v>
      </c>
      <c r="C18" s="100">
        <v>8.1868002668782205E-2</v>
      </c>
      <c r="D18" s="209">
        <v>2.0699200188431299</v>
      </c>
      <c r="E18" s="100">
        <v>5.5995762402583901E-2</v>
      </c>
      <c r="F18" s="209">
        <v>2.8280955928307101</v>
      </c>
      <c r="G18" s="100">
        <v>6.1410446529228099E-2</v>
      </c>
      <c r="H18" s="209">
        <v>2.3516063975446899</v>
      </c>
      <c r="I18" s="100">
        <v>7.19189386552683E-2</v>
      </c>
      <c r="J18" s="209">
        <v>3.6686432966293601</v>
      </c>
      <c r="K18" s="100">
        <v>5.9239371378635199E-2</v>
      </c>
      <c r="L18" s="209">
        <v>1.45400424669092</v>
      </c>
      <c r="M18" s="100">
        <v>0.13405864769478201</v>
      </c>
      <c r="N18" s="209">
        <v>0.59493700431181396</v>
      </c>
      <c r="O18" s="258">
        <v>7.2925053507545703E-2</v>
      </c>
      <c r="P18" s="98" t="s">
        <v>8</v>
      </c>
      <c r="Q18" s="209">
        <v>2.4490016886428001</v>
      </c>
      <c r="R18" s="100">
        <v>2.9117226608103602E-2</v>
      </c>
      <c r="S18" s="209">
        <v>2.1479691539472001</v>
      </c>
      <c r="T18" s="100">
        <v>2.8993933684753202E-2</v>
      </c>
      <c r="U18" s="209">
        <v>2.79483529709796</v>
      </c>
      <c r="V18" s="100">
        <v>4.0137952493438003E-2</v>
      </c>
      <c r="W18" s="209">
        <v>1.9422384311024501</v>
      </c>
      <c r="X18" s="100">
        <v>3.8193076296456199E-2</v>
      </c>
      <c r="Y18" s="209">
        <v>3.59365379040459</v>
      </c>
      <c r="Z18" s="100">
        <v>2.3977629428674201E-2</v>
      </c>
      <c r="AA18" s="209">
        <v>1.8891015092985599</v>
      </c>
      <c r="AB18" s="100">
        <v>6.4469337038498706E-2</v>
      </c>
      <c r="AC18" s="209">
        <v>0.61842400673853903</v>
      </c>
      <c r="AD18" s="258">
        <v>3.51240117423295E-2</v>
      </c>
      <c r="AE18" s="98" t="s">
        <v>8</v>
      </c>
      <c r="AF18" s="209">
        <v>2.2957073563175801</v>
      </c>
      <c r="AG18" s="100">
        <v>3.0428695617303301E-2</v>
      </c>
      <c r="AH18" s="209">
        <v>2.1578352455626901</v>
      </c>
      <c r="AI18" s="100">
        <v>3.00576539497781E-2</v>
      </c>
      <c r="AJ18" s="209">
        <v>2.51860876480441</v>
      </c>
      <c r="AK18" s="100">
        <v>3.2677565255246198E-2</v>
      </c>
      <c r="AL18" s="209">
        <v>2.12139348161074</v>
      </c>
      <c r="AM18" s="100">
        <v>4.6366563783841498E-2</v>
      </c>
      <c r="AN18" s="209">
        <v>3.43232697681105</v>
      </c>
      <c r="AO18" s="100">
        <v>3.6359837433185903E-2</v>
      </c>
      <c r="AP18" s="209">
        <v>2.50045173642367</v>
      </c>
      <c r="AQ18" s="100">
        <v>5.7520483806617298E-2</v>
      </c>
      <c r="AR18" s="209">
        <v>1.16121175222871</v>
      </c>
      <c r="AS18" s="258">
        <v>6.2159459956757E-2</v>
      </c>
      <c r="AT18" s="98" t="s">
        <v>8</v>
      </c>
      <c r="AU18" s="209">
        <v>2.1811761272512999</v>
      </c>
      <c r="AV18" s="100">
        <v>5.4464888255404902E-2</v>
      </c>
      <c r="AW18" s="209">
        <v>2.0686895610086302</v>
      </c>
      <c r="AX18" s="100">
        <v>4.9334330414492103E-2</v>
      </c>
      <c r="AY18" s="209">
        <v>1.9887000107445201</v>
      </c>
      <c r="AZ18" s="100">
        <v>5.2256157008627499E-2</v>
      </c>
      <c r="BA18" s="209">
        <v>1.9021595049192299</v>
      </c>
      <c r="BB18" s="100">
        <v>6.3443920821179195E-2</v>
      </c>
      <c r="BC18" s="209">
        <v>3.018293984014</v>
      </c>
      <c r="BD18" s="100">
        <v>7.8148775786396202E-2</v>
      </c>
      <c r="BE18" s="209">
        <v>2.4820715477981099</v>
      </c>
      <c r="BF18" s="100">
        <v>0.10225138651569</v>
      </c>
      <c r="BG18" s="209">
        <v>0.78578797717400695</v>
      </c>
      <c r="BH18" s="258">
        <v>8.8477423217545495E-2</v>
      </c>
      <c r="BI18" s="98" t="s">
        <v>8</v>
      </c>
      <c r="BJ18" s="209">
        <v>2.1482619392487399</v>
      </c>
      <c r="BK18" s="100">
        <v>3.1847294358103399E-2</v>
      </c>
      <c r="BL18" s="209">
        <v>2.1615456123087098</v>
      </c>
      <c r="BM18" s="100">
        <v>3.55323108417578E-2</v>
      </c>
      <c r="BN18" s="209">
        <v>2.3664834346566699</v>
      </c>
      <c r="BO18" s="100">
        <v>3.4254263376511197E-2</v>
      </c>
      <c r="BP18" s="209">
        <v>2.3705005635307499</v>
      </c>
      <c r="BQ18" s="100">
        <v>4.8107167043687497E-2</v>
      </c>
      <c r="BR18" s="209">
        <v>3.20914292205119</v>
      </c>
      <c r="BS18" s="100">
        <v>5.32761124773663E-2</v>
      </c>
      <c r="BT18" s="209">
        <v>2.9640430506553699</v>
      </c>
      <c r="BU18" s="100">
        <v>5.9476985553992501E-2</v>
      </c>
      <c r="BV18" s="209">
        <v>2.3903139950254202</v>
      </c>
      <c r="BW18" s="258">
        <v>5.6695140976781598E-2</v>
      </c>
      <c r="BX18" s="98" t="s">
        <v>8</v>
      </c>
      <c r="BY18" s="209">
        <v>2.20482209014907</v>
      </c>
      <c r="BZ18" s="100">
        <v>8.8101823734973703E-2</v>
      </c>
      <c r="CA18" s="209">
        <v>1.9283589836607899</v>
      </c>
      <c r="CB18" s="100">
        <v>7.4910077727768504E-2</v>
      </c>
      <c r="CC18" s="209">
        <v>1.5450119032031899</v>
      </c>
      <c r="CD18" s="100">
        <v>8.0658548483633893E-2</v>
      </c>
      <c r="CE18" s="209">
        <v>1.8377990299723299</v>
      </c>
      <c r="CF18" s="100">
        <v>0.185657537902018</v>
      </c>
      <c r="CG18" s="209">
        <v>3.1342362964569701</v>
      </c>
      <c r="CH18" s="100">
        <v>0.11176216931590099</v>
      </c>
      <c r="CI18" s="209">
        <v>3.15160048057612</v>
      </c>
      <c r="CJ18" s="100">
        <v>0.103559409310142</v>
      </c>
      <c r="CK18" s="209">
        <v>3.4556063353784299</v>
      </c>
      <c r="CL18" s="258">
        <v>7.8622114504344101E-2</v>
      </c>
      <c r="CM18" s="98" t="s">
        <v>8</v>
      </c>
      <c r="CN18" s="209">
        <v>2.2715955281284299</v>
      </c>
      <c r="CO18" s="100">
        <v>3.9200259015681499E-2</v>
      </c>
      <c r="CP18" s="209">
        <v>1.9591415755375501</v>
      </c>
      <c r="CQ18" s="100">
        <v>3.9491999462015002E-2</v>
      </c>
      <c r="CR18" s="209">
        <v>1.73997824298774</v>
      </c>
      <c r="CS18" s="100">
        <v>3.5165028342111E-2</v>
      </c>
      <c r="CT18" s="209">
        <v>2.1826160687064</v>
      </c>
      <c r="CU18" s="100">
        <v>6.4163660970714506E-2</v>
      </c>
      <c r="CV18" s="209">
        <v>2.9714567386607298</v>
      </c>
      <c r="CW18" s="100">
        <v>5.9856606532693701E-2</v>
      </c>
      <c r="CX18" s="209">
        <v>3.63068214974294</v>
      </c>
      <c r="CY18" s="100">
        <v>3.8579614017586299E-2</v>
      </c>
      <c r="CZ18" s="209">
        <v>2.91078626113331</v>
      </c>
      <c r="DA18" s="258">
        <v>5.7852328945722099E-2</v>
      </c>
      <c r="DB18" s="98" t="s">
        <v>8</v>
      </c>
      <c r="DC18" s="209">
        <v>1.8805040098036001</v>
      </c>
      <c r="DD18" s="100">
        <v>4.19671865693289E-2</v>
      </c>
      <c r="DE18" s="209">
        <v>1.9627467488584001</v>
      </c>
      <c r="DF18" s="100">
        <v>4.8494462745359103E-2</v>
      </c>
      <c r="DG18" s="209">
        <v>1.51384214622952</v>
      </c>
      <c r="DH18" s="100">
        <v>4.8012669357380702E-2</v>
      </c>
      <c r="DI18" s="209">
        <v>1.90638597723813</v>
      </c>
      <c r="DJ18" s="100">
        <v>7.7810106878565793E-2</v>
      </c>
      <c r="DK18" s="209">
        <v>2.5830157025959801</v>
      </c>
      <c r="DL18" s="100">
        <v>9.3245171103142496E-2</v>
      </c>
      <c r="DM18" s="209">
        <v>2.9093992144822498</v>
      </c>
      <c r="DN18" s="100">
        <v>7.3657288195948606E-2</v>
      </c>
      <c r="DO18" s="209">
        <v>2.4194384619996798</v>
      </c>
      <c r="DP18" s="258">
        <v>9.1832602222833098E-2</v>
      </c>
      <c r="DQ18" s="98" t="s">
        <v>8</v>
      </c>
      <c r="DR18" s="209">
        <v>2.0271194083886899</v>
      </c>
      <c r="DS18" s="100">
        <v>6.1285460186905803E-2</v>
      </c>
      <c r="DT18" s="209">
        <v>1.91514489852126</v>
      </c>
      <c r="DU18" s="100">
        <v>6.0246994671819799E-2</v>
      </c>
      <c r="DV18" s="209">
        <v>1.60272853089211</v>
      </c>
      <c r="DW18" s="100">
        <v>6.0120411381291199E-2</v>
      </c>
      <c r="DX18" s="209">
        <v>1.9688626316976701</v>
      </c>
      <c r="DY18" s="100">
        <v>0.10470745411052799</v>
      </c>
      <c r="DZ18" s="209">
        <v>2.49291751109907</v>
      </c>
      <c r="EA18" s="100">
        <v>0.106730255369015</v>
      </c>
      <c r="EB18" s="209">
        <v>2.4869876145568099</v>
      </c>
      <c r="EC18" s="100">
        <v>0.113005932782564</v>
      </c>
      <c r="ED18" s="209">
        <v>3.0153842570323</v>
      </c>
      <c r="EE18" s="258">
        <v>0.100900066556047</v>
      </c>
    </row>
    <row r="19" spans="1:135" s="85" customFormat="1" x14ac:dyDescent="0.2">
      <c r="A19" s="98" t="s">
        <v>326</v>
      </c>
      <c r="B19" s="209">
        <v>2.2544063844889899</v>
      </c>
      <c r="C19" s="100">
        <v>4.3075004502779103E-2</v>
      </c>
      <c r="D19" s="209">
        <v>2.4163047372367399</v>
      </c>
      <c r="E19" s="100">
        <v>4.5339031739437E-2</v>
      </c>
      <c r="F19" s="209">
        <v>2.6300503262669901</v>
      </c>
      <c r="G19" s="100">
        <v>3.6262622420608598E-2</v>
      </c>
      <c r="H19" s="209">
        <v>2.8536185678138399</v>
      </c>
      <c r="I19" s="100">
        <v>4.8287015182106201E-2</v>
      </c>
      <c r="J19" s="209">
        <v>3.7053358868626902</v>
      </c>
      <c r="K19" s="100">
        <v>3.2746120456595702E-2</v>
      </c>
      <c r="L19" s="209">
        <v>1.01034737598852</v>
      </c>
      <c r="M19" s="100">
        <v>6.7910142821410793E-2</v>
      </c>
      <c r="N19" s="209">
        <v>0.87528020680116703</v>
      </c>
      <c r="O19" s="258">
        <v>5.9684979839213698E-2</v>
      </c>
      <c r="P19" s="98" t="s">
        <v>326</v>
      </c>
      <c r="Q19" s="209">
        <v>1.9977139529153001</v>
      </c>
      <c r="R19" s="100">
        <v>3.4021206469899798E-2</v>
      </c>
      <c r="S19" s="209">
        <v>2.32474197221419</v>
      </c>
      <c r="T19" s="100">
        <v>3.2352024712032003E-2</v>
      </c>
      <c r="U19" s="209">
        <v>2.4789523026900002</v>
      </c>
      <c r="V19" s="100">
        <v>4.0219289885046097E-2</v>
      </c>
      <c r="W19" s="209">
        <v>2.21147542012887</v>
      </c>
      <c r="X19" s="100">
        <v>4.6395295491911598E-2</v>
      </c>
      <c r="Y19" s="209">
        <v>3.66136190621194</v>
      </c>
      <c r="Z19" s="100">
        <v>3.1396364291230397E-2</v>
      </c>
      <c r="AA19" s="209">
        <v>1.62066605946996</v>
      </c>
      <c r="AB19" s="100">
        <v>6.6690697887275802E-2</v>
      </c>
      <c r="AC19" s="209">
        <v>1.06076209149227</v>
      </c>
      <c r="AD19" s="258">
        <v>4.9827010928076301E-2</v>
      </c>
      <c r="AE19" s="98" t="s">
        <v>326</v>
      </c>
      <c r="AF19" s="209">
        <v>1.79772456202496</v>
      </c>
      <c r="AG19" s="100">
        <v>2.62881248779375E-2</v>
      </c>
      <c r="AH19" s="209">
        <v>2.2624746384046901</v>
      </c>
      <c r="AI19" s="100">
        <v>3.2255520884059898E-2</v>
      </c>
      <c r="AJ19" s="209">
        <v>2.0272477427001099</v>
      </c>
      <c r="AK19" s="100">
        <v>2.6520437062914699E-2</v>
      </c>
      <c r="AL19" s="209">
        <v>2.6643782948297101</v>
      </c>
      <c r="AM19" s="100">
        <v>4.3261025666313201E-2</v>
      </c>
      <c r="AN19" s="209">
        <v>3.2825535219505801</v>
      </c>
      <c r="AO19" s="100">
        <v>3.6621343604809502E-2</v>
      </c>
      <c r="AP19" s="209">
        <v>2.2013361888601799</v>
      </c>
      <c r="AQ19" s="100">
        <v>5.4921234376989099E-2</v>
      </c>
      <c r="AR19" s="209">
        <v>1.55152880437415</v>
      </c>
      <c r="AS19" s="258">
        <v>4.8379333471757401E-2</v>
      </c>
      <c r="AT19" s="98" t="s">
        <v>326</v>
      </c>
      <c r="AU19" s="209">
        <v>1.79714259067335</v>
      </c>
      <c r="AV19" s="100">
        <v>4.3262963731298697E-2</v>
      </c>
      <c r="AW19" s="209">
        <v>2.0632265019177898</v>
      </c>
      <c r="AX19" s="100">
        <v>4.7794294355620999E-2</v>
      </c>
      <c r="AY19" s="209">
        <v>1.5476793039135299</v>
      </c>
      <c r="AZ19" s="100">
        <v>4.3867614258572697E-2</v>
      </c>
      <c r="BA19" s="209">
        <v>2.3739289825883598</v>
      </c>
      <c r="BB19" s="100">
        <v>6.0412905129573098E-2</v>
      </c>
      <c r="BC19" s="209">
        <v>3.0238105958063599</v>
      </c>
      <c r="BD19" s="100">
        <v>7.6741059082854404E-2</v>
      </c>
      <c r="BE19" s="209">
        <v>1.05662497160424</v>
      </c>
      <c r="BF19" s="100">
        <v>7.8686097664762103E-2</v>
      </c>
      <c r="BG19" s="209">
        <v>0.79796810622383496</v>
      </c>
      <c r="BH19" s="258">
        <v>6.7080281426069102E-2</v>
      </c>
      <c r="BI19" s="98" t="s">
        <v>326</v>
      </c>
      <c r="BJ19" s="209">
        <v>1.60241646335748</v>
      </c>
      <c r="BK19" s="100">
        <v>3.2546778067574701E-2</v>
      </c>
      <c r="BL19" s="209">
        <v>2.0832269022674899</v>
      </c>
      <c r="BM19" s="100">
        <v>4.1998848533120102E-2</v>
      </c>
      <c r="BN19" s="209">
        <v>1.86881088717362</v>
      </c>
      <c r="BO19" s="100">
        <v>3.07144540586172E-2</v>
      </c>
      <c r="BP19" s="209">
        <v>2.4691557529732</v>
      </c>
      <c r="BQ19" s="100">
        <v>5.3061097433120798E-2</v>
      </c>
      <c r="BR19" s="209">
        <v>2.7471328209202199</v>
      </c>
      <c r="BS19" s="100">
        <v>6.5573560429024097E-2</v>
      </c>
      <c r="BT19" s="209">
        <v>2.6603055745106299</v>
      </c>
      <c r="BU19" s="100">
        <v>5.57030408515478E-2</v>
      </c>
      <c r="BV19" s="209">
        <v>2.5025125383365299</v>
      </c>
      <c r="BW19" s="258">
        <v>5.9298620743150399E-2</v>
      </c>
      <c r="BX19" s="98" t="s">
        <v>326</v>
      </c>
      <c r="BY19" s="209">
        <v>1.7435307855984199</v>
      </c>
      <c r="BZ19" s="100">
        <v>7.4306929399191396E-2</v>
      </c>
      <c r="CA19" s="209">
        <v>1.84885804496483</v>
      </c>
      <c r="CB19" s="100">
        <v>7.7447186470800303E-2</v>
      </c>
      <c r="CC19" s="209">
        <v>1.3326256596250401</v>
      </c>
      <c r="CD19" s="100">
        <v>6.1449743198668402E-2</v>
      </c>
      <c r="CE19" s="209">
        <v>2.1487979410078699</v>
      </c>
      <c r="CF19" s="100">
        <v>0.15709584212507699</v>
      </c>
      <c r="CG19" s="209">
        <v>3.0564007899050898</v>
      </c>
      <c r="CH19" s="100">
        <v>0.13127954821655</v>
      </c>
      <c r="CI19" s="209">
        <v>3.34732112263129</v>
      </c>
      <c r="CJ19" s="100">
        <v>8.5653878357568505E-2</v>
      </c>
      <c r="CK19" s="209">
        <v>3.4684760199879099</v>
      </c>
      <c r="CL19" s="258">
        <v>5.7773872808939003E-2</v>
      </c>
      <c r="CM19" s="98" t="s">
        <v>326</v>
      </c>
      <c r="CN19" s="209">
        <v>1.6541376315218701</v>
      </c>
      <c r="CO19" s="100">
        <v>5.2717343048892903E-2</v>
      </c>
      <c r="CP19" s="209">
        <v>1.9650526638994501</v>
      </c>
      <c r="CQ19" s="100">
        <v>4.3014769970034401E-2</v>
      </c>
      <c r="CR19" s="209">
        <v>1.5372103202243901</v>
      </c>
      <c r="CS19" s="100">
        <v>4.1398987790100102E-2</v>
      </c>
      <c r="CT19" s="209">
        <v>2.4051145389002802</v>
      </c>
      <c r="CU19" s="100">
        <v>7.9439279134723206E-2</v>
      </c>
      <c r="CV19" s="209">
        <v>2.70562477849262</v>
      </c>
      <c r="CW19" s="100">
        <v>8.0883655463692694E-2</v>
      </c>
      <c r="CX19" s="209">
        <v>3.5027384224960798</v>
      </c>
      <c r="CY19" s="100">
        <v>5.26225373988638E-2</v>
      </c>
      <c r="CZ19" s="209">
        <v>2.9371487361848398</v>
      </c>
      <c r="DA19" s="258">
        <v>5.8794710478737702E-2</v>
      </c>
      <c r="DB19" s="98" t="s">
        <v>326</v>
      </c>
      <c r="DC19" s="209">
        <v>1.3727929452232399</v>
      </c>
      <c r="DD19" s="100">
        <v>4.4367213074266498E-2</v>
      </c>
      <c r="DE19" s="209">
        <v>1.79729188617646</v>
      </c>
      <c r="DF19" s="100">
        <v>5.8836250671779798E-2</v>
      </c>
      <c r="DG19" s="209">
        <v>1.13190816956167</v>
      </c>
      <c r="DH19" s="100">
        <v>4.8138951085273898E-2</v>
      </c>
      <c r="DI19" s="209">
        <v>2.0642939289339099</v>
      </c>
      <c r="DJ19" s="100">
        <v>7.48702572818295E-2</v>
      </c>
      <c r="DK19" s="209">
        <v>1.95727663874305</v>
      </c>
      <c r="DL19" s="100">
        <v>9.4702514398352297E-2</v>
      </c>
      <c r="DM19" s="209">
        <v>3.2043247194078899</v>
      </c>
      <c r="DN19" s="100">
        <v>6.9698635637563094E-2</v>
      </c>
      <c r="DO19" s="209">
        <v>2.6925917532630899</v>
      </c>
      <c r="DP19" s="258">
        <v>7.6796108702170102E-2</v>
      </c>
      <c r="DQ19" s="98" t="s">
        <v>326</v>
      </c>
      <c r="DR19" s="209">
        <v>1.5976280442555599</v>
      </c>
      <c r="DS19" s="100">
        <v>5.0488121690638099E-2</v>
      </c>
      <c r="DT19" s="209">
        <v>1.65216401750841</v>
      </c>
      <c r="DU19" s="100">
        <v>5.0825731039984202E-2</v>
      </c>
      <c r="DV19" s="209">
        <v>1.2616426888290999</v>
      </c>
      <c r="DW19" s="100">
        <v>5.6580165871938599E-2</v>
      </c>
      <c r="DX19" s="209">
        <v>1.87392221458144</v>
      </c>
      <c r="DY19" s="100">
        <v>7.4435222104776905E-2</v>
      </c>
      <c r="DZ19" s="209">
        <v>2.0837966656146598</v>
      </c>
      <c r="EA19" s="100">
        <v>8.2817690454315807E-2</v>
      </c>
      <c r="EB19" s="209">
        <v>2.7874177756854301</v>
      </c>
      <c r="EC19" s="100">
        <v>7.1923994029481894E-2</v>
      </c>
      <c r="ED19" s="209">
        <v>2.8629376960546802</v>
      </c>
      <c r="EE19" s="258">
        <v>5.9416129887304499E-2</v>
      </c>
    </row>
    <row r="20" spans="1:135" s="85" customFormat="1" x14ac:dyDescent="0.2">
      <c r="A20" s="98" t="s">
        <v>9</v>
      </c>
      <c r="B20" s="209">
        <v>2.94573878476089</v>
      </c>
      <c r="C20" s="100">
        <v>9.1077742323900396E-2</v>
      </c>
      <c r="D20" s="209">
        <v>2.02891430546893</v>
      </c>
      <c r="E20" s="100">
        <v>5.8919163239293797E-2</v>
      </c>
      <c r="F20" s="209">
        <v>2.66684704206759</v>
      </c>
      <c r="G20" s="100">
        <v>5.7013053589130502E-2</v>
      </c>
      <c r="H20" s="209">
        <v>2.4918940800109</v>
      </c>
      <c r="I20" s="100">
        <v>0.101635573576577</v>
      </c>
      <c r="J20" s="209">
        <v>3.8028739016736099</v>
      </c>
      <c r="K20" s="100">
        <v>7.0856854522179297E-2</v>
      </c>
      <c r="L20" s="209">
        <v>1.8597108911970599</v>
      </c>
      <c r="M20" s="100">
        <v>0.173389195169462</v>
      </c>
      <c r="N20" s="209">
        <v>0.813162244471903</v>
      </c>
      <c r="O20" s="258">
        <v>0.13317523059682901</v>
      </c>
      <c r="P20" s="98" t="s">
        <v>9</v>
      </c>
      <c r="Q20" s="209">
        <v>2.39578337784693</v>
      </c>
      <c r="R20" s="100">
        <v>4.3189201440981498E-2</v>
      </c>
      <c r="S20" s="209">
        <v>2.1261633161151701</v>
      </c>
      <c r="T20" s="100">
        <v>3.6865308577428799E-2</v>
      </c>
      <c r="U20" s="209">
        <v>2.2214880243335999</v>
      </c>
      <c r="V20" s="100">
        <v>3.1378525953287301E-2</v>
      </c>
      <c r="W20" s="209">
        <v>1.8937786047111</v>
      </c>
      <c r="X20" s="100">
        <v>4.3319405130118102E-2</v>
      </c>
      <c r="Y20" s="209">
        <v>3.53868542022912</v>
      </c>
      <c r="Z20" s="100">
        <v>4.4815604570871401E-2</v>
      </c>
      <c r="AA20" s="209">
        <v>2.1883076318465098</v>
      </c>
      <c r="AB20" s="100">
        <v>8.2974944478424101E-2</v>
      </c>
      <c r="AC20" s="209">
        <v>0.82084574944099098</v>
      </c>
      <c r="AD20" s="258">
        <v>6.1165435393416803E-2</v>
      </c>
      <c r="AE20" s="98" t="s">
        <v>9</v>
      </c>
      <c r="AF20" s="209">
        <v>2.29877575416721</v>
      </c>
      <c r="AG20" s="100">
        <v>4.3153760301640601E-2</v>
      </c>
      <c r="AH20" s="209">
        <v>2.0814910088855201</v>
      </c>
      <c r="AI20" s="100">
        <v>3.6690445541018697E-2</v>
      </c>
      <c r="AJ20" s="209">
        <v>1.89533718983523</v>
      </c>
      <c r="AK20" s="100">
        <v>3.06875263246289E-2</v>
      </c>
      <c r="AL20" s="209">
        <v>2.2361084898261399</v>
      </c>
      <c r="AM20" s="100">
        <v>5.7440655591358601E-2</v>
      </c>
      <c r="AN20" s="209">
        <v>3.2490598753744</v>
      </c>
      <c r="AO20" s="100">
        <v>5.7027128063501999E-2</v>
      </c>
      <c r="AP20" s="209">
        <v>2.86557234418061</v>
      </c>
      <c r="AQ20" s="100">
        <v>8.8587960815609199E-2</v>
      </c>
      <c r="AR20" s="209">
        <v>1.52838102659408</v>
      </c>
      <c r="AS20" s="258">
        <v>7.7431404420609598E-2</v>
      </c>
      <c r="AT20" s="98" t="s">
        <v>9</v>
      </c>
      <c r="AU20" s="209">
        <v>2.2649496972818</v>
      </c>
      <c r="AV20" s="100">
        <v>4.6332077720626703E-2</v>
      </c>
      <c r="AW20" s="209">
        <v>1.9527142876220001</v>
      </c>
      <c r="AX20" s="100">
        <v>4.6978060207537697E-2</v>
      </c>
      <c r="AY20" s="209">
        <v>1.7516598398616601</v>
      </c>
      <c r="AZ20" s="100">
        <v>4.5756161146729799E-2</v>
      </c>
      <c r="BA20" s="209">
        <v>2.0307659033684602</v>
      </c>
      <c r="BB20" s="100">
        <v>7.3886032439823501E-2</v>
      </c>
      <c r="BC20" s="209">
        <v>3.4846448618246701</v>
      </c>
      <c r="BD20" s="100">
        <v>4.80797439990302E-2</v>
      </c>
      <c r="BE20" s="209">
        <v>2.6664843327266201</v>
      </c>
      <c r="BF20" s="100">
        <v>8.6601146504990595E-2</v>
      </c>
      <c r="BG20" s="209">
        <v>1.07279883766183</v>
      </c>
      <c r="BH20" s="258">
        <v>8.0506322352717805E-2</v>
      </c>
      <c r="BI20" s="98" t="s">
        <v>9</v>
      </c>
      <c r="BJ20" s="209">
        <v>2.09374053341313</v>
      </c>
      <c r="BK20" s="100">
        <v>4.87473589691442E-2</v>
      </c>
      <c r="BL20" s="209">
        <v>1.90838656101048</v>
      </c>
      <c r="BM20" s="100">
        <v>3.89536647925907E-2</v>
      </c>
      <c r="BN20" s="209">
        <v>1.83924308575323</v>
      </c>
      <c r="BO20" s="100">
        <v>3.3221251678543201E-2</v>
      </c>
      <c r="BP20" s="209">
        <v>2.5216567623566899</v>
      </c>
      <c r="BQ20" s="100">
        <v>7.1792662659312098E-2</v>
      </c>
      <c r="BR20" s="209">
        <v>2.6018553926414598</v>
      </c>
      <c r="BS20" s="100">
        <v>7.1242405575842799E-2</v>
      </c>
      <c r="BT20" s="209">
        <v>3.3060291117504899</v>
      </c>
      <c r="BU20" s="100">
        <v>4.7249242613457997E-2</v>
      </c>
      <c r="BV20" s="209">
        <v>3.0009511918738401</v>
      </c>
      <c r="BW20" s="258">
        <v>6.7646057984764404E-2</v>
      </c>
      <c r="BX20" s="98" t="s">
        <v>9</v>
      </c>
      <c r="BY20" s="209">
        <v>2.8194553249757002</v>
      </c>
      <c r="BZ20" s="100">
        <v>0.18202157589392001</v>
      </c>
      <c r="CA20" s="209">
        <v>1.6320244147215599</v>
      </c>
      <c r="CB20" s="100">
        <v>0.13316588264855</v>
      </c>
      <c r="CC20" s="209">
        <v>1.37607876969596</v>
      </c>
      <c r="CD20" s="100">
        <v>0.12803109718827199</v>
      </c>
      <c r="CE20" s="209">
        <v>2.3259338174473401</v>
      </c>
      <c r="CF20" s="100">
        <v>0.201271604020345</v>
      </c>
      <c r="CG20" s="209">
        <v>3.3329700623920702</v>
      </c>
      <c r="CH20" s="100">
        <v>0.17414926090368699</v>
      </c>
      <c r="CI20" s="209">
        <v>3.5797180604683798</v>
      </c>
      <c r="CJ20" s="100">
        <v>0.141668518991549</v>
      </c>
      <c r="CK20" s="209">
        <v>3.7345110538044199</v>
      </c>
      <c r="CL20" s="258">
        <v>8.61236941288335E-2</v>
      </c>
      <c r="CM20" s="98" t="s">
        <v>9</v>
      </c>
      <c r="CN20" s="209">
        <v>2.1290324974983901</v>
      </c>
      <c r="CO20" s="100">
        <v>4.4333448754089899E-2</v>
      </c>
      <c r="CP20" s="209">
        <v>1.8683014403850899</v>
      </c>
      <c r="CQ20" s="100">
        <v>4.62787663898718E-2</v>
      </c>
      <c r="CR20" s="209">
        <v>1.5541386648879001</v>
      </c>
      <c r="CS20" s="100">
        <v>3.5745936778271099E-2</v>
      </c>
      <c r="CT20" s="209">
        <v>2.6903937438205898</v>
      </c>
      <c r="CU20" s="100">
        <v>7.8354009394073207E-2</v>
      </c>
      <c r="CV20" s="209">
        <v>2.8115425283825699</v>
      </c>
      <c r="CW20" s="100">
        <v>7.7348235915444902E-2</v>
      </c>
      <c r="CX20" s="209">
        <v>3.7035213964285498</v>
      </c>
      <c r="CY20" s="100">
        <v>4.7513885756100598E-2</v>
      </c>
      <c r="CZ20" s="209">
        <v>3.3062390230250398</v>
      </c>
      <c r="DA20" s="258">
        <v>5.2242546240144398E-2</v>
      </c>
      <c r="DB20" s="98" t="s">
        <v>9</v>
      </c>
      <c r="DC20" s="209">
        <v>1.5978088122793801</v>
      </c>
      <c r="DD20" s="100">
        <v>5.213206343738E-2</v>
      </c>
      <c r="DE20" s="209">
        <v>1.65893061124025</v>
      </c>
      <c r="DF20" s="100">
        <v>5.20056571173124E-2</v>
      </c>
      <c r="DG20" s="209">
        <v>1.2467303488897199</v>
      </c>
      <c r="DH20" s="100">
        <v>6.1493871272165899E-2</v>
      </c>
      <c r="DI20" s="209">
        <v>2.1868751997954199</v>
      </c>
      <c r="DJ20" s="100">
        <v>0.102700777829188</v>
      </c>
      <c r="DK20" s="209">
        <v>2.0476548683854601</v>
      </c>
      <c r="DL20" s="100">
        <v>0.118217662620999</v>
      </c>
      <c r="DM20" s="209">
        <v>3.4926734713618099</v>
      </c>
      <c r="DN20" s="100">
        <v>9.1284658646218E-2</v>
      </c>
      <c r="DO20" s="209">
        <v>3.1498006544405199</v>
      </c>
      <c r="DP20" s="258">
        <v>0.11176993224326599</v>
      </c>
      <c r="DQ20" s="98" t="s">
        <v>9</v>
      </c>
      <c r="DR20" s="209">
        <v>1.89896656656268</v>
      </c>
      <c r="DS20" s="100">
        <v>8.5638274881199905E-2</v>
      </c>
      <c r="DT20" s="209">
        <v>1.4706439715312001</v>
      </c>
      <c r="DU20" s="100">
        <v>7.3780791961886596E-2</v>
      </c>
      <c r="DV20" s="209">
        <v>1.0889406972598299</v>
      </c>
      <c r="DW20" s="100">
        <v>5.4092124385766702E-2</v>
      </c>
      <c r="DX20" s="209">
        <v>1.8908108398054699</v>
      </c>
      <c r="DY20" s="100">
        <v>0.119487202619193</v>
      </c>
      <c r="DZ20" s="209">
        <v>2.30205766412067</v>
      </c>
      <c r="EA20" s="100">
        <v>0.11537792195249801</v>
      </c>
      <c r="EB20" s="209">
        <v>3.2517694951857101</v>
      </c>
      <c r="EC20" s="100">
        <v>0.105953146933323</v>
      </c>
      <c r="ED20" s="209">
        <v>3.5003052201086899</v>
      </c>
      <c r="EE20" s="258">
        <v>8.4689040855373002E-2</v>
      </c>
    </row>
    <row r="21" spans="1:135" s="85" customFormat="1" x14ac:dyDescent="0.2">
      <c r="A21" s="98" t="s">
        <v>10</v>
      </c>
      <c r="B21" s="209">
        <v>2.1654679737833602</v>
      </c>
      <c r="C21" s="100">
        <v>7.71231692655963E-2</v>
      </c>
      <c r="D21" s="209">
        <v>2.0788374408875701</v>
      </c>
      <c r="E21" s="100">
        <v>7.2982035261035305E-2</v>
      </c>
      <c r="F21" s="209">
        <v>2.9010856633050901</v>
      </c>
      <c r="G21" s="100">
        <v>5.9531158614748302E-2</v>
      </c>
      <c r="H21" s="209">
        <v>3.1171202466906101</v>
      </c>
      <c r="I21" s="100">
        <v>7.2880666341158806E-2</v>
      </c>
      <c r="J21" s="209">
        <v>3.5660531349037399</v>
      </c>
      <c r="K21" s="100">
        <v>8.2490010912679199E-2</v>
      </c>
      <c r="L21" s="209">
        <v>3.0562271947908601</v>
      </c>
      <c r="M21" s="100">
        <v>0.118466482106758</v>
      </c>
      <c r="N21" s="209">
        <v>1.9870002666251301</v>
      </c>
      <c r="O21" s="258">
        <v>0.124177091351505</v>
      </c>
      <c r="P21" s="98" t="s">
        <v>10</v>
      </c>
      <c r="Q21" s="209">
        <v>1.8372336009247401</v>
      </c>
      <c r="R21" s="100">
        <v>3.2560456692040697E-2</v>
      </c>
      <c r="S21" s="209">
        <v>2.3130911256303701</v>
      </c>
      <c r="T21" s="100">
        <v>3.7412844543298802E-2</v>
      </c>
      <c r="U21" s="209">
        <v>2.7766399309093401</v>
      </c>
      <c r="V21" s="100">
        <v>3.9061156961511898E-2</v>
      </c>
      <c r="W21" s="209">
        <v>2.7419684139980101</v>
      </c>
      <c r="X21" s="100">
        <v>5.8188040175789803E-2</v>
      </c>
      <c r="Y21" s="209">
        <v>3.5647887038090702</v>
      </c>
      <c r="Z21" s="100">
        <v>4.4018429983541399E-2</v>
      </c>
      <c r="AA21" s="209">
        <v>3.1298976610654599</v>
      </c>
      <c r="AB21" s="100">
        <v>5.9095022177720599E-2</v>
      </c>
      <c r="AC21" s="209">
        <v>1.40603201324712</v>
      </c>
      <c r="AD21" s="258">
        <v>6.6387834018757003E-2</v>
      </c>
      <c r="AE21" s="98" t="s">
        <v>10</v>
      </c>
      <c r="AF21" s="209">
        <v>1.78044095394015</v>
      </c>
      <c r="AG21" s="100">
        <v>4.4607728635582697E-2</v>
      </c>
      <c r="AH21" s="209">
        <v>2.1898993568762499</v>
      </c>
      <c r="AI21" s="100">
        <v>5.50099714246466E-2</v>
      </c>
      <c r="AJ21" s="209">
        <v>2.34126075820258</v>
      </c>
      <c r="AK21" s="100">
        <v>5.4959205691973899E-2</v>
      </c>
      <c r="AL21" s="209">
        <v>2.84009968355338</v>
      </c>
      <c r="AM21" s="100">
        <v>7.0446987586148299E-2</v>
      </c>
      <c r="AN21" s="209">
        <v>3.4316540886015101</v>
      </c>
      <c r="AO21" s="100">
        <v>8.3823813524417798E-2</v>
      </c>
      <c r="AP21" s="209">
        <v>3.2530281423118899</v>
      </c>
      <c r="AQ21" s="100">
        <v>8.4357602621401295E-2</v>
      </c>
      <c r="AR21" s="209">
        <v>1.63685675960094</v>
      </c>
      <c r="AS21" s="258">
        <v>9.20778987578076E-2</v>
      </c>
      <c r="AT21" s="98" t="s">
        <v>10</v>
      </c>
      <c r="AU21" s="209">
        <v>1.5974284768020299</v>
      </c>
      <c r="AV21" s="100">
        <v>3.6400100401491699E-2</v>
      </c>
      <c r="AW21" s="209">
        <v>2.0294874621683001</v>
      </c>
      <c r="AX21" s="100">
        <v>5.9799663573551098E-2</v>
      </c>
      <c r="AY21" s="209">
        <v>1.9092956632793201</v>
      </c>
      <c r="AZ21" s="100">
        <v>5.5247913852980099E-2</v>
      </c>
      <c r="BA21" s="209">
        <v>2.71031539256981</v>
      </c>
      <c r="BB21" s="100">
        <v>7.4236220897116095E-2</v>
      </c>
      <c r="BC21" s="209">
        <v>2.9651093916428199</v>
      </c>
      <c r="BD21" s="100">
        <v>8.8100045152880099E-2</v>
      </c>
      <c r="BE21" s="209">
        <v>3.4111754737080799</v>
      </c>
      <c r="BF21" s="100">
        <v>7.4784503465160801E-2</v>
      </c>
      <c r="BG21" s="209">
        <v>0.89753282873358098</v>
      </c>
      <c r="BH21" s="258">
        <v>7.5920334658348201E-2</v>
      </c>
      <c r="BI21" s="98" t="s">
        <v>10</v>
      </c>
      <c r="BJ21" s="209">
        <v>1.4156122967645699</v>
      </c>
      <c r="BK21" s="100">
        <v>3.6192488204615701E-2</v>
      </c>
      <c r="BL21" s="209">
        <v>1.9443807413685701</v>
      </c>
      <c r="BM21" s="100">
        <v>5.6655815437252399E-2</v>
      </c>
      <c r="BN21" s="209">
        <v>2.0054440211824298</v>
      </c>
      <c r="BO21" s="100">
        <v>4.4420277156646301E-2</v>
      </c>
      <c r="BP21" s="209">
        <v>2.80362509851884</v>
      </c>
      <c r="BQ21" s="100">
        <v>6.7573301187179094E-2</v>
      </c>
      <c r="BR21" s="209">
        <v>2.2707689613854898</v>
      </c>
      <c r="BS21" s="100">
        <v>8.8433297036441899E-2</v>
      </c>
      <c r="BT21" s="209">
        <v>3.1575570814228202</v>
      </c>
      <c r="BU21" s="100">
        <v>8.1137940817375701E-2</v>
      </c>
      <c r="BV21" s="209">
        <v>2.8342167133876499</v>
      </c>
      <c r="BW21" s="258">
        <v>7.3076810790751304E-2</v>
      </c>
      <c r="BX21" s="98" t="s">
        <v>10</v>
      </c>
      <c r="BY21" s="209">
        <v>2.1618695392277698</v>
      </c>
      <c r="BZ21" s="100">
        <v>0.127753605517331</v>
      </c>
      <c r="CA21" s="209">
        <v>1.9623130675756</v>
      </c>
      <c r="CB21" s="100">
        <v>0.114654062817655</v>
      </c>
      <c r="CC21" s="209">
        <v>1.39848336257659</v>
      </c>
      <c r="CD21" s="100">
        <v>9.3571007568864301E-2</v>
      </c>
      <c r="CE21" s="209">
        <v>2.1622642712317002</v>
      </c>
      <c r="CF21" s="100">
        <v>0.22354699838560599</v>
      </c>
      <c r="CG21" s="209">
        <v>3.5740850947573799</v>
      </c>
      <c r="CH21" s="100">
        <v>0.108753433373867</v>
      </c>
      <c r="CI21" s="209">
        <v>3.6467317858069501</v>
      </c>
      <c r="CJ21" s="100">
        <v>7.7502139160206998E-2</v>
      </c>
      <c r="CK21" s="209">
        <v>3.5662073182346199</v>
      </c>
      <c r="CL21" s="258">
        <v>0.111859811820911</v>
      </c>
      <c r="CM21" s="98" t="s">
        <v>10</v>
      </c>
      <c r="CN21" s="209">
        <v>1.7172421517519501</v>
      </c>
      <c r="CO21" s="100">
        <v>5.9273966996462903E-2</v>
      </c>
      <c r="CP21" s="209">
        <v>1.9349096149982801</v>
      </c>
      <c r="CQ21" s="100">
        <v>7.4012812596545297E-2</v>
      </c>
      <c r="CR21" s="209">
        <v>1.89529337056273</v>
      </c>
      <c r="CS21" s="100">
        <v>5.90612279992535E-2</v>
      </c>
      <c r="CT21" s="209">
        <v>2.88873364730813</v>
      </c>
      <c r="CU21" s="100">
        <v>9.2816110532962307E-2</v>
      </c>
      <c r="CV21" s="209">
        <v>2.7869861635505502</v>
      </c>
      <c r="CW21" s="100">
        <v>9.5891493628905894E-2</v>
      </c>
      <c r="CX21" s="209">
        <v>3.7497873926344401</v>
      </c>
      <c r="CY21" s="100">
        <v>5.2166252364909703E-2</v>
      </c>
      <c r="CZ21" s="209">
        <v>3.3731027930541502</v>
      </c>
      <c r="DA21" s="258">
        <v>6.8890489219802994E-2</v>
      </c>
      <c r="DB21" s="98" t="s">
        <v>10</v>
      </c>
      <c r="DC21" s="209">
        <v>1.4638385288534601</v>
      </c>
      <c r="DD21" s="100">
        <v>9.6239369090521804E-2</v>
      </c>
      <c r="DE21" s="209">
        <v>1.7857811866859401</v>
      </c>
      <c r="DF21" s="100">
        <v>0.11238588046574</v>
      </c>
      <c r="DG21" s="209">
        <v>1.6831137104171201</v>
      </c>
      <c r="DH21" s="100">
        <v>9.6453823888372897E-2</v>
      </c>
      <c r="DI21" s="209">
        <v>2.70544383452029</v>
      </c>
      <c r="DJ21" s="100">
        <v>0.142055106392521</v>
      </c>
      <c r="DK21" s="209">
        <v>2.3784625925248499</v>
      </c>
      <c r="DL21" s="100">
        <v>0.178977949677708</v>
      </c>
      <c r="DM21" s="209">
        <v>3.3622599542338998</v>
      </c>
      <c r="DN21" s="100">
        <v>0.112826642887792</v>
      </c>
      <c r="DO21" s="209">
        <v>2.9376132627520199</v>
      </c>
      <c r="DP21" s="258">
        <v>0.118938480017209</v>
      </c>
      <c r="DQ21" s="98" t="s">
        <v>10</v>
      </c>
      <c r="DR21" s="209">
        <v>1.36257474892389</v>
      </c>
      <c r="DS21" s="100">
        <v>4.8340401611301299E-2</v>
      </c>
      <c r="DT21" s="209">
        <v>1.6459247390759499</v>
      </c>
      <c r="DU21" s="100">
        <v>9.0654552438458796E-2</v>
      </c>
      <c r="DV21" s="209">
        <v>1.59475121471084</v>
      </c>
      <c r="DW21" s="100">
        <v>8.2062840402112203E-2</v>
      </c>
      <c r="DX21" s="209">
        <v>2.7442355904442901</v>
      </c>
      <c r="DY21" s="100">
        <v>0.10291702446364299</v>
      </c>
      <c r="DZ21" s="209">
        <v>2.09118743750094</v>
      </c>
      <c r="EA21" s="100">
        <v>0.12682998835881201</v>
      </c>
      <c r="EB21" s="209">
        <v>3.2188936342535799</v>
      </c>
      <c r="EC21" s="100">
        <v>9.8923504778805404E-2</v>
      </c>
      <c r="ED21" s="209">
        <v>3.44189170253751</v>
      </c>
      <c r="EE21" s="258">
        <v>7.57039139139037E-2</v>
      </c>
    </row>
    <row r="22" spans="1:135" s="85" customFormat="1" x14ac:dyDescent="0.2">
      <c r="A22" s="98" t="s">
        <v>11</v>
      </c>
      <c r="B22" s="209">
        <v>2.27433989528833</v>
      </c>
      <c r="C22" s="100">
        <v>0.12196601646531099</v>
      </c>
      <c r="D22" s="209">
        <v>2.0602658102037501</v>
      </c>
      <c r="E22" s="100">
        <v>0.136529456654857</v>
      </c>
      <c r="F22" s="209">
        <v>2.4032724373649601</v>
      </c>
      <c r="G22" s="100">
        <v>0.131698092782944</v>
      </c>
      <c r="H22" s="209">
        <v>2.5575337800941198</v>
      </c>
      <c r="I22" s="100">
        <v>0.17493598077679101</v>
      </c>
      <c r="J22" s="209">
        <v>3.6932382663964201</v>
      </c>
      <c r="K22" s="100">
        <v>8.9041394380897004E-2</v>
      </c>
      <c r="L22" s="209">
        <v>2.53116926762358</v>
      </c>
      <c r="M22" s="100">
        <v>0.22801508430428599</v>
      </c>
      <c r="N22" s="209">
        <v>1.67116297244961</v>
      </c>
      <c r="O22" s="258">
        <v>0.18702357170671799</v>
      </c>
      <c r="P22" s="98" t="s">
        <v>11</v>
      </c>
      <c r="Q22" s="209">
        <v>1.92614165271569</v>
      </c>
      <c r="R22" s="100">
        <v>4.3922641073680803E-2</v>
      </c>
      <c r="S22" s="209">
        <v>2.2065744748101901</v>
      </c>
      <c r="T22" s="100">
        <v>6.1959484677561502E-2</v>
      </c>
      <c r="U22" s="209">
        <v>2.3081923665354598</v>
      </c>
      <c r="V22" s="100">
        <v>4.9201293299243498E-2</v>
      </c>
      <c r="W22" s="209">
        <v>2.0544762744897902</v>
      </c>
      <c r="X22" s="100">
        <v>8.3436606101510893E-2</v>
      </c>
      <c r="Y22" s="209">
        <v>3.64942964134808</v>
      </c>
      <c r="Z22" s="100">
        <v>5.0670650081812402E-2</v>
      </c>
      <c r="AA22" s="209">
        <v>2.4182875244036399</v>
      </c>
      <c r="AB22" s="100">
        <v>0.135644412665541</v>
      </c>
      <c r="AC22" s="209">
        <v>0.83585537239099506</v>
      </c>
      <c r="AD22" s="258">
        <v>7.16963986778546E-2</v>
      </c>
      <c r="AE22" s="98" t="s">
        <v>11</v>
      </c>
      <c r="AF22" s="209">
        <v>1.88108443744832</v>
      </c>
      <c r="AG22" s="100">
        <v>4.8623798240687501E-2</v>
      </c>
      <c r="AH22" s="209">
        <v>2.0901011996389398</v>
      </c>
      <c r="AI22" s="100">
        <v>5.8471705156689799E-2</v>
      </c>
      <c r="AJ22" s="209">
        <v>2.0112636364324001</v>
      </c>
      <c r="AK22" s="100">
        <v>4.44045053364076E-2</v>
      </c>
      <c r="AL22" s="209">
        <v>2.6214603563287899</v>
      </c>
      <c r="AM22" s="100">
        <v>6.8639198960314798E-2</v>
      </c>
      <c r="AN22" s="209">
        <v>3.56949325901875</v>
      </c>
      <c r="AO22" s="100">
        <v>5.4582548276596303E-2</v>
      </c>
      <c r="AP22" s="209">
        <v>2.2453057292479301</v>
      </c>
      <c r="AQ22" s="100">
        <v>0.120480061188164</v>
      </c>
      <c r="AR22" s="209">
        <v>0.85405158595873898</v>
      </c>
      <c r="AS22" s="258">
        <v>8.2056456852192303E-2</v>
      </c>
      <c r="AT22" s="98" t="s">
        <v>11</v>
      </c>
      <c r="AU22" s="209">
        <v>1.59618315444257</v>
      </c>
      <c r="AV22" s="100">
        <v>6.3116119249535002E-2</v>
      </c>
      <c r="AW22" s="209">
        <v>1.7822138625925299</v>
      </c>
      <c r="AX22" s="100">
        <v>6.7400484758149096E-2</v>
      </c>
      <c r="AY22" s="209">
        <v>1.66049734201948</v>
      </c>
      <c r="AZ22" s="100">
        <v>4.9416580107018597E-2</v>
      </c>
      <c r="BA22" s="209">
        <v>2.3678929737619101</v>
      </c>
      <c r="BB22" s="100">
        <v>0.106090260616131</v>
      </c>
      <c r="BC22" s="209">
        <v>3.38875859672694</v>
      </c>
      <c r="BD22" s="100">
        <v>9.6399875761704903E-2</v>
      </c>
      <c r="BE22" s="209">
        <v>2.18541993677163</v>
      </c>
      <c r="BF22" s="100">
        <v>0.148309313086841</v>
      </c>
      <c r="BG22" s="209">
        <v>0.65854223623782304</v>
      </c>
      <c r="BH22" s="258">
        <v>0.11441719105897501</v>
      </c>
      <c r="BI22" s="98" t="s">
        <v>11</v>
      </c>
      <c r="BJ22" s="209">
        <v>1.76186499284116</v>
      </c>
      <c r="BK22" s="100">
        <v>5.9094984138031902E-2</v>
      </c>
      <c r="BL22" s="209">
        <v>1.93433570508926</v>
      </c>
      <c r="BM22" s="100">
        <v>6.5591569684698994E-2</v>
      </c>
      <c r="BN22" s="209">
        <v>1.8031828278299999</v>
      </c>
      <c r="BO22" s="100">
        <v>5.6000056791645499E-2</v>
      </c>
      <c r="BP22" s="209">
        <v>2.4610387644055698</v>
      </c>
      <c r="BQ22" s="100">
        <v>9.7477430388766495E-2</v>
      </c>
      <c r="BR22" s="209">
        <v>3.2326402813347701</v>
      </c>
      <c r="BS22" s="100">
        <v>7.3101996569261404E-2</v>
      </c>
      <c r="BT22" s="209">
        <v>2.8603536704664898</v>
      </c>
      <c r="BU22" s="100">
        <v>0.103961058023351</v>
      </c>
      <c r="BV22" s="209">
        <v>2.8397463308359399</v>
      </c>
      <c r="BW22" s="258">
        <v>9.1800933310182797E-2</v>
      </c>
      <c r="BX22" s="98" t="s">
        <v>11</v>
      </c>
      <c r="BY22" s="209">
        <v>2.2593120601668799</v>
      </c>
      <c r="BZ22" s="100">
        <v>0.21981233786694099</v>
      </c>
      <c r="CA22" s="209" t="s">
        <v>328</v>
      </c>
      <c r="CB22" s="100" t="s">
        <v>328</v>
      </c>
      <c r="CC22" s="209">
        <v>1.3270442111687299</v>
      </c>
      <c r="CD22" s="100">
        <v>0.12568141569199101</v>
      </c>
      <c r="CE22" s="209" t="s">
        <v>328</v>
      </c>
      <c r="CF22" s="100" t="s">
        <v>328</v>
      </c>
      <c r="CG22" s="209">
        <v>3.12807910157535</v>
      </c>
      <c r="CH22" s="100">
        <v>0.20758170888775301</v>
      </c>
      <c r="CI22" s="209">
        <v>3.5099721676475699</v>
      </c>
      <c r="CJ22" s="100">
        <v>0.18129989549511599</v>
      </c>
      <c r="CK22" s="209">
        <v>3.7130363418577099</v>
      </c>
      <c r="CL22" s="258">
        <v>0.122625483921078</v>
      </c>
      <c r="CM22" s="98" t="s">
        <v>11</v>
      </c>
      <c r="CN22" s="209">
        <v>1.6705097103250901</v>
      </c>
      <c r="CO22" s="100">
        <v>7.2434480458121994E-2</v>
      </c>
      <c r="CP22" s="209">
        <v>1.95523397592607</v>
      </c>
      <c r="CQ22" s="100">
        <v>6.1060082903289799E-2</v>
      </c>
      <c r="CR22" s="209">
        <v>1.52628215286717</v>
      </c>
      <c r="CS22" s="100">
        <v>5.2806955051076097E-2</v>
      </c>
      <c r="CT22" s="209">
        <v>2.7881024422827001</v>
      </c>
      <c r="CU22" s="100">
        <v>9.0359526460233E-2</v>
      </c>
      <c r="CV22" s="209">
        <v>3.0658229982149798</v>
      </c>
      <c r="CW22" s="100">
        <v>9.2536528164257906E-2</v>
      </c>
      <c r="CX22" s="209">
        <v>3.6192732202967299</v>
      </c>
      <c r="CY22" s="100">
        <v>8.5584437296825105E-2</v>
      </c>
      <c r="CZ22" s="209">
        <v>3.3050630432319301</v>
      </c>
      <c r="DA22" s="258">
        <v>9.6969187619620298E-2</v>
      </c>
      <c r="DB22" s="98" t="s">
        <v>11</v>
      </c>
      <c r="DC22" s="209">
        <v>1.1762785709610499</v>
      </c>
      <c r="DD22" s="100">
        <v>7.8642776340605999E-2</v>
      </c>
      <c r="DE22" s="209">
        <v>1.6454209905416399</v>
      </c>
      <c r="DF22" s="100">
        <v>8.44425302346552E-2</v>
      </c>
      <c r="DG22" s="209">
        <v>1.0788668799077801</v>
      </c>
      <c r="DH22" s="100">
        <v>6.6238635595582296E-2</v>
      </c>
      <c r="DI22" s="209">
        <v>2.3491710257660898</v>
      </c>
      <c r="DJ22" s="100">
        <v>0.138887956556908</v>
      </c>
      <c r="DK22" s="209">
        <v>2.3491078419092899</v>
      </c>
      <c r="DL22" s="100">
        <v>0.15017488188005801</v>
      </c>
      <c r="DM22" s="209">
        <v>3.2893799642995898</v>
      </c>
      <c r="DN22" s="100">
        <v>0.14286563825998899</v>
      </c>
      <c r="DO22" s="209">
        <v>2.8395738306488698</v>
      </c>
      <c r="DP22" s="258">
        <v>0.13723140333099099</v>
      </c>
      <c r="DQ22" s="98" t="s">
        <v>11</v>
      </c>
      <c r="DR22" s="209">
        <v>1.3991690811244</v>
      </c>
      <c r="DS22" s="100">
        <v>6.6948900029196803E-2</v>
      </c>
      <c r="DT22" s="209">
        <v>1.58537962150694</v>
      </c>
      <c r="DU22" s="100">
        <v>6.9574755840608696E-2</v>
      </c>
      <c r="DV22" s="209">
        <v>1.0733803086475699</v>
      </c>
      <c r="DW22" s="100">
        <v>6.7179670487461998E-2</v>
      </c>
      <c r="DX22" s="209">
        <v>2.3774477366328601</v>
      </c>
      <c r="DY22" s="100">
        <v>0.11874224172915</v>
      </c>
      <c r="DZ22" s="209">
        <v>2.63502561461687</v>
      </c>
      <c r="EA22" s="100">
        <v>0.12060394487965399</v>
      </c>
      <c r="EB22" s="209">
        <v>2.9357246831542301</v>
      </c>
      <c r="EC22" s="100">
        <v>0.16078493762490301</v>
      </c>
      <c r="ED22" s="209">
        <v>3.4126615811739698</v>
      </c>
      <c r="EE22" s="258">
        <v>9.5086705996908993E-2</v>
      </c>
    </row>
    <row r="23" spans="1:135" s="85" customFormat="1" x14ac:dyDescent="0.2">
      <c r="A23" s="98" t="s">
        <v>12</v>
      </c>
      <c r="B23" s="209">
        <v>2.9376391183888999</v>
      </c>
      <c r="C23" s="100">
        <v>6.3449272273565505E-2</v>
      </c>
      <c r="D23" s="209">
        <v>1.9218904733159601</v>
      </c>
      <c r="E23" s="100">
        <v>5.6550280038914102E-2</v>
      </c>
      <c r="F23" s="209">
        <v>2.68919945334707</v>
      </c>
      <c r="G23" s="100">
        <v>5.2952829967824001E-2</v>
      </c>
      <c r="H23" s="209">
        <v>2.5888540601845902</v>
      </c>
      <c r="I23" s="100">
        <v>8.5139427256251093E-2</v>
      </c>
      <c r="J23" s="209">
        <v>3.5370141412723699</v>
      </c>
      <c r="K23" s="100">
        <v>5.9126525509929098E-2</v>
      </c>
      <c r="L23" s="209">
        <v>1.0183472221267</v>
      </c>
      <c r="M23" s="100">
        <v>9.1315043191166595E-2</v>
      </c>
      <c r="N23" s="209">
        <v>0.68213845021137498</v>
      </c>
      <c r="O23" s="258">
        <v>6.6018423836311693E-2</v>
      </c>
      <c r="P23" s="98" t="s">
        <v>12</v>
      </c>
      <c r="Q23" s="209">
        <v>2.4315541221570101</v>
      </c>
      <c r="R23" s="100">
        <v>4.1783520932515597E-2</v>
      </c>
      <c r="S23" s="209">
        <v>1.99061021036181</v>
      </c>
      <c r="T23" s="100">
        <v>4.1922023869485299E-2</v>
      </c>
      <c r="U23" s="209">
        <v>2.0975884548945301</v>
      </c>
      <c r="V23" s="100">
        <v>3.4958109955275797E-2</v>
      </c>
      <c r="W23" s="209">
        <v>2.5089890272623498</v>
      </c>
      <c r="X23" s="100">
        <v>5.6333163915215097E-2</v>
      </c>
      <c r="Y23" s="209">
        <v>3.3921552586691002</v>
      </c>
      <c r="Z23" s="100">
        <v>4.6820853772584201E-2</v>
      </c>
      <c r="AA23" s="209">
        <v>1.75042201371021</v>
      </c>
      <c r="AB23" s="100">
        <v>7.8582904454161107E-2</v>
      </c>
      <c r="AC23" s="209">
        <v>1.19244741827051</v>
      </c>
      <c r="AD23" s="258">
        <v>7.2999141332446504E-2</v>
      </c>
      <c r="AE23" s="98" t="s">
        <v>12</v>
      </c>
      <c r="AF23" s="209">
        <v>2.5273964680229799</v>
      </c>
      <c r="AG23" s="100">
        <v>4.8064813607377098E-2</v>
      </c>
      <c r="AH23" s="209">
        <v>1.8823416426195101</v>
      </c>
      <c r="AI23" s="100">
        <v>3.6188407720643502E-2</v>
      </c>
      <c r="AJ23" s="209">
        <v>1.96737818855179</v>
      </c>
      <c r="AK23" s="100">
        <v>3.6532319733577699E-2</v>
      </c>
      <c r="AL23" s="209">
        <v>2.4807912719277501</v>
      </c>
      <c r="AM23" s="100">
        <v>6.1099963472779899E-2</v>
      </c>
      <c r="AN23" s="209">
        <v>3.2738877375340198</v>
      </c>
      <c r="AO23" s="100">
        <v>5.7349286928034197E-2</v>
      </c>
      <c r="AP23" s="209">
        <v>1.53546766729678</v>
      </c>
      <c r="AQ23" s="100">
        <v>7.2671385529767304E-2</v>
      </c>
      <c r="AR23" s="209">
        <v>1.01957896931849</v>
      </c>
      <c r="AS23" s="258">
        <v>5.7544759345576402E-2</v>
      </c>
      <c r="AT23" s="98" t="s">
        <v>12</v>
      </c>
      <c r="AU23" s="209">
        <v>2.2683504610978402</v>
      </c>
      <c r="AV23" s="100">
        <v>3.8758525344594702E-2</v>
      </c>
      <c r="AW23" s="209">
        <v>1.6292778919206301</v>
      </c>
      <c r="AX23" s="100">
        <v>3.9747592430714199E-2</v>
      </c>
      <c r="AY23" s="209">
        <v>1.4657567851583899</v>
      </c>
      <c r="AZ23" s="100">
        <v>3.9741306161103503E-2</v>
      </c>
      <c r="BA23" s="209">
        <v>2.13388004459433</v>
      </c>
      <c r="BB23" s="100">
        <v>6.9696430764206299E-2</v>
      </c>
      <c r="BC23" s="209">
        <v>2.8221002439438698</v>
      </c>
      <c r="BD23" s="100">
        <v>7.1802362188866597E-2</v>
      </c>
      <c r="BE23" s="209">
        <v>1.3167503900466699</v>
      </c>
      <c r="BF23" s="100">
        <v>9.4076954415063599E-2</v>
      </c>
      <c r="BG23" s="209">
        <v>0.46483372455149402</v>
      </c>
      <c r="BH23" s="258">
        <v>5.1908178344847303E-2</v>
      </c>
      <c r="BI23" s="98" t="s">
        <v>12</v>
      </c>
      <c r="BJ23" s="209">
        <v>2.17457110825407</v>
      </c>
      <c r="BK23" s="100">
        <v>3.8381736776536599E-2</v>
      </c>
      <c r="BL23" s="209">
        <v>1.8806740714810699</v>
      </c>
      <c r="BM23" s="100">
        <v>3.3686038060004302E-2</v>
      </c>
      <c r="BN23" s="209">
        <v>1.64682393853507</v>
      </c>
      <c r="BO23" s="100">
        <v>2.9674847078232501E-2</v>
      </c>
      <c r="BP23" s="209">
        <v>2.9322204309014701</v>
      </c>
      <c r="BQ23" s="100">
        <v>4.7642702896423701E-2</v>
      </c>
      <c r="BR23" s="209">
        <v>2.5507333026660701</v>
      </c>
      <c r="BS23" s="100">
        <v>5.9603213050840299E-2</v>
      </c>
      <c r="BT23" s="209">
        <v>1.64014690597449</v>
      </c>
      <c r="BU23" s="100">
        <v>6.2989805960105394E-2</v>
      </c>
      <c r="BV23" s="209">
        <v>1.89709173479253</v>
      </c>
      <c r="BW23" s="258">
        <v>6.8574863287545695E-2</v>
      </c>
      <c r="BX23" s="98" t="s">
        <v>12</v>
      </c>
      <c r="BY23" s="209">
        <v>2.8121309255823901</v>
      </c>
      <c r="BZ23" s="100">
        <v>0.14467627284582699</v>
      </c>
      <c r="CA23" s="209">
        <v>1.6168656554177501</v>
      </c>
      <c r="CB23" s="100">
        <v>0.11828468933022</v>
      </c>
      <c r="CC23" s="209">
        <v>1.2534791533127001</v>
      </c>
      <c r="CD23" s="100">
        <v>7.7384500891464605E-2</v>
      </c>
      <c r="CE23" s="209">
        <v>2.7623459919753199</v>
      </c>
      <c r="CF23" s="100">
        <v>0.167890083804412</v>
      </c>
      <c r="CG23" s="209">
        <v>2.8667855671934102</v>
      </c>
      <c r="CH23" s="100">
        <v>0.18932548792371601</v>
      </c>
      <c r="CI23" s="209">
        <v>2.3513378942668401</v>
      </c>
      <c r="CJ23" s="100">
        <v>0.17701492396902799</v>
      </c>
      <c r="CK23" s="209">
        <v>3.35310452961077</v>
      </c>
      <c r="CL23" s="258">
        <v>0.13922651019051799</v>
      </c>
      <c r="CM23" s="98" t="s">
        <v>12</v>
      </c>
      <c r="CN23" s="209">
        <v>2.2510014022238098</v>
      </c>
      <c r="CO23" s="100">
        <v>5.2788009152920597E-2</v>
      </c>
      <c r="CP23" s="209">
        <v>1.7498725912342099</v>
      </c>
      <c r="CQ23" s="100">
        <v>4.5280898795902497E-2</v>
      </c>
      <c r="CR23" s="209">
        <v>1.6959995256409599</v>
      </c>
      <c r="CS23" s="100">
        <v>5.0179592248589602E-2</v>
      </c>
      <c r="CT23" s="209">
        <v>2.6525888948102998</v>
      </c>
      <c r="CU23" s="100">
        <v>8.1602559504817707E-2</v>
      </c>
      <c r="CV23" s="209">
        <v>2.81287496424688</v>
      </c>
      <c r="CW23" s="100">
        <v>8.8300549207548498E-2</v>
      </c>
      <c r="CX23" s="209">
        <v>2.8701373575637001</v>
      </c>
      <c r="CY23" s="100">
        <v>8.2199347356304006E-2</v>
      </c>
      <c r="CZ23" s="209">
        <v>2.542467873413</v>
      </c>
      <c r="DA23" s="258">
        <v>7.9171331789005206E-2</v>
      </c>
      <c r="DB23" s="98" t="s">
        <v>12</v>
      </c>
      <c r="DC23" s="209">
        <v>1.9093069973366901</v>
      </c>
      <c r="DD23" s="100">
        <v>6.2394414136442602E-2</v>
      </c>
      <c r="DE23" s="209">
        <v>1.47361870621327</v>
      </c>
      <c r="DF23" s="100">
        <v>4.72447128254967E-2</v>
      </c>
      <c r="DG23" s="209">
        <v>1.4475925031341701</v>
      </c>
      <c r="DH23" s="100">
        <v>6.4373672816353797E-2</v>
      </c>
      <c r="DI23" s="209">
        <v>2.31167644951775</v>
      </c>
      <c r="DJ23" s="100">
        <v>0.107940536753534</v>
      </c>
      <c r="DK23" s="209">
        <v>2.2473358771633398</v>
      </c>
      <c r="DL23" s="100">
        <v>0.115069685500197</v>
      </c>
      <c r="DM23" s="209">
        <v>2.0513727929557799</v>
      </c>
      <c r="DN23" s="100">
        <v>0.112318667633226</v>
      </c>
      <c r="DO23" s="209">
        <v>2.5081672059375602</v>
      </c>
      <c r="DP23" s="258">
        <v>8.8592064322685002E-2</v>
      </c>
      <c r="DQ23" s="98" t="s">
        <v>12</v>
      </c>
      <c r="DR23" s="209">
        <v>1.8001128154806501</v>
      </c>
      <c r="DS23" s="100">
        <v>7.6276778951014701E-2</v>
      </c>
      <c r="DT23" s="209">
        <v>1.53031572766735</v>
      </c>
      <c r="DU23" s="100">
        <v>6.5777872430280507E-2</v>
      </c>
      <c r="DV23" s="209">
        <v>1.2333893081654299</v>
      </c>
      <c r="DW23" s="100">
        <v>6.2403880321860901E-2</v>
      </c>
      <c r="DX23" s="209">
        <v>2.6771777026799799</v>
      </c>
      <c r="DY23" s="100">
        <v>0.109361095902637</v>
      </c>
      <c r="DZ23" s="209">
        <v>1.8619123532764801</v>
      </c>
      <c r="EA23" s="100">
        <v>0.13456337908184501</v>
      </c>
      <c r="EB23" s="209">
        <v>1.73532243564181</v>
      </c>
      <c r="EC23" s="100">
        <v>0.13424750907024</v>
      </c>
      <c r="ED23" s="209">
        <v>2.6192216137165798</v>
      </c>
      <c r="EE23" s="258">
        <v>0.12549678349573901</v>
      </c>
    </row>
    <row r="24" spans="1:135" s="85" customFormat="1" x14ac:dyDescent="0.2">
      <c r="A24" s="98" t="s">
        <v>13</v>
      </c>
      <c r="B24" s="209">
        <v>2.5776459202552</v>
      </c>
      <c r="C24" s="100">
        <v>0.111842774171241</v>
      </c>
      <c r="D24" s="209">
        <v>1.42160078639415</v>
      </c>
      <c r="E24" s="100">
        <v>7.3078296630449902E-2</v>
      </c>
      <c r="F24" s="209">
        <v>2.5294301066932898</v>
      </c>
      <c r="G24" s="100">
        <v>8.8751714583614194E-2</v>
      </c>
      <c r="H24" s="209">
        <v>1.9551346614598299</v>
      </c>
      <c r="I24" s="100">
        <v>0.134291379493272</v>
      </c>
      <c r="J24" s="209">
        <v>3.3123023852734401</v>
      </c>
      <c r="K24" s="100">
        <v>8.54300777084466E-2</v>
      </c>
      <c r="L24" s="209">
        <v>1.91117465069899</v>
      </c>
      <c r="M24" s="100">
        <v>0.156384876438416</v>
      </c>
      <c r="N24" s="209">
        <v>1.1080137456377099</v>
      </c>
      <c r="O24" s="258">
        <v>0.12447220438765499</v>
      </c>
      <c r="P24" s="98" t="s">
        <v>13</v>
      </c>
      <c r="Q24" s="209">
        <v>2.0292826662849999</v>
      </c>
      <c r="R24" s="100">
        <v>4.68171423825944E-2</v>
      </c>
      <c r="S24" s="209">
        <v>1.6134103184591699</v>
      </c>
      <c r="T24" s="100">
        <v>4.24511340592192E-2</v>
      </c>
      <c r="U24" s="209">
        <v>2.39357067135664</v>
      </c>
      <c r="V24" s="100">
        <v>3.9777207773617401E-2</v>
      </c>
      <c r="W24" s="209">
        <v>1.7220765648344101</v>
      </c>
      <c r="X24" s="100">
        <v>5.7054819243095599E-2</v>
      </c>
      <c r="Y24" s="209">
        <v>3.3606576259008798</v>
      </c>
      <c r="Z24" s="100">
        <v>4.7338464842253798E-2</v>
      </c>
      <c r="AA24" s="209">
        <v>2.7106165870430599</v>
      </c>
      <c r="AB24" s="100">
        <v>7.5489188307690303E-2</v>
      </c>
      <c r="AC24" s="209">
        <v>1.1487266577966899</v>
      </c>
      <c r="AD24" s="258">
        <v>6.5572863293513597E-2</v>
      </c>
      <c r="AE24" s="98" t="s">
        <v>13</v>
      </c>
      <c r="AF24" s="209">
        <v>2.1264452990173601</v>
      </c>
      <c r="AG24" s="100">
        <v>5.6804765633888997E-2</v>
      </c>
      <c r="AH24" s="209">
        <v>1.6369086393718899</v>
      </c>
      <c r="AI24" s="100">
        <v>5.3697975583120103E-2</v>
      </c>
      <c r="AJ24" s="209">
        <v>1.99188023307649</v>
      </c>
      <c r="AK24" s="100">
        <v>3.2664617555107099E-2</v>
      </c>
      <c r="AL24" s="209">
        <v>1.8833856266778399</v>
      </c>
      <c r="AM24" s="100">
        <v>6.8525162299387002E-2</v>
      </c>
      <c r="AN24" s="209">
        <v>3.2131534834495801</v>
      </c>
      <c r="AO24" s="100">
        <v>6.1330168181566502E-2</v>
      </c>
      <c r="AP24" s="209">
        <v>2.31612418994608</v>
      </c>
      <c r="AQ24" s="100">
        <v>8.6318255616025102E-2</v>
      </c>
      <c r="AR24" s="209">
        <v>1.46263391312375</v>
      </c>
      <c r="AS24" s="258">
        <v>7.7416802681039301E-2</v>
      </c>
      <c r="AT24" s="98" t="s">
        <v>13</v>
      </c>
      <c r="AU24" s="209">
        <v>1.8770194779526099</v>
      </c>
      <c r="AV24" s="100">
        <v>4.9017970317787901E-2</v>
      </c>
      <c r="AW24" s="209">
        <v>1.55701640557106</v>
      </c>
      <c r="AX24" s="100">
        <v>3.7145146310276399E-2</v>
      </c>
      <c r="AY24" s="209">
        <v>2.0839705281632601</v>
      </c>
      <c r="AZ24" s="100">
        <v>4.0331819599690399E-2</v>
      </c>
      <c r="BA24" s="209">
        <v>1.62656638060846</v>
      </c>
      <c r="BB24" s="100">
        <v>4.71251736857113E-2</v>
      </c>
      <c r="BC24" s="209">
        <v>2.99645014381692</v>
      </c>
      <c r="BD24" s="100">
        <v>6.3023532416861094E-2</v>
      </c>
      <c r="BE24" s="209">
        <v>2.3715253522139599</v>
      </c>
      <c r="BF24" s="100">
        <v>9.1195757005685496E-2</v>
      </c>
      <c r="BG24" s="209">
        <v>1.01321596113114</v>
      </c>
      <c r="BH24" s="258">
        <v>6.3006345904367295E-2</v>
      </c>
      <c r="BI24" s="98" t="s">
        <v>13</v>
      </c>
      <c r="BJ24" s="209">
        <v>1.98347888286144</v>
      </c>
      <c r="BK24" s="100">
        <v>4.8867517643323498E-2</v>
      </c>
      <c r="BL24" s="209">
        <v>1.39911655135127</v>
      </c>
      <c r="BM24" s="100">
        <v>3.5431994762476403E-2</v>
      </c>
      <c r="BN24" s="209">
        <v>1.7459547963934501</v>
      </c>
      <c r="BO24" s="100">
        <v>2.9131354434944599E-2</v>
      </c>
      <c r="BP24" s="209">
        <v>2.07044934067329</v>
      </c>
      <c r="BQ24" s="100">
        <v>5.3677492590120598E-2</v>
      </c>
      <c r="BR24" s="209">
        <v>2.6717082629720199</v>
      </c>
      <c r="BS24" s="100">
        <v>5.4765351958316E-2</v>
      </c>
      <c r="BT24" s="209">
        <v>1.42630967822578</v>
      </c>
      <c r="BU24" s="100">
        <v>6.8163130653002196E-2</v>
      </c>
      <c r="BV24" s="209">
        <v>2.4396745303454699</v>
      </c>
      <c r="BW24" s="258">
        <v>5.6590438931252297E-2</v>
      </c>
      <c r="BX24" s="98" t="s">
        <v>13</v>
      </c>
      <c r="BY24" s="209">
        <v>2.6826225373825001</v>
      </c>
      <c r="BZ24" s="100">
        <v>0.17349384547897201</v>
      </c>
      <c r="CA24" s="209">
        <v>1.21080625308595</v>
      </c>
      <c r="CB24" s="100">
        <v>0.11038221669581599</v>
      </c>
      <c r="CC24" s="209">
        <v>1.1641839611306399</v>
      </c>
      <c r="CD24" s="100">
        <v>0.105307449122249</v>
      </c>
      <c r="CE24" s="209">
        <v>1.6034353224875499</v>
      </c>
      <c r="CF24" s="100">
        <v>0.17868112008831599</v>
      </c>
      <c r="CG24" s="209">
        <v>2.3975205675325002</v>
      </c>
      <c r="CH24" s="100">
        <v>0.19265380451426201</v>
      </c>
      <c r="CI24" s="209">
        <v>0.73843797453712001</v>
      </c>
      <c r="CJ24" s="100">
        <v>0.12972005272321699</v>
      </c>
      <c r="CK24" s="209">
        <v>3.29601846050448</v>
      </c>
      <c r="CL24" s="258">
        <v>0.104543782205368</v>
      </c>
      <c r="CM24" s="98" t="s">
        <v>13</v>
      </c>
      <c r="CN24" s="209">
        <v>1.8542984460560501</v>
      </c>
      <c r="CO24" s="100">
        <v>6.5396132130812995E-2</v>
      </c>
      <c r="CP24" s="209">
        <v>1.4463343929225301</v>
      </c>
      <c r="CQ24" s="100">
        <v>6.8320872853303599E-2</v>
      </c>
      <c r="CR24" s="209">
        <v>1.6896151336716501</v>
      </c>
      <c r="CS24" s="100">
        <v>5.6011208541559603E-2</v>
      </c>
      <c r="CT24" s="209">
        <v>2.3430440727639801</v>
      </c>
      <c r="CU24" s="100">
        <v>7.7338910579813597E-2</v>
      </c>
      <c r="CV24" s="209">
        <v>2.7224250317363898</v>
      </c>
      <c r="CW24" s="100">
        <v>8.0468894016626699E-2</v>
      </c>
      <c r="CX24" s="209">
        <v>2.2541452849495598</v>
      </c>
      <c r="CY24" s="100">
        <v>0.10133831711965199</v>
      </c>
      <c r="CZ24" s="209">
        <v>3.2244823003922498</v>
      </c>
      <c r="DA24" s="258">
        <v>6.73285876760122E-2</v>
      </c>
      <c r="DB24" s="98" t="s">
        <v>13</v>
      </c>
      <c r="DC24" s="209">
        <v>1.70685087000536</v>
      </c>
      <c r="DD24" s="100">
        <v>6.1608061315728498E-2</v>
      </c>
      <c r="DE24" s="209">
        <v>1.45553100121665</v>
      </c>
      <c r="DF24" s="100">
        <v>6.0557767316109803E-2</v>
      </c>
      <c r="DG24" s="209">
        <v>1.41949085528346</v>
      </c>
      <c r="DH24" s="100">
        <v>3.8188604222553997E-2</v>
      </c>
      <c r="DI24" s="209">
        <v>1.9945512598916799</v>
      </c>
      <c r="DJ24" s="100">
        <v>8.7463600771709699E-2</v>
      </c>
      <c r="DK24" s="209">
        <v>2.3902282694355099</v>
      </c>
      <c r="DL24" s="100">
        <v>7.5929812271947103E-2</v>
      </c>
      <c r="DM24" s="209">
        <v>1.2644489853157801</v>
      </c>
      <c r="DN24" s="100">
        <v>9.75087730226077E-2</v>
      </c>
      <c r="DO24" s="209">
        <v>2.91150526892365</v>
      </c>
      <c r="DP24" s="258">
        <v>7.6523281414891994E-2</v>
      </c>
      <c r="DQ24" s="98" t="s">
        <v>13</v>
      </c>
      <c r="DR24" s="209">
        <v>1.37899225791142</v>
      </c>
      <c r="DS24" s="100">
        <v>5.21624104555857E-2</v>
      </c>
      <c r="DT24" s="209">
        <v>1.36250317327937</v>
      </c>
      <c r="DU24" s="100">
        <v>6.7180674678038496E-2</v>
      </c>
      <c r="DV24" s="209">
        <v>1.2891297296426301</v>
      </c>
      <c r="DW24" s="100">
        <v>6.2908538983580398E-2</v>
      </c>
      <c r="DX24" s="209">
        <v>2.1470047153254899</v>
      </c>
      <c r="DY24" s="100">
        <v>9.2244108723889995E-2</v>
      </c>
      <c r="DZ24" s="209">
        <v>1.9754131948872899</v>
      </c>
      <c r="EA24" s="100">
        <v>9.13225306492364E-2</v>
      </c>
      <c r="EB24" s="209">
        <v>0.87033873673769901</v>
      </c>
      <c r="EC24" s="100">
        <v>8.3587150019802006E-2</v>
      </c>
      <c r="ED24" s="209">
        <v>3.2796486688150002</v>
      </c>
      <c r="EE24" s="258">
        <v>7.0429271466787596E-2</v>
      </c>
    </row>
    <row r="25" spans="1:135" s="85" customFormat="1" x14ac:dyDescent="0.2">
      <c r="A25" s="98" t="s">
        <v>14</v>
      </c>
      <c r="B25" s="209">
        <v>2.5110936453726098</v>
      </c>
      <c r="C25" s="100">
        <v>5.1081982389217302E-2</v>
      </c>
      <c r="D25" s="209">
        <v>2.0923025927758898</v>
      </c>
      <c r="E25" s="100">
        <v>4.1899462435983199E-2</v>
      </c>
      <c r="F25" s="209">
        <v>2.5417191718960299</v>
      </c>
      <c r="G25" s="100">
        <v>3.0991288522840599E-2</v>
      </c>
      <c r="H25" s="209">
        <v>2.1894551041773198</v>
      </c>
      <c r="I25" s="100">
        <v>5.86779014653366E-2</v>
      </c>
      <c r="J25" s="209">
        <v>3.8057735867341802</v>
      </c>
      <c r="K25" s="100">
        <v>3.1124159153169299E-2</v>
      </c>
      <c r="L25" s="209">
        <v>2.0938257993143399</v>
      </c>
      <c r="M25" s="100">
        <v>8.4811247305462897E-2</v>
      </c>
      <c r="N25" s="209">
        <v>1.47157184311753</v>
      </c>
      <c r="O25" s="258">
        <v>8.0796308354170301E-2</v>
      </c>
      <c r="P25" s="98" t="s">
        <v>14</v>
      </c>
      <c r="Q25" s="209">
        <v>2.0833173435906498</v>
      </c>
      <c r="R25" s="100">
        <v>3.0481803328394601E-2</v>
      </c>
      <c r="S25" s="209">
        <v>2.1107856593985699</v>
      </c>
      <c r="T25" s="100">
        <v>3.1184093872195898E-2</v>
      </c>
      <c r="U25" s="209">
        <v>2.2350145754280599</v>
      </c>
      <c r="V25" s="100">
        <v>2.6381070530092199E-2</v>
      </c>
      <c r="W25" s="209">
        <v>1.7959176627140301</v>
      </c>
      <c r="X25" s="100">
        <v>4.3749454771576698E-2</v>
      </c>
      <c r="Y25" s="209">
        <v>3.5747122887578202</v>
      </c>
      <c r="Z25" s="100">
        <v>3.3149944327469302E-2</v>
      </c>
      <c r="AA25" s="209">
        <v>2.1178263832020399</v>
      </c>
      <c r="AB25" s="100">
        <v>6.2806544323709607E-2</v>
      </c>
      <c r="AC25" s="209">
        <v>1.01943900897817</v>
      </c>
      <c r="AD25" s="258">
        <v>4.8961098181115902E-2</v>
      </c>
      <c r="AE25" s="98" t="s">
        <v>14</v>
      </c>
      <c r="AF25" s="209">
        <v>1.97907525608553</v>
      </c>
      <c r="AG25" s="100">
        <v>3.4415590903304399E-2</v>
      </c>
      <c r="AH25" s="209">
        <v>1.9915714718264701</v>
      </c>
      <c r="AI25" s="100">
        <v>4.0097347432180103E-2</v>
      </c>
      <c r="AJ25" s="209">
        <v>2.0398547101805198</v>
      </c>
      <c r="AK25" s="100">
        <v>3.19929274228163E-2</v>
      </c>
      <c r="AL25" s="209">
        <v>2.2549515012831498</v>
      </c>
      <c r="AM25" s="100">
        <v>5.3760952133873698E-2</v>
      </c>
      <c r="AN25" s="209">
        <v>3.2620880388715299</v>
      </c>
      <c r="AO25" s="100">
        <v>5.6090821933472201E-2</v>
      </c>
      <c r="AP25" s="209">
        <v>2.4798893090165302</v>
      </c>
      <c r="AQ25" s="100">
        <v>7.2175306079553206E-2</v>
      </c>
      <c r="AR25" s="209">
        <v>1.7366309218434599</v>
      </c>
      <c r="AS25" s="258">
        <v>7.2350891059621503E-2</v>
      </c>
      <c r="AT25" s="98" t="s">
        <v>14</v>
      </c>
      <c r="AU25" s="209">
        <v>1.78491562200253</v>
      </c>
      <c r="AV25" s="100">
        <v>3.8454873807243398E-2</v>
      </c>
      <c r="AW25" s="209">
        <v>1.7656439988660999</v>
      </c>
      <c r="AX25" s="100">
        <v>4.96882683741788E-2</v>
      </c>
      <c r="AY25" s="209">
        <v>1.5962072750487399</v>
      </c>
      <c r="AZ25" s="100">
        <v>5.0762301128061599E-2</v>
      </c>
      <c r="BA25" s="209">
        <v>1.93138914520697</v>
      </c>
      <c r="BB25" s="100">
        <v>6.6272649438994399E-2</v>
      </c>
      <c r="BC25" s="209">
        <v>3.0811850989562801</v>
      </c>
      <c r="BD25" s="100">
        <v>7.41559087722682E-2</v>
      </c>
      <c r="BE25" s="209">
        <v>2.3087705058743899</v>
      </c>
      <c r="BF25" s="100">
        <v>0.102114266780805</v>
      </c>
      <c r="BG25" s="209">
        <v>1.1097469738043699</v>
      </c>
      <c r="BH25" s="258">
        <v>8.1389539308666894E-2</v>
      </c>
      <c r="BI25" s="98" t="s">
        <v>14</v>
      </c>
      <c r="BJ25" s="209">
        <v>1.61247200366615</v>
      </c>
      <c r="BK25" s="100">
        <v>2.7655093133774299E-2</v>
      </c>
      <c r="BL25" s="209">
        <v>1.8466428022217101</v>
      </c>
      <c r="BM25" s="100">
        <v>4.1600700699502002E-2</v>
      </c>
      <c r="BN25" s="209">
        <v>1.7676757098790199</v>
      </c>
      <c r="BO25" s="100">
        <v>3.5464220780205301E-2</v>
      </c>
      <c r="BP25" s="209">
        <v>2.5933300014644298</v>
      </c>
      <c r="BQ25" s="100">
        <v>6.2555581699500595E-2</v>
      </c>
      <c r="BR25" s="209">
        <v>2.3555040637556499</v>
      </c>
      <c r="BS25" s="100">
        <v>6.2362378093083801E-2</v>
      </c>
      <c r="BT25" s="209">
        <v>2.5730365241151198</v>
      </c>
      <c r="BU25" s="100">
        <v>6.3900867640710707E-2</v>
      </c>
      <c r="BV25" s="209">
        <v>3.1155782546353401</v>
      </c>
      <c r="BW25" s="258">
        <v>5.8286952201049701E-2</v>
      </c>
      <c r="BX25" s="98" t="s">
        <v>14</v>
      </c>
      <c r="BY25" s="209">
        <v>2.4163192439531702</v>
      </c>
      <c r="BZ25" s="100">
        <v>0.161895216759912</v>
      </c>
      <c r="CA25" s="209">
        <v>1.85101782663486</v>
      </c>
      <c r="CB25" s="100">
        <v>0.135191400208894</v>
      </c>
      <c r="CC25" s="209">
        <v>1.7755574894558299</v>
      </c>
      <c r="CD25" s="100">
        <v>0.15846592270698401</v>
      </c>
      <c r="CE25" s="209">
        <v>1.9873670724524699</v>
      </c>
      <c r="CF25" s="100">
        <v>0.22987157352798801</v>
      </c>
      <c r="CG25" s="209">
        <v>3.2704381666</v>
      </c>
      <c r="CH25" s="100">
        <v>0.18792456952102801</v>
      </c>
      <c r="CI25" s="209">
        <v>2.6341879076258001</v>
      </c>
      <c r="CJ25" s="100">
        <v>0.24852215500289501</v>
      </c>
      <c r="CK25" s="209">
        <v>3.0959830650832298</v>
      </c>
      <c r="CL25" s="258">
        <v>0.20717942534284001</v>
      </c>
      <c r="CM25" s="98" t="s">
        <v>14</v>
      </c>
      <c r="CN25" s="209">
        <v>1.69261752307307</v>
      </c>
      <c r="CO25" s="100">
        <v>5.1537450767870398E-2</v>
      </c>
      <c r="CP25" s="209">
        <v>1.96207309310376</v>
      </c>
      <c r="CQ25" s="100">
        <v>6.6034484417041198E-2</v>
      </c>
      <c r="CR25" s="209">
        <v>1.4338803683966801</v>
      </c>
      <c r="CS25" s="100">
        <v>5.3262800588413102E-2</v>
      </c>
      <c r="CT25" s="209">
        <v>2.5188098898661901</v>
      </c>
      <c r="CU25" s="100">
        <v>9.6157024723066906E-2</v>
      </c>
      <c r="CV25" s="209">
        <v>2.4090821365541299</v>
      </c>
      <c r="CW25" s="100">
        <v>0.109638954385466</v>
      </c>
      <c r="CX25" s="209">
        <v>3.6224877414724599</v>
      </c>
      <c r="CY25" s="100">
        <v>6.4257566968814295E-2</v>
      </c>
      <c r="CZ25" s="209">
        <v>3.5889978640190998</v>
      </c>
      <c r="DA25" s="258">
        <v>7.4865728538752493E-2</v>
      </c>
      <c r="DB25" s="98" t="s">
        <v>14</v>
      </c>
      <c r="DC25" s="209">
        <v>1.24850963144321</v>
      </c>
      <c r="DD25" s="100">
        <v>7.3928028236064605E-2</v>
      </c>
      <c r="DE25" s="209">
        <v>1.77502098309936</v>
      </c>
      <c r="DF25" s="100">
        <v>0.10404999636346</v>
      </c>
      <c r="DG25" s="209">
        <v>1.2073450364829601</v>
      </c>
      <c r="DH25" s="100">
        <v>6.91920607765623E-2</v>
      </c>
      <c r="DI25" s="209">
        <v>2.0141159329882501</v>
      </c>
      <c r="DJ25" s="100">
        <v>0.136756574835072</v>
      </c>
      <c r="DK25" s="209">
        <v>1.7250153272500299</v>
      </c>
      <c r="DL25" s="100">
        <v>0.15673757813768599</v>
      </c>
      <c r="DM25" s="209">
        <v>2.8093845316573902</v>
      </c>
      <c r="DN25" s="100">
        <v>0.17197329551195201</v>
      </c>
      <c r="DO25" s="209">
        <v>2.7436875660416198</v>
      </c>
      <c r="DP25" s="258">
        <v>0.15413339529055001</v>
      </c>
      <c r="DQ25" s="98" t="s">
        <v>14</v>
      </c>
      <c r="DR25" s="209">
        <v>1.4585045944708199</v>
      </c>
      <c r="DS25" s="100">
        <v>5.87564551447467E-2</v>
      </c>
      <c r="DT25" s="209">
        <v>1.47262030114767</v>
      </c>
      <c r="DU25" s="100">
        <v>5.9746477341971201E-2</v>
      </c>
      <c r="DV25" s="209">
        <v>1.22905843584619</v>
      </c>
      <c r="DW25" s="100">
        <v>6.8827701080302506E-2</v>
      </c>
      <c r="DX25" s="209">
        <v>2.12204129998536</v>
      </c>
      <c r="DY25" s="100">
        <v>0.103337742108421</v>
      </c>
      <c r="DZ25" s="209">
        <v>1.8454767768885301</v>
      </c>
      <c r="EA25" s="100">
        <v>0.108909678709362</v>
      </c>
      <c r="EB25" s="209">
        <v>2.5051824262373699</v>
      </c>
      <c r="EC25" s="100">
        <v>0.10227590912144501</v>
      </c>
      <c r="ED25" s="209">
        <v>3.5653575447989501</v>
      </c>
      <c r="EE25" s="258">
        <v>6.2509349212473198E-2</v>
      </c>
    </row>
    <row r="26" spans="1:135" s="85" customFormat="1" x14ac:dyDescent="0.2">
      <c r="A26" s="98" t="s">
        <v>15</v>
      </c>
      <c r="B26" s="209">
        <v>2.77929232399475</v>
      </c>
      <c r="C26" s="100">
        <v>6.1135710500944497E-2</v>
      </c>
      <c r="D26" s="209">
        <v>2.2430877014447099</v>
      </c>
      <c r="E26" s="100">
        <v>4.6284847676464499E-2</v>
      </c>
      <c r="F26" s="209">
        <v>2.6982065698153401</v>
      </c>
      <c r="G26" s="100">
        <v>4.1245740288218598E-2</v>
      </c>
      <c r="H26" s="209">
        <v>2.2799943964081</v>
      </c>
      <c r="I26" s="100">
        <v>6.2862494624395596E-2</v>
      </c>
      <c r="J26" s="209">
        <v>3.6909037751553999</v>
      </c>
      <c r="K26" s="100">
        <v>4.2944769774407997E-2</v>
      </c>
      <c r="L26" s="209">
        <v>1.3989230889816899</v>
      </c>
      <c r="M26" s="100">
        <v>9.3214194136545706E-2</v>
      </c>
      <c r="N26" s="209">
        <v>1.1919302234184801</v>
      </c>
      <c r="O26" s="258">
        <v>9.1003695162490697E-2</v>
      </c>
      <c r="P26" s="98" t="s">
        <v>15</v>
      </c>
      <c r="Q26" s="209">
        <v>2.17882230535327</v>
      </c>
      <c r="R26" s="100">
        <v>2.7766385234552601E-2</v>
      </c>
      <c r="S26" s="209">
        <v>2.2939567243817098</v>
      </c>
      <c r="T26" s="100">
        <v>2.41806420201259E-2</v>
      </c>
      <c r="U26" s="209">
        <v>2.53225914708031</v>
      </c>
      <c r="V26" s="100">
        <v>3.5612147041780201E-2</v>
      </c>
      <c r="W26" s="209">
        <v>2.00952769624626</v>
      </c>
      <c r="X26" s="100">
        <v>3.2950433876507999E-2</v>
      </c>
      <c r="Y26" s="209">
        <v>3.3312896382602899</v>
      </c>
      <c r="Z26" s="100">
        <v>4.4588977773841403E-2</v>
      </c>
      <c r="AA26" s="209">
        <v>1.6101688895491499</v>
      </c>
      <c r="AB26" s="100">
        <v>5.67712165502837E-2</v>
      </c>
      <c r="AC26" s="209">
        <v>1.17743516261377</v>
      </c>
      <c r="AD26" s="258">
        <v>5.02793674487471E-2</v>
      </c>
      <c r="AE26" s="98" t="s">
        <v>15</v>
      </c>
      <c r="AF26" s="209">
        <v>2.2102331776734001</v>
      </c>
      <c r="AG26" s="100">
        <v>3.3277985492649001E-2</v>
      </c>
      <c r="AH26" s="209">
        <v>2.1741323777826</v>
      </c>
      <c r="AI26" s="100">
        <v>3.1961917142267399E-2</v>
      </c>
      <c r="AJ26" s="209">
        <v>2.1499815204994199</v>
      </c>
      <c r="AK26" s="100">
        <v>3.0237129429947201E-2</v>
      </c>
      <c r="AL26" s="209">
        <v>2.0899068578609801</v>
      </c>
      <c r="AM26" s="100">
        <v>4.6486478098293302E-2</v>
      </c>
      <c r="AN26" s="209">
        <v>3.27649815501595</v>
      </c>
      <c r="AO26" s="100">
        <v>5.7478155470250501E-2</v>
      </c>
      <c r="AP26" s="209">
        <v>1.58583312470934</v>
      </c>
      <c r="AQ26" s="100">
        <v>6.6467097300628802E-2</v>
      </c>
      <c r="AR26" s="209">
        <v>1.2733373591197099</v>
      </c>
      <c r="AS26" s="258">
        <v>6.6465876531496604E-2</v>
      </c>
      <c r="AT26" s="98" t="s">
        <v>15</v>
      </c>
      <c r="AU26" s="209">
        <v>2.0197461924771698</v>
      </c>
      <c r="AV26" s="100">
        <v>5.6114463086258302E-2</v>
      </c>
      <c r="AW26" s="209">
        <v>1.99005483761866</v>
      </c>
      <c r="AX26" s="100">
        <v>6.0580148152060399E-2</v>
      </c>
      <c r="AY26" s="209">
        <v>1.6469215698465101</v>
      </c>
      <c r="AZ26" s="100">
        <v>5.5562206654257498E-2</v>
      </c>
      <c r="BA26" s="209">
        <v>1.952797454905</v>
      </c>
      <c r="BB26" s="100">
        <v>8.8061268109240101E-2</v>
      </c>
      <c r="BC26" s="209">
        <v>2.6712834723810599</v>
      </c>
      <c r="BD26" s="100">
        <v>0.114008096525436</v>
      </c>
      <c r="BE26" s="209">
        <v>1.88582820855107</v>
      </c>
      <c r="BF26" s="100">
        <v>0.118623778906707</v>
      </c>
      <c r="BG26" s="209">
        <v>1.7198016996672401</v>
      </c>
      <c r="BH26" s="258">
        <v>0.124948168403184</v>
      </c>
      <c r="BI26" s="98" t="s">
        <v>15</v>
      </c>
      <c r="BJ26" s="209">
        <v>1.8300084454144501</v>
      </c>
      <c r="BK26" s="100">
        <v>2.3883149693854099E-2</v>
      </c>
      <c r="BL26" s="209">
        <v>2.1829403069228599</v>
      </c>
      <c r="BM26" s="100">
        <v>3.0794974005481299E-2</v>
      </c>
      <c r="BN26" s="209">
        <v>1.8916063969819701</v>
      </c>
      <c r="BO26" s="100">
        <v>2.6011846121089099E-2</v>
      </c>
      <c r="BP26" s="209">
        <v>2.5958067498756101</v>
      </c>
      <c r="BQ26" s="100">
        <v>4.0103702415263197E-2</v>
      </c>
      <c r="BR26" s="209">
        <v>1.9611030210284</v>
      </c>
      <c r="BS26" s="100">
        <v>6.2577215071505501E-2</v>
      </c>
      <c r="BT26" s="209">
        <v>2.4432594143849702</v>
      </c>
      <c r="BU26" s="100">
        <v>5.6876066752104402E-2</v>
      </c>
      <c r="BV26" s="209">
        <v>2.89657774048885</v>
      </c>
      <c r="BW26" s="258">
        <v>5.4798171873972797E-2</v>
      </c>
      <c r="BX26" s="98" t="s">
        <v>15</v>
      </c>
      <c r="BY26" s="209">
        <v>2.7564781761501802</v>
      </c>
      <c r="BZ26" s="100">
        <v>0.166157727490158</v>
      </c>
      <c r="CA26" s="209">
        <v>1.8386555681496399</v>
      </c>
      <c r="CB26" s="100">
        <v>0.13318998574604901</v>
      </c>
      <c r="CC26" s="209">
        <v>1.58376016467932</v>
      </c>
      <c r="CD26" s="100">
        <v>6.6902475643980802E-2</v>
      </c>
      <c r="CE26" s="209">
        <v>1.8202797222403599</v>
      </c>
      <c r="CF26" s="100">
        <v>0.19119287723013001</v>
      </c>
      <c r="CG26" s="209">
        <v>3.55479661994233</v>
      </c>
      <c r="CH26" s="100">
        <v>0.13446185485776599</v>
      </c>
      <c r="CI26" s="209">
        <v>2.97590774926093</v>
      </c>
      <c r="CJ26" s="100">
        <v>0.19877810773322799</v>
      </c>
      <c r="CK26" s="209">
        <v>3.7182552926117598</v>
      </c>
      <c r="CL26" s="258">
        <v>8.6887061472968499E-2</v>
      </c>
      <c r="CM26" s="98" t="s">
        <v>15</v>
      </c>
      <c r="CN26" s="209">
        <v>2.1618183382914999</v>
      </c>
      <c r="CO26" s="100">
        <v>4.6391016595885903E-2</v>
      </c>
      <c r="CP26" s="209">
        <v>2.1132453267198201</v>
      </c>
      <c r="CQ26" s="100">
        <v>4.8758949483997199E-2</v>
      </c>
      <c r="CR26" s="209">
        <v>1.8771614467665201</v>
      </c>
      <c r="CS26" s="100">
        <v>3.9119460680423997E-2</v>
      </c>
      <c r="CT26" s="209">
        <v>2.49991626177437</v>
      </c>
      <c r="CU26" s="100">
        <v>7.3143267897948505E-2</v>
      </c>
      <c r="CV26" s="209">
        <v>2.8514792479320699</v>
      </c>
      <c r="CW26" s="100">
        <v>9.0303004694358396E-2</v>
      </c>
      <c r="CX26" s="209">
        <v>3.3724353001824299</v>
      </c>
      <c r="CY26" s="100">
        <v>7.5640318454025607E-2</v>
      </c>
      <c r="CZ26" s="209">
        <v>3.4852191617021799</v>
      </c>
      <c r="DA26" s="258">
        <v>6.5717930747949904E-2</v>
      </c>
      <c r="DB26" s="98" t="s">
        <v>15</v>
      </c>
      <c r="DC26" s="209">
        <v>1.69875894731721</v>
      </c>
      <c r="DD26" s="100">
        <v>6.3346384468171604E-2</v>
      </c>
      <c r="DE26" s="209">
        <v>1.8939237898610899</v>
      </c>
      <c r="DF26" s="100">
        <v>6.7312440340685994E-2</v>
      </c>
      <c r="DG26" s="209">
        <v>1.5500628726516801</v>
      </c>
      <c r="DH26" s="100">
        <v>6.0795608620898903E-2</v>
      </c>
      <c r="DI26" s="209">
        <v>2.3308257226081701</v>
      </c>
      <c r="DJ26" s="100">
        <v>0.10658143965837</v>
      </c>
      <c r="DK26" s="209">
        <v>2.3503010008220202</v>
      </c>
      <c r="DL26" s="100">
        <v>0.15244553284770601</v>
      </c>
      <c r="DM26" s="209">
        <v>2.7773200287320501</v>
      </c>
      <c r="DN26" s="100">
        <v>0.136822591785146</v>
      </c>
      <c r="DO26" s="209">
        <v>2.8907376918894299</v>
      </c>
      <c r="DP26" s="258">
        <v>0.10861924251091</v>
      </c>
      <c r="DQ26" s="98" t="s">
        <v>15</v>
      </c>
      <c r="DR26" s="209">
        <v>1.8578887209173001</v>
      </c>
      <c r="DS26" s="100">
        <v>5.96336919736929E-2</v>
      </c>
      <c r="DT26" s="209">
        <v>1.6252394959949801</v>
      </c>
      <c r="DU26" s="100">
        <v>7.8574467294534003E-2</v>
      </c>
      <c r="DV26" s="209">
        <v>1.3083291224148801</v>
      </c>
      <c r="DW26" s="100">
        <v>6.5342881367969993E-2</v>
      </c>
      <c r="DX26" s="209">
        <v>2.1353987653118098</v>
      </c>
      <c r="DY26" s="100">
        <v>0.12541443549383599</v>
      </c>
      <c r="DZ26" s="209">
        <v>2.0027872852406401</v>
      </c>
      <c r="EA26" s="100">
        <v>0.12972488954092201</v>
      </c>
      <c r="EB26" s="209">
        <v>2.1849530291552899</v>
      </c>
      <c r="EC26" s="100">
        <v>0.135759039558421</v>
      </c>
      <c r="ED26" s="209">
        <v>3.57718914782077</v>
      </c>
      <c r="EE26" s="258">
        <v>8.8932809198690205E-2</v>
      </c>
    </row>
    <row r="27" spans="1:135" s="85" customFormat="1" x14ac:dyDescent="0.2">
      <c r="A27" s="98" t="s">
        <v>16</v>
      </c>
      <c r="B27" s="209">
        <v>2.6191548182639401</v>
      </c>
      <c r="C27" s="100">
        <v>8.94293044194958E-2</v>
      </c>
      <c r="D27" s="209">
        <v>1.9310084354593899</v>
      </c>
      <c r="E27" s="100">
        <v>6.9201574206154595E-2</v>
      </c>
      <c r="F27" s="209">
        <v>2.6923709763504502</v>
      </c>
      <c r="G27" s="100">
        <v>5.4955877543383103E-2</v>
      </c>
      <c r="H27" s="209">
        <v>2.7958587810397999</v>
      </c>
      <c r="I27" s="100">
        <v>8.0903939177255704E-2</v>
      </c>
      <c r="J27" s="209">
        <v>3.8792909679429202</v>
      </c>
      <c r="K27" s="100">
        <v>2.94291806331793E-2</v>
      </c>
      <c r="L27" s="209">
        <v>2.3758937912902498</v>
      </c>
      <c r="M27" s="100">
        <v>0.122686671220832</v>
      </c>
      <c r="N27" s="209">
        <v>1.0119254957878701</v>
      </c>
      <c r="O27" s="258">
        <v>0.100095259867925</v>
      </c>
      <c r="P27" s="98" t="s">
        <v>16</v>
      </c>
      <c r="Q27" s="209">
        <v>2.0827851143612799</v>
      </c>
      <c r="R27" s="100">
        <v>4.4715182301888E-2</v>
      </c>
      <c r="S27" s="209">
        <v>2.09394798040125</v>
      </c>
      <c r="T27" s="100">
        <v>4.1906297652434997E-2</v>
      </c>
      <c r="U27" s="209">
        <v>2.3584805854423601</v>
      </c>
      <c r="V27" s="100">
        <v>5.76418832140356E-2</v>
      </c>
      <c r="W27" s="209">
        <v>2.2424342591429398</v>
      </c>
      <c r="X27" s="100">
        <v>6.4864132755867401E-2</v>
      </c>
      <c r="Y27" s="209">
        <v>3.6597512205204601</v>
      </c>
      <c r="Z27" s="100">
        <v>3.3520538083526598E-2</v>
      </c>
      <c r="AA27" s="209">
        <v>2.7683224045006001</v>
      </c>
      <c r="AB27" s="100">
        <v>7.7658526962309099E-2</v>
      </c>
      <c r="AC27" s="209">
        <v>0.73084197828389397</v>
      </c>
      <c r="AD27" s="258">
        <v>5.8781705224027599E-2</v>
      </c>
      <c r="AE27" s="98" t="s">
        <v>16</v>
      </c>
      <c r="AF27" s="209">
        <v>2.0118306943040398</v>
      </c>
      <c r="AG27" s="100">
        <v>5.4894369203177702E-2</v>
      </c>
      <c r="AH27" s="209">
        <v>1.9308916273875201</v>
      </c>
      <c r="AI27" s="100">
        <v>5.3424756872567501E-2</v>
      </c>
      <c r="AJ27" s="209">
        <v>2.0072518579359402</v>
      </c>
      <c r="AK27" s="100">
        <v>5.4908333895469397E-2</v>
      </c>
      <c r="AL27" s="209">
        <v>2.5126671016808002</v>
      </c>
      <c r="AM27" s="100">
        <v>7.5887477695755504E-2</v>
      </c>
      <c r="AN27" s="209">
        <v>3.5180343633391198</v>
      </c>
      <c r="AO27" s="100">
        <v>6.3095228037707396E-2</v>
      </c>
      <c r="AP27" s="209">
        <v>2.6926792132126698</v>
      </c>
      <c r="AQ27" s="100">
        <v>0.10150234258363799</v>
      </c>
      <c r="AR27" s="209">
        <v>0.94519513873808902</v>
      </c>
      <c r="AS27" s="258">
        <v>7.8736784559732098E-2</v>
      </c>
      <c r="AT27" s="98" t="s">
        <v>16</v>
      </c>
      <c r="AU27" s="209">
        <v>1.65359857353173</v>
      </c>
      <c r="AV27" s="100">
        <v>4.9007836529989801E-2</v>
      </c>
      <c r="AW27" s="209">
        <v>1.7615431431077599</v>
      </c>
      <c r="AX27" s="100">
        <v>7.6092662940720507E-2</v>
      </c>
      <c r="AY27" s="209">
        <v>1.6297135612064499</v>
      </c>
      <c r="AZ27" s="100">
        <v>5.5820160371856199E-2</v>
      </c>
      <c r="BA27" s="209">
        <v>2.4476859490815701</v>
      </c>
      <c r="BB27" s="100">
        <v>0.110864573341968</v>
      </c>
      <c r="BC27" s="209">
        <v>3.43653531564786</v>
      </c>
      <c r="BD27" s="100">
        <v>6.3629186499127702E-2</v>
      </c>
      <c r="BE27" s="209">
        <v>2.9589466671611002</v>
      </c>
      <c r="BF27" s="100">
        <v>0.105740129055235</v>
      </c>
      <c r="BG27" s="209">
        <v>1.3152988821283</v>
      </c>
      <c r="BH27" s="258">
        <v>0.125479880426004</v>
      </c>
      <c r="BI27" s="98" t="s">
        <v>16</v>
      </c>
      <c r="BJ27" s="209">
        <v>2.0113375818538901</v>
      </c>
      <c r="BK27" s="100">
        <v>4.52745277954869E-2</v>
      </c>
      <c r="BL27" s="209">
        <v>1.7873482913855301</v>
      </c>
      <c r="BM27" s="100">
        <v>5.7940237075202398E-2</v>
      </c>
      <c r="BN27" s="209">
        <v>1.9747512905662501</v>
      </c>
      <c r="BO27" s="100">
        <v>3.6217128756188301E-2</v>
      </c>
      <c r="BP27" s="209">
        <v>2.6493091352087599</v>
      </c>
      <c r="BQ27" s="100">
        <v>8.0931603741375105E-2</v>
      </c>
      <c r="BR27" s="209">
        <v>3.07670720048303</v>
      </c>
      <c r="BS27" s="100">
        <v>7.1177417985338706E-2</v>
      </c>
      <c r="BT27" s="209">
        <v>3.2817188358074101</v>
      </c>
      <c r="BU27" s="100">
        <v>6.7663667292884602E-2</v>
      </c>
      <c r="BV27" s="209">
        <v>2.7270593025271799</v>
      </c>
      <c r="BW27" s="258">
        <v>8.1289422010610707E-2</v>
      </c>
      <c r="BX27" s="98" t="s">
        <v>16</v>
      </c>
      <c r="BY27" s="209">
        <v>2.96223661795793</v>
      </c>
      <c r="BZ27" s="100">
        <v>0.124974657940482</v>
      </c>
      <c r="CA27" s="209">
        <v>1.6350996245276701</v>
      </c>
      <c r="CB27" s="100">
        <v>0.11281486264853099</v>
      </c>
      <c r="CC27" s="209">
        <v>1.06693031208889</v>
      </c>
      <c r="CD27" s="100">
        <v>8.0495410212835294E-2</v>
      </c>
      <c r="CE27" s="209">
        <v>2.6799389613343201</v>
      </c>
      <c r="CF27" s="100">
        <v>0.18074385611798</v>
      </c>
      <c r="CG27" s="209">
        <v>3.71481886233803</v>
      </c>
      <c r="CH27" s="100">
        <v>6.7621977779942E-2</v>
      </c>
      <c r="CI27" s="209">
        <v>3.8307204560687902</v>
      </c>
      <c r="CJ27" s="100">
        <v>4.5234969709301402E-2</v>
      </c>
      <c r="CK27" s="209">
        <v>3.8878529010496399</v>
      </c>
      <c r="CL27" s="258">
        <v>2.6178975054637298E-2</v>
      </c>
      <c r="CM27" s="98" t="s">
        <v>16</v>
      </c>
      <c r="CN27" s="209">
        <v>1.7637683508565101</v>
      </c>
      <c r="CO27" s="100">
        <v>5.9721963241907698E-2</v>
      </c>
      <c r="CP27" s="209">
        <v>1.6694962048428801</v>
      </c>
      <c r="CQ27" s="100">
        <v>4.87289941642201E-2</v>
      </c>
      <c r="CR27" s="209">
        <v>1.4374001605984399</v>
      </c>
      <c r="CS27" s="100">
        <v>4.1805805865312601E-2</v>
      </c>
      <c r="CT27" s="209">
        <v>3.0881540231478102</v>
      </c>
      <c r="CU27" s="100">
        <v>6.7128746913833401E-2</v>
      </c>
      <c r="CV27" s="209">
        <v>2.8447234681934699</v>
      </c>
      <c r="CW27" s="100">
        <v>8.5919288108112599E-2</v>
      </c>
      <c r="CX27" s="209">
        <v>3.9036759606881799</v>
      </c>
      <c r="CY27" s="100">
        <v>2.11940627893294E-2</v>
      </c>
      <c r="CZ27" s="209">
        <v>3.6906668813966301</v>
      </c>
      <c r="DA27" s="258">
        <v>4.00902525756517E-2</v>
      </c>
      <c r="DB27" s="98" t="s">
        <v>16</v>
      </c>
      <c r="DC27" s="209">
        <v>1.44477659069153</v>
      </c>
      <c r="DD27" s="100">
        <v>5.51936727783192E-2</v>
      </c>
      <c r="DE27" s="209">
        <v>1.43377899704879</v>
      </c>
      <c r="DF27" s="100">
        <v>7.2343982749871805E-2</v>
      </c>
      <c r="DG27" s="209">
        <v>1.3311410397514201</v>
      </c>
      <c r="DH27" s="100">
        <v>6.8618968830863394E-2</v>
      </c>
      <c r="DI27" s="209">
        <v>2.4830037443903499</v>
      </c>
      <c r="DJ27" s="100">
        <v>0.106280107089848</v>
      </c>
      <c r="DK27" s="209">
        <v>2.6075905872770502</v>
      </c>
      <c r="DL27" s="100">
        <v>0.11275623950703</v>
      </c>
      <c r="DM27" s="209">
        <v>3.68853079193428</v>
      </c>
      <c r="DN27" s="100">
        <v>6.0762300550881498E-2</v>
      </c>
      <c r="DO27" s="209">
        <v>3.4201764107364201</v>
      </c>
      <c r="DP27" s="258">
        <v>8.0719576448528299E-2</v>
      </c>
      <c r="DQ27" s="98" t="s">
        <v>16</v>
      </c>
      <c r="DR27" s="209">
        <v>1.5954710552637399</v>
      </c>
      <c r="DS27" s="100">
        <v>6.4245062032774303E-2</v>
      </c>
      <c r="DT27" s="209">
        <v>1.3812468347386599</v>
      </c>
      <c r="DU27" s="100">
        <v>9.0602360300041804E-2</v>
      </c>
      <c r="DV27" s="209">
        <v>1.1590391666392099</v>
      </c>
      <c r="DW27" s="100">
        <v>9.2549563691472797E-2</v>
      </c>
      <c r="DX27" s="209">
        <v>2.4997926084467799</v>
      </c>
      <c r="DY27" s="100">
        <v>0.11977899458102199</v>
      </c>
      <c r="DZ27" s="209">
        <v>2.5759511579554699</v>
      </c>
      <c r="EA27" s="100">
        <v>0.124830098199068</v>
      </c>
      <c r="EB27" s="209">
        <v>3.6977094939830102</v>
      </c>
      <c r="EC27" s="100">
        <v>6.6837327524847001E-2</v>
      </c>
      <c r="ED27" s="209">
        <v>3.6969803630653599</v>
      </c>
      <c r="EE27" s="258">
        <v>4.6693824305030003E-2</v>
      </c>
    </row>
    <row r="28" spans="1:135" s="85" customFormat="1" x14ac:dyDescent="0.2">
      <c r="A28" s="98" t="s">
        <v>17</v>
      </c>
      <c r="B28" s="209">
        <v>2.6933130014042899</v>
      </c>
      <c r="C28" s="100">
        <v>7.8940099931518598E-2</v>
      </c>
      <c r="D28" s="209">
        <v>2.3452302297648702</v>
      </c>
      <c r="E28" s="100">
        <v>7.7956431244042099E-2</v>
      </c>
      <c r="F28" s="209">
        <v>2.61517019262548</v>
      </c>
      <c r="G28" s="100">
        <v>7.5569619957846196E-2</v>
      </c>
      <c r="H28" s="209">
        <v>2.5900108850529699</v>
      </c>
      <c r="I28" s="100">
        <v>8.5670829252030095E-2</v>
      </c>
      <c r="J28" s="209">
        <v>3.79398635506577</v>
      </c>
      <c r="K28" s="100">
        <v>3.98843453616433E-2</v>
      </c>
      <c r="L28" s="209">
        <v>2.8175939979668998</v>
      </c>
      <c r="M28" s="100">
        <v>0.106879856942086</v>
      </c>
      <c r="N28" s="209">
        <v>1.28768238604029</v>
      </c>
      <c r="O28" s="258">
        <v>9.0764804749365796E-2</v>
      </c>
      <c r="P28" s="98" t="s">
        <v>17</v>
      </c>
      <c r="Q28" s="209">
        <v>2.046043703864</v>
      </c>
      <c r="R28" s="100">
        <v>5.8000330715852602E-2</v>
      </c>
      <c r="S28" s="209">
        <v>2.4273646046386799</v>
      </c>
      <c r="T28" s="100">
        <v>5.0199884760123499E-2</v>
      </c>
      <c r="U28" s="209">
        <v>2.18349321245991</v>
      </c>
      <c r="V28" s="100">
        <v>5.0433355464758203E-2</v>
      </c>
      <c r="W28" s="209">
        <v>2.2421996836028799</v>
      </c>
      <c r="X28" s="100">
        <v>7.6339608488534397E-2</v>
      </c>
      <c r="Y28" s="209">
        <v>3.44015519729524</v>
      </c>
      <c r="Z28" s="100">
        <v>5.3698288767842002E-2</v>
      </c>
      <c r="AA28" s="209">
        <v>2.8301868560861698</v>
      </c>
      <c r="AB28" s="100">
        <v>7.9594136552782704E-2</v>
      </c>
      <c r="AC28" s="209">
        <v>0.59820673308762995</v>
      </c>
      <c r="AD28" s="258">
        <v>6.0621563486136301E-2</v>
      </c>
      <c r="AE28" s="98" t="s">
        <v>17</v>
      </c>
      <c r="AF28" s="209">
        <v>1.8467688456754501</v>
      </c>
      <c r="AG28" s="100">
        <v>4.5689040006921401E-2</v>
      </c>
      <c r="AH28" s="209">
        <v>2.2686576560346299</v>
      </c>
      <c r="AI28" s="100">
        <v>5.4362684336750199E-2</v>
      </c>
      <c r="AJ28" s="209">
        <v>1.9887280404232399</v>
      </c>
      <c r="AK28" s="100">
        <v>4.9962305495773698E-2</v>
      </c>
      <c r="AL28" s="209">
        <v>2.63425507953077</v>
      </c>
      <c r="AM28" s="100">
        <v>5.98965604989284E-2</v>
      </c>
      <c r="AN28" s="209">
        <v>3.1807470401419602</v>
      </c>
      <c r="AO28" s="100">
        <v>5.7917234122685103E-2</v>
      </c>
      <c r="AP28" s="209">
        <v>3.08513376563472</v>
      </c>
      <c r="AQ28" s="100">
        <v>7.3813158501462098E-2</v>
      </c>
      <c r="AR28" s="209">
        <v>1.1769056389279999</v>
      </c>
      <c r="AS28" s="258">
        <v>7.6562349872390606E-2</v>
      </c>
      <c r="AT28" s="98" t="s">
        <v>17</v>
      </c>
      <c r="AU28" s="209">
        <v>1.6638303470003999</v>
      </c>
      <c r="AV28" s="100">
        <v>6.8983244170627303E-2</v>
      </c>
      <c r="AW28" s="209">
        <v>2.0402489285218199</v>
      </c>
      <c r="AX28" s="100">
        <v>7.7811983272238996E-2</v>
      </c>
      <c r="AY28" s="209">
        <v>1.7617670427691301</v>
      </c>
      <c r="AZ28" s="100">
        <v>5.9802315404524103E-2</v>
      </c>
      <c r="BA28" s="209">
        <v>2.3772824733048901</v>
      </c>
      <c r="BB28" s="100">
        <v>0.118276937810148</v>
      </c>
      <c r="BC28" s="209">
        <v>2.95732032967571</v>
      </c>
      <c r="BD28" s="100">
        <v>0.103411389330672</v>
      </c>
      <c r="BE28" s="209">
        <v>2.9785656236634201</v>
      </c>
      <c r="BF28" s="100">
        <v>0.10398286301677</v>
      </c>
      <c r="BG28" s="209">
        <v>1.0223701991840699</v>
      </c>
      <c r="BH28" s="258">
        <v>0.124806705786601</v>
      </c>
      <c r="BI28" s="98" t="s">
        <v>17</v>
      </c>
      <c r="BJ28" s="209">
        <v>1.6386133939397101</v>
      </c>
      <c r="BK28" s="100">
        <v>5.2019922001739598E-2</v>
      </c>
      <c r="BL28" s="209">
        <v>2.0233699609617601</v>
      </c>
      <c r="BM28" s="100">
        <v>5.11495307813516E-2</v>
      </c>
      <c r="BN28" s="209">
        <v>1.81130935947561</v>
      </c>
      <c r="BO28" s="100">
        <v>5.2378227962405099E-2</v>
      </c>
      <c r="BP28" s="209">
        <v>2.3388090755500501</v>
      </c>
      <c r="BQ28" s="100">
        <v>8.3416708295249303E-2</v>
      </c>
      <c r="BR28" s="209">
        <v>2.4729102601497401</v>
      </c>
      <c r="BS28" s="100">
        <v>8.5681612164779E-2</v>
      </c>
      <c r="BT28" s="209">
        <v>3.2093949863655</v>
      </c>
      <c r="BU28" s="100">
        <v>7.4703043184522894E-2</v>
      </c>
      <c r="BV28" s="209">
        <v>2.5600858297363098</v>
      </c>
      <c r="BW28" s="258">
        <v>9.5956322087459606E-2</v>
      </c>
      <c r="BX28" s="98" t="s">
        <v>17</v>
      </c>
      <c r="BY28" s="209" t="s">
        <v>328</v>
      </c>
      <c r="BZ28" s="100" t="s">
        <v>328</v>
      </c>
      <c r="CA28" s="209" t="s">
        <v>328</v>
      </c>
      <c r="CB28" s="100" t="s">
        <v>328</v>
      </c>
      <c r="CC28" s="209" t="s">
        <v>328</v>
      </c>
      <c r="CD28" s="100" t="s">
        <v>328</v>
      </c>
      <c r="CE28" s="209" t="s">
        <v>328</v>
      </c>
      <c r="CF28" s="100" t="s">
        <v>328</v>
      </c>
      <c r="CG28" s="209">
        <v>2.6628548214183998</v>
      </c>
      <c r="CH28" s="100">
        <v>0.32253361199303099</v>
      </c>
      <c r="CI28" s="209">
        <v>3.0470712157681699</v>
      </c>
      <c r="CJ28" s="100">
        <v>0.27318620752378497</v>
      </c>
      <c r="CK28" s="209">
        <v>3.7375612047883702</v>
      </c>
      <c r="CL28" s="258">
        <v>0.130500146244209</v>
      </c>
      <c r="CM28" s="98" t="s">
        <v>17</v>
      </c>
      <c r="CN28" s="209">
        <v>1.5331596334368001</v>
      </c>
      <c r="CO28" s="100">
        <v>5.1774964474614903E-2</v>
      </c>
      <c r="CP28" s="209">
        <v>2.0379620847983801</v>
      </c>
      <c r="CQ28" s="100">
        <v>6.1914380856163097E-2</v>
      </c>
      <c r="CR28" s="209">
        <v>1.2897993689290299</v>
      </c>
      <c r="CS28" s="100">
        <v>6.3834121578742506E-2</v>
      </c>
      <c r="CT28" s="209">
        <v>2.8811431489956001</v>
      </c>
      <c r="CU28" s="100">
        <v>8.2261697376906501E-2</v>
      </c>
      <c r="CV28" s="209">
        <v>2.2988601539924698</v>
      </c>
      <c r="CW28" s="100">
        <v>9.4928774425348E-2</v>
      </c>
      <c r="CX28" s="209">
        <v>3.5938101478850299</v>
      </c>
      <c r="CY28" s="100">
        <v>5.4591251462418798E-2</v>
      </c>
      <c r="CZ28" s="209">
        <v>3.6396944740852901</v>
      </c>
      <c r="DA28" s="258">
        <v>5.35733545576558E-2</v>
      </c>
      <c r="DB28" s="98" t="s">
        <v>17</v>
      </c>
      <c r="DC28" s="209">
        <v>1.0917460366620599</v>
      </c>
      <c r="DD28" s="100">
        <v>4.8502931235174102E-2</v>
      </c>
      <c r="DE28" s="209">
        <v>1.68159062323523</v>
      </c>
      <c r="DF28" s="100">
        <v>6.2107101514884001E-2</v>
      </c>
      <c r="DG28" s="209">
        <v>0.92149191680350195</v>
      </c>
      <c r="DH28" s="100">
        <v>6.5990675028741203E-2</v>
      </c>
      <c r="DI28" s="209">
        <v>2.3472981393780201</v>
      </c>
      <c r="DJ28" s="100">
        <v>8.8015671509974996E-2</v>
      </c>
      <c r="DK28" s="209">
        <v>1.6632954982858501</v>
      </c>
      <c r="DL28" s="100">
        <v>0.10902432748494501</v>
      </c>
      <c r="DM28" s="209">
        <v>3.2691048898189101</v>
      </c>
      <c r="DN28" s="100">
        <v>8.2003269717700097E-2</v>
      </c>
      <c r="DO28" s="209">
        <v>3.3097792735816598</v>
      </c>
      <c r="DP28" s="258">
        <v>8.1248105544906898E-2</v>
      </c>
      <c r="DQ28" s="98" t="s">
        <v>17</v>
      </c>
      <c r="DR28" s="209">
        <v>1.3340352415602901</v>
      </c>
      <c r="DS28" s="100">
        <v>5.4655419362389997E-2</v>
      </c>
      <c r="DT28" s="209">
        <v>1.5624892468621501</v>
      </c>
      <c r="DU28" s="100">
        <v>9.4274945910959099E-2</v>
      </c>
      <c r="DV28" s="209">
        <v>0.89490148316556095</v>
      </c>
      <c r="DW28" s="100">
        <v>7.1415545321242405E-2</v>
      </c>
      <c r="DX28" s="209">
        <v>2.6632773124685798</v>
      </c>
      <c r="DY28" s="100">
        <v>9.3525135621942604E-2</v>
      </c>
      <c r="DZ28" s="209">
        <v>1.8439805911365399</v>
      </c>
      <c r="EA28" s="100">
        <v>0.12519141704129599</v>
      </c>
      <c r="EB28" s="209">
        <v>2.7992885673680998</v>
      </c>
      <c r="EC28" s="100">
        <v>0.10533662674171</v>
      </c>
      <c r="ED28" s="209">
        <v>3.6388773474778202</v>
      </c>
      <c r="EE28" s="258">
        <v>6.7857392086302495E-2</v>
      </c>
    </row>
    <row r="29" spans="1:135" s="85" customFormat="1" x14ac:dyDescent="0.2">
      <c r="A29" s="98" t="s">
        <v>18</v>
      </c>
      <c r="B29" s="209">
        <v>2.5904634795532799</v>
      </c>
      <c r="C29" s="100">
        <v>8.1734619291687002E-2</v>
      </c>
      <c r="D29" s="209">
        <v>2.66707572675617</v>
      </c>
      <c r="E29" s="100">
        <v>0.10298508761439799</v>
      </c>
      <c r="F29" s="209">
        <v>2.7356700476371598</v>
      </c>
      <c r="G29" s="100">
        <v>9.4826594956655796E-2</v>
      </c>
      <c r="H29" s="209">
        <v>2.7582917258270898</v>
      </c>
      <c r="I29" s="100">
        <v>0.107010080547132</v>
      </c>
      <c r="J29" s="209">
        <v>3.8576619929843599</v>
      </c>
      <c r="K29" s="100">
        <v>5.3190862202783497E-2</v>
      </c>
      <c r="L29" s="209">
        <v>1.9816814073648401</v>
      </c>
      <c r="M29" s="100">
        <v>0.136778607948495</v>
      </c>
      <c r="N29" s="209">
        <v>1.89669334716728</v>
      </c>
      <c r="O29" s="258">
        <v>0.16565176926828501</v>
      </c>
      <c r="P29" s="98" t="s">
        <v>18</v>
      </c>
      <c r="Q29" s="209">
        <v>1.93919498860275</v>
      </c>
      <c r="R29" s="100">
        <v>3.3440152004442399E-2</v>
      </c>
      <c r="S29" s="209">
        <v>2.7566118610244201</v>
      </c>
      <c r="T29" s="100">
        <v>4.9957422191872998E-2</v>
      </c>
      <c r="U29" s="209">
        <v>2.3775962474757</v>
      </c>
      <c r="V29" s="100">
        <v>5.50238807320758E-2</v>
      </c>
      <c r="W29" s="209">
        <v>2.2471858609999602</v>
      </c>
      <c r="X29" s="100">
        <v>5.76164662193977E-2</v>
      </c>
      <c r="Y29" s="209">
        <v>3.66010061347701</v>
      </c>
      <c r="Z29" s="100">
        <v>4.1485844315930998E-2</v>
      </c>
      <c r="AA29" s="209">
        <v>1.8610784711258701</v>
      </c>
      <c r="AB29" s="100">
        <v>7.9214007874726794E-2</v>
      </c>
      <c r="AC29" s="209">
        <v>1.02018170709814</v>
      </c>
      <c r="AD29" s="258">
        <v>7.7032026634109602E-2</v>
      </c>
      <c r="AE29" s="98" t="s">
        <v>18</v>
      </c>
      <c r="AF29" s="209">
        <v>1.85871984011141</v>
      </c>
      <c r="AG29" s="100">
        <v>6.0802092115592003E-2</v>
      </c>
      <c r="AH29" s="209">
        <v>2.5704663202281601</v>
      </c>
      <c r="AI29" s="100">
        <v>6.9372461924345805E-2</v>
      </c>
      <c r="AJ29" s="209">
        <v>1.8986301432341799</v>
      </c>
      <c r="AK29" s="100">
        <v>5.9963030492775099E-2</v>
      </c>
      <c r="AL29" s="209">
        <v>2.5480927294780402</v>
      </c>
      <c r="AM29" s="100">
        <v>0.10249521361797601</v>
      </c>
      <c r="AN29" s="209">
        <v>3.4986207827090099</v>
      </c>
      <c r="AO29" s="100">
        <v>7.1843787876010604E-2</v>
      </c>
      <c r="AP29" s="209">
        <v>2.0482486389358701</v>
      </c>
      <c r="AQ29" s="100">
        <v>0.107564725045178</v>
      </c>
      <c r="AR29" s="209">
        <v>1.60640923878057</v>
      </c>
      <c r="AS29" s="258">
        <v>0.101490552504029</v>
      </c>
      <c r="AT29" s="98" t="s">
        <v>18</v>
      </c>
      <c r="AU29" s="209">
        <v>1.75606727962263</v>
      </c>
      <c r="AV29" s="100">
        <v>4.3925522386012703E-2</v>
      </c>
      <c r="AW29" s="209">
        <v>2.2769106803971799</v>
      </c>
      <c r="AX29" s="100">
        <v>7.0264839517014704E-2</v>
      </c>
      <c r="AY29" s="209">
        <v>1.6543981658132301</v>
      </c>
      <c r="AZ29" s="100">
        <v>4.3893021984272897E-2</v>
      </c>
      <c r="BA29" s="209">
        <v>2.57499249918938</v>
      </c>
      <c r="BB29" s="100">
        <v>8.0476997869420003E-2</v>
      </c>
      <c r="BC29" s="209">
        <v>3.1822650229935201</v>
      </c>
      <c r="BD29" s="100">
        <v>7.6561169124836098E-2</v>
      </c>
      <c r="BE29" s="209">
        <v>1.6767709102955299</v>
      </c>
      <c r="BF29" s="100">
        <v>9.8094827582918306E-2</v>
      </c>
      <c r="BG29" s="209">
        <v>1.15839354612294</v>
      </c>
      <c r="BH29" s="258">
        <v>8.41170723536874E-2</v>
      </c>
      <c r="BI29" s="98" t="s">
        <v>18</v>
      </c>
      <c r="BJ29" s="209">
        <v>1.81294451183224</v>
      </c>
      <c r="BK29" s="100">
        <v>3.5771495959790602E-2</v>
      </c>
      <c r="BL29" s="209">
        <v>2.3117941649415701</v>
      </c>
      <c r="BM29" s="100">
        <v>5.5322017227775598E-2</v>
      </c>
      <c r="BN29" s="209">
        <v>1.7628073476669599</v>
      </c>
      <c r="BO29" s="100">
        <v>5.0402189834987697E-2</v>
      </c>
      <c r="BP29" s="209">
        <v>2.5550364821945699</v>
      </c>
      <c r="BQ29" s="100">
        <v>7.5028230255216502E-2</v>
      </c>
      <c r="BR29" s="209">
        <v>3.0561800292980799</v>
      </c>
      <c r="BS29" s="100">
        <v>5.5632957023671402E-2</v>
      </c>
      <c r="BT29" s="209">
        <v>2.3650002653334599</v>
      </c>
      <c r="BU29" s="100">
        <v>8.8664876970398904E-2</v>
      </c>
      <c r="BV29" s="209">
        <v>2.4306044385066201</v>
      </c>
      <c r="BW29" s="258">
        <v>8.1200415152416605E-2</v>
      </c>
      <c r="BX29" s="98" t="s">
        <v>18</v>
      </c>
      <c r="BY29" s="209">
        <v>2.2876819500902998</v>
      </c>
      <c r="BZ29" s="100">
        <v>0.12936185121777999</v>
      </c>
      <c r="CA29" s="209">
        <v>2.06179862157544</v>
      </c>
      <c r="CB29" s="100">
        <v>0.13794881801631101</v>
      </c>
      <c r="CC29" s="209">
        <v>1.16992148863495</v>
      </c>
      <c r="CD29" s="100">
        <v>9.6611004228546002E-2</v>
      </c>
      <c r="CE29" s="209">
        <v>2.82789677772293</v>
      </c>
      <c r="CF29" s="100">
        <v>0.22522835307373501</v>
      </c>
      <c r="CG29" s="209">
        <v>3.2298039280325002</v>
      </c>
      <c r="CH29" s="100">
        <v>0.17783944989112099</v>
      </c>
      <c r="CI29" s="209">
        <v>3.2529449927801801</v>
      </c>
      <c r="CJ29" s="100">
        <v>0.15755356179198901</v>
      </c>
      <c r="CK29" s="209">
        <v>3.3093045078528802</v>
      </c>
      <c r="CL29" s="258">
        <v>0.135154461894408</v>
      </c>
      <c r="CM29" s="98" t="s">
        <v>18</v>
      </c>
      <c r="CN29" s="209">
        <v>2.0077146583363099</v>
      </c>
      <c r="CO29" s="100">
        <v>6.0416957090441703E-2</v>
      </c>
      <c r="CP29" s="209">
        <v>2.5251185803875602</v>
      </c>
      <c r="CQ29" s="100">
        <v>7.3107048120471002E-2</v>
      </c>
      <c r="CR29" s="209">
        <v>1.56341688271963</v>
      </c>
      <c r="CS29" s="100">
        <v>5.9238860427427098E-2</v>
      </c>
      <c r="CT29" s="209">
        <v>2.7673821327530899</v>
      </c>
      <c r="CU29" s="100">
        <v>7.7714787879128999E-2</v>
      </c>
      <c r="CV29" s="209">
        <v>3.1866497018959699</v>
      </c>
      <c r="CW29" s="100">
        <v>8.18754821025275E-2</v>
      </c>
      <c r="CX29" s="209">
        <v>3.6267405776894899</v>
      </c>
      <c r="CY29" s="100">
        <v>5.8822884745140802E-2</v>
      </c>
      <c r="CZ29" s="209">
        <v>3.3514358167745599</v>
      </c>
      <c r="DA29" s="258">
        <v>6.7218160082529094E-2</v>
      </c>
      <c r="DB29" s="98" t="s">
        <v>18</v>
      </c>
      <c r="DC29" s="209">
        <v>1.5814542666945</v>
      </c>
      <c r="DD29" s="100">
        <v>8.5316943031267106E-2</v>
      </c>
      <c r="DE29" s="209">
        <v>1.9923824416182001</v>
      </c>
      <c r="DF29" s="100">
        <v>9.7333497225568097E-2</v>
      </c>
      <c r="DG29" s="209">
        <v>1.1200969465883099</v>
      </c>
      <c r="DH29" s="100">
        <v>7.0697293081096096E-2</v>
      </c>
      <c r="DI29" s="209">
        <v>2.3251433006586302</v>
      </c>
      <c r="DJ29" s="100">
        <v>0.121530547172665</v>
      </c>
      <c r="DK29" s="209">
        <v>2.6221968044863599</v>
      </c>
      <c r="DL29" s="100">
        <v>0.15535499447409401</v>
      </c>
      <c r="DM29" s="209">
        <v>2.97671802075793</v>
      </c>
      <c r="DN29" s="100">
        <v>9.7548509732215294E-2</v>
      </c>
      <c r="DO29" s="209">
        <v>2.90031365686513</v>
      </c>
      <c r="DP29" s="258">
        <v>0.13562569413718401</v>
      </c>
      <c r="DQ29" s="98" t="s">
        <v>18</v>
      </c>
      <c r="DR29" s="209">
        <v>1.7709172502357899</v>
      </c>
      <c r="DS29" s="100">
        <v>5.4939395693811802E-2</v>
      </c>
      <c r="DT29" s="209">
        <v>2.0490453317428199</v>
      </c>
      <c r="DU29" s="100">
        <v>7.2536847869905399E-2</v>
      </c>
      <c r="DV29" s="209">
        <v>1.0799954718961999</v>
      </c>
      <c r="DW29" s="100">
        <v>7.9184390812238006E-2</v>
      </c>
      <c r="DX29" s="209">
        <v>2.0705177725719399</v>
      </c>
      <c r="DY29" s="100">
        <v>9.2264025398544905E-2</v>
      </c>
      <c r="DZ29" s="209">
        <v>2.7923784752220202</v>
      </c>
      <c r="EA29" s="100">
        <v>9.01313101180959E-2</v>
      </c>
      <c r="EB29" s="209">
        <v>2.9661460533050601</v>
      </c>
      <c r="EC29" s="100">
        <v>9.0475024431138196E-2</v>
      </c>
      <c r="ED29" s="209">
        <v>3.2164795436251299</v>
      </c>
      <c r="EE29" s="258">
        <v>7.6709333459481305E-2</v>
      </c>
    </row>
    <row r="30" spans="1:135" s="85" customFormat="1" x14ac:dyDescent="0.2">
      <c r="A30" s="98" t="s">
        <v>19</v>
      </c>
      <c r="B30" s="209">
        <v>2.76231794300725</v>
      </c>
      <c r="C30" s="100">
        <v>7.2443488392676003E-2</v>
      </c>
      <c r="D30" s="209">
        <v>2.19358494463965</v>
      </c>
      <c r="E30" s="100">
        <v>7.5636845939767605E-2</v>
      </c>
      <c r="F30" s="209">
        <v>2.8475984484814001</v>
      </c>
      <c r="G30" s="100">
        <v>4.4503477880754698E-2</v>
      </c>
      <c r="H30" s="209">
        <v>2.4112335411180399</v>
      </c>
      <c r="I30" s="100">
        <v>7.4217933452250404E-2</v>
      </c>
      <c r="J30" s="209">
        <v>3.5785998357815698</v>
      </c>
      <c r="K30" s="100">
        <v>7.2422894511328606E-2</v>
      </c>
      <c r="L30" s="209">
        <v>1.37358324987645</v>
      </c>
      <c r="M30" s="100">
        <v>0.11323663980265999</v>
      </c>
      <c r="N30" s="209">
        <v>0.93584476662511495</v>
      </c>
      <c r="O30" s="258">
        <v>0.103479774872046</v>
      </c>
      <c r="P30" s="98" t="s">
        <v>19</v>
      </c>
      <c r="Q30" s="209">
        <v>2.34217265692517</v>
      </c>
      <c r="R30" s="100">
        <v>2.6999953123105901E-2</v>
      </c>
      <c r="S30" s="209">
        <v>2.2705556726578902</v>
      </c>
      <c r="T30" s="100">
        <v>2.43716029760709E-2</v>
      </c>
      <c r="U30" s="209">
        <v>2.4692773869037699</v>
      </c>
      <c r="V30" s="100">
        <v>2.81048815505128E-2</v>
      </c>
      <c r="W30" s="209">
        <v>2.2181460156449702</v>
      </c>
      <c r="X30" s="100">
        <v>4.2862995318783403E-2</v>
      </c>
      <c r="Y30" s="209">
        <v>3.6325867210999498</v>
      </c>
      <c r="Z30" s="100">
        <v>3.0620604924597901E-2</v>
      </c>
      <c r="AA30" s="209">
        <v>1.9632907204486201</v>
      </c>
      <c r="AB30" s="100">
        <v>5.44164258398568E-2</v>
      </c>
      <c r="AC30" s="209">
        <v>1.0595486402265799</v>
      </c>
      <c r="AD30" s="258">
        <v>4.9145673423725798E-2</v>
      </c>
      <c r="AE30" s="98" t="s">
        <v>19</v>
      </c>
      <c r="AF30" s="209">
        <v>2.4156420020427198</v>
      </c>
      <c r="AG30" s="100">
        <v>3.78915537762059E-2</v>
      </c>
      <c r="AH30" s="209">
        <v>2.1994206619925101</v>
      </c>
      <c r="AI30" s="100">
        <v>3.4197860561816597E-2</v>
      </c>
      <c r="AJ30" s="209">
        <v>2.2222452348025401</v>
      </c>
      <c r="AK30" s="100">
        <v>3.0566457847264101E-2</v>
      </c>
      <c r="AL30" s="209">
        <v>2.0420676063635899</v>
      </c>
      <c r="AM30" s="100">
        <v>5.2510903596292999E-2</v>
      </c>
      <c r="AN30" s="209">
        <v>3.5005651820589501</v>
      </c>
      <c r="AO30" s="100">
        <v>4.5045780862094299E-2</v>
      </c>
      <c r="AP30" s="209">
        <v>1.89180598481357</v>
      </c>
      <c r="AQ30" s="100">
        <v>7.2626551350037205E-2</v>
      </c>
      <c r="AR30" s="209">
        <v>1.0300807783572601</v>
      </c>
      <c r="AS30" s="258">
        <v>5.7155287513436903E-2</v>
      </c>
      <c r="AT30" s="98" t="s">
        <v>19</v>
      </c>
      <c r="AU30" s="209">
        <v>2.1936017672352501</v>
      </c>
      <c r="AV30" s="100">
        <v>7.0977194647724798E-2</v>
      </c>
      <c r="AW30" s="209">
        <v>2.0072880653570002</v>
      </c>
      <c r="AX30" s="100">
        <v>8.5976700166867398E-2</v>
      </c>
      <c r="AY30" s="209">
        <v>1.74979946154958</v>
      </c>
      <c r="AZ30" s="100">
        <v>6.1857890174510502E-2</v>
      </c>
      <c r="BA30" s="209">
        <v>2.04768832122127</v>
      </c>
      <c r="BB30" s="100">
        <v>0.105755289583051</v>
      </c>
      <c r="BC30" s="209">
        <v>3.1746264872450398</v>
      </c>
      <c r="BD30" s="100">
        <v>0.104254225747112</v>
      </c>
      <c r="BE30" s="209">
        <v>2.3589805473668299</v>
      </c>
      <c r="BF30" s="100">
        <v>0.12700816820528901</v>
      </c>
      <c r="BG30" s="209">
        <v>1.4233572633299201</v>
      </c>
      <c r="BH30" s="258">
        <v>0.117602443843163</v>
      </c>
      <c r="BI30" s="98" t="s">
        <v>19</v>
      </c>
      <c r="BJ30" s="209">
        <v>1.9452239443503001</v>
      </c>
      <c r="BK30" s="100">
        <v>3.19675601725357E-2</v>
      </c>
      <c r="BL30" s="209">
        <v>2.0064726711702798</v>
      </c>
      <c r="BM30" s="100">
        <v>3.66247311393555E-2</v>
      </c>
      <c r="BN30" s="209">
        <v>1.9416765432035901</v>
      </c>
      <c r="BO30" s="100">
        <v>3.5833665940885301E-2</v>
      </c>
      <c r="BP30" s="209">
        <v>2.7084005902322699</v>
      </c>
      <c r="BQ30" s="100">
        <v>5.3390756269428803E-2</v>
      </c>
      <c r="BR30" s="209">
        <v>2.8446822250407302</v>
      </c>
      <c r="BS30" s="100">
        <v>6.8471392174654297E-2</v>
      </c>
      <c r="BT30" s="209">
        <v>3.0554640651693101</v>
      </c>
      <c r="BU30" s="100">
        <v>5.6169725068217997E-2</v>
      </c>
      <c r="BV30" s="209">
        <v>3.0997672616549301</v>
      </c>
      <c r="BW30" s="258">
        <v>5.4323920617641998E-2</v>
      </c>
      <c r="BX30" s="98" t="s">
        <v>19</v>
      </c>
      <c r="BY30" s="209">
        <v>2.7857594307445899</v>
      </c>
      <c r="BZ30" s="100">
        <v>0.12430414519046699</v>
      </c>
      <c r="CA30" s="209">
        <v>1.95087808808562</v>
      </c>
      <c r="CB30" s="100">
        <v>0.12619252991004701</v>
      </c>
      <c r="CC30" s="209">
        <v>1.64503445599767</v>
      </c>
      <c r="CD30" s="100">
        <v>9.1687132978728797E-2</v>
      </c>
      <c r="CE30" s="209">
        <v>2.2419951451692999</v>
      </c>
      <c r="CF30" s="100">
        <v>0.182345439722331</v>
      </c>
      <c r="CG30" s="209">
        <v>3.2458245080387802</v>
      </c>
      <c r="CH30" s="100">
        <v>0.169728713088662</v>
      </c>
      <c r="CI30" s="209">
        <v>3.27464772534571</v>
      </c>
      <c r="CJ30" s="100">
        <v>0.13793091526901799</v>
      </c>
      <c r="CK30" s="209">
        <v>3.6251394380520399</v>
      </c>
      <c r="CL30" s="258">
        <v>7.8482571123427505E-2</v>
      </c>
      <c r="CM30" s="98" t="s">
        <v>19</v>
      </c>
      <c r="CN30" s="209">
        <v>2.2100849587728799</v>
      </c>
      <c r="CO30" s="100">
        <v>4.76891059810561E-2</v>
      </c>
      <c r="CP30" s="209">
        <v>2.0070521952379199</v>
      </c>
      <c r="CQ30" s="100">
        <v>6.3023344779574594E-2</v>
      </c>
      <c r="CR30" s="209">
        <v>1.7284194839074201</v>
      </c>
      <c r="CS30" s="100">
        <v>4.6616150198941803E-2</v>
      </c>
      <c r="CT30" s="209">
        <v>2.4348880574764098</v>
      </c>
      <c r="CU30" s="100">
        <v>8.3445047933878802E-2</v>
      </c>
      <c r="CV30" s="209">
        <v>3.1168457911938598</v>
      </c>
      <c r="CW30" s="100">
        <v>9.4501028502260206E-2</v>
      </c>
      <c r="CX30" s="209">
        <v>3.8686415553562998</v>
      </c>
      <c r="CY30" s="100">
        <v>2.5621046759697699E-2</v>
      </c>
      <c r="CZ30" s="209">
        <v>3.5968753902058901</v>
      </c>
      <c r="DA30" s="258">
        <v>5.7863063743787198E-2</v>
      </c>
      <c r="DB30" s="98" t="s">
        <v>19</v>
      </c>
      <c r="DC30" s="209">
        <v>1.8065272956134399</v>
      </c>
      <c r="DD30" s="100">
        <v>5.6886474012842997E-2</v>
      </c>
      <c r="DE30" s="209">
        <v>1.71280375001798</v>
      </c>
      <c r="DF30" s="100">
        <v>6.1007923105839898E-2</v>
      </c>
      <c r="DG30" s="209">
        <v>1.42907907577555</v>
      </c>
      <c r="DH30" s="100">
        <v>4.1118820298265503E-2</v>
      </c>
      <c r="DI30" s="209">
        <v>2.39523313065017</v>
      </c>
      <c r="DJ30" s="100">
        <v>0.111567290726546</v>
      </c>
      <c r="DK30" s="209">
        <v>2.5660835924135701</v>
      </c>
      <c r="DL30" s="100">
        <v>0.104041880073627</v>
      </c>
      <c r="DM30" s="209">
        <v>3.24224073921464</v>
      </c>
      <c r="DN30" s="100">
        <v>8.5668606368601796E-2</v>
      </c>
      <c r="DO30" s="209">
        <v>2.8228999587733301</v>
      </c>
      <c r="DP30" s="258">
        <v>9.6004459589130606E-2</v>
      </c>
      <c r="DQ30" s="98" t="s">
        <v>19</v>
      </c>
      <c r="DR30" s="209">
        <v>1.9847346418331799</v>
      </c>
      <c r="DS30" s="100">
        <v>9.0253400424140803E-2</v>
      </c>
      <c r="DT30" s="209">
        <v>1.58091151510629</v>
      </c>
      <c r="DU30" s="100">
        <v>7.8619887290016996E-2</v>
      </c>
      <c r="DV30" s="209">
        <v>1.41109093253042</v>
      </c>
      <c r="DW30" s="100">
        <v>0.10747977209659999</v>
      </c>
      <c r="DX30" s="209">
        <v>2.2465349928198299</v>
      </c>
      <c r="DY30" s="100">
        <v>0.14497716674945901</v>
      </c>
      <c r="DZ30" s="209">
        <v>2.6242794256457298</v>
      </c>
      <c r="EA30" s="100">
        <v>0.15710722392597701</v>
      </c>
      <c r="EB30" s="209">
        <v>3.0088281844485398</v>
      </c>
      <c r="EC30" s="100">
        <v>0.15189530097555401</v>
      </c>
      <c r="ED30" s="209">
        <v>3.6104472409815398</v>
      </c>
      <c r="EE30" s="258">
        <v>8.8694240885130199E-2</v>
      </c>
    </row>
    <row r="31" spans="1:135" s="85" customFormat="1" x14ac:dyDescent="0.2">
      <c r="A31" s="98" t="s">
        <v>20</v>
      </c>
      <c r="B31" s="209">
        <v>2.4802783667574699</v>
      </c>
      <c r="C31" s="100">
        <v>5.8451969130218197E-2</v>
      </c>
      <c r="D31" s="209">
        <v>2.36552913733337</v>
      </c>
      <c r="E31" s="100">
        <v>5.0188189019255799E-2</v>
      </c>
      <c r="F31" s="209">
        <v>2.8782744912058398</v>
      </c>
      <c r="G31" s="100">
        <v>5.8494014353835701E-2</v>
      </c>
      <c r="H31" s="209">
        <v>2.7956204636400002</v>
      </c>
      <c r="I31" s="100">
        <v>5.9899718579528402E-2</v>
      </c>
      <c r="J31" s="209">
        <v>3.8134371071245501</v>
      </c>
      <c r="K31" s="100">
        <v>4.72025937428006E-2</v>
      </c>
      <c r="L31" s="209">
        <v>3.1205367797912098</v>
      </c>
      <c r="M31" s="100">
        <v>0.104253760412166</v>
      </c>
      <c r="N31" s="209">
        <v>1.68769673791865</v>
      </c>
      <c r="O31" s="258">
        <v>0.10085162078851299</v>
      </c>
      <c r="P31" s="98" t="s">
        <v>20</v>
      </c>
      <c r="Q31" s="209">
        <v>2.0336957226694699</v>
      </c>
      <c r="R31" s="100">
        <v>3.4123290820433097E-2</v>
      </c>
      <c r="S31" s="209">
        <v>2.3903288278839301</v>
      </c>
      <c r="T31" s="100">
        <v>4.1949955779698699E-2</v>
      </c>
      <c r="U31" s="209">
        <v>2.72193682610372</v>
      </c>
      <c r="V31" s="100">
        <v>6.6250327118882998E-2</v>
      </c>
      <c r="W31" s="209">
        <v>2.4175999911750798</v>
      </c>
      <c r="X31" s="100">
        <v>4.4168387554023303E-2</v>
      </c>
      <c r="Y31" s="209">
        <v>3.6791249646369901</v>
      </c>
      <c r="Z31" s="100">
        <v>3.8479849302684201E-2</v>
      </c>
      <c r="AA31" s="209">
        <v>3.0308270340499202</v>
      </c>
      <c r="AB31" s="100">
        <v>8.9889901079069898E-2</v>
      </c>
      <c r="AC31" s="209">
        <v>1.55721166766457</v>
      </c>
      <c r="AD31" s="258">
        <v>7.3725963641938605E-2</v>
      </c>
      <c r="AE31" s="98" t="s">
        <v>20</v>
      </c>
      <c r="AF31" s="209">
        <v>2.0404338938636402</v>
      </c>
      <c r="AG31" s="100">
        <v>5.1115679433155703E-2</v>
      </c>
      <c r="AH31" s="209">
        <v>2.3249362278550301</v>
      </c>
      <c r="AI31" s="100">
        <v>3.9889687508376799E-2</v>
      </c>
      <c r="AJ31" s="209">
        <v>2.35765306887855</v>
      </c>
      <c r="AK31" s="100">
        <v>4.2232324512681801E-2</v>
      </c>
      <c r="AL31" s="209">
        <v>2.7494082943488798</v>
      </c>
      <c r="AM31" s="100">
        <v>5.9989046458975202E-2</v>
      </c>
      <c r="AN31" s="209">
        <v>3.4775159667011302</v>
      </c>
      <c r="AO31" s="100">
        <v>4.2563505713823897E-2</v>
      </c>
      <c r="AP31" s="209">
        <v>3.5923072583383799</v>
      </c>
      <c r="AQ31" s="100">
        <v>4.1006171626815302E-2</v>
      </c>
      <c r="AR31" s="209">
        <v>2.0144611324808501</v>
      </c>
      <c r="AS31" s="258">
        <v>8.2877893678998393E-2</v>
      </c>
      <c r="AT31" s="98" t="s">
        <v>20</v>
      </c>
      <c r="AU31" s="209">
        <v>1.72171373289065</v>
      </c>
      <c r="AV31" s="100">
        <v>5.3756001015981297E-2</v>
      </c>
      <c r="AW31" s="209">
        <v>2.1783399173315701</v>
      </c>
      <c r="AX31" s="100">
        <v>6.5216479644912201E-2</v>
      </c>
      <c r="AY31" s="209">
        <v>1.9639623648620701</v>
      </c>
      <c r="AZ31" s="100">
        <v>7.1021182264586896E-2</v>
      </c>
      <c r="BA31" s="209">
        <v>2.55078785428132</v>
      </c>
      <c r="BB31" s="100">
        <v>9.4306964476503802E-2</v>
      </c>
      <c r="BC31" s="209">
        <v>2.9402645272246799</v>
      </c>
      <c r="BD31" s="100">
        <v>0.103396354293762</v>
      </c>
      <c r="BE31" s="209">
        <v>3.57052671550833</v>
      </c>
      <c r="BF31" s="100">
        <v>6.3559749831899395E-2</v>
      </c>
      <c r="BG31" s="209">
        <v>1.43973614996546</v>
      </c>
      <c r="BH31" s="258">
        <v>0.120642448393076</v>
      </c>
      <c r="BI31" s="98" t="s">
        <v>20</v>
      </c>
      <c r="BJ31" s="209">
        <v>1.75910655956659</v>
      </c>
      <c r="BK31" s="100">
        <v>3.8490677269940501E-2</v>
      </c>
      <c r="BL31" s="209">
        <v>2.2049667125225398</v>
      </c>
      <c r="BM31" s="100">
        <v>5.1613490809794403E-2</v>
      </c>
      <c r="BN31" s="209">
        <v>2.1753476935143801</v>
      </c>
      <c r="BO31" s="100">
        <v>4.5675436077113697E-2</v>
      </c>
      <c r="BP31" s="209">
        <v>2.9695983844569702</v>
      </c>
      <c r="BQ31" s="100">
        <v>6.1858472550505299E-2</v>
      </c>
      <c r="BR31" s="209">
        <v>2.6484651696327202</v>
      </c>
      <c r="BS31" s="100">
        <v>7.6342109873967806E-2</v>
      </c>
      <c r="BT31" s="209">
        <v>3.4443391412186402</v>
      </c>
      <c r="BU31" s="100">
        <v>5.11468232266565E-2</v>
      </c>
      <c r="BV31" s="209">
        <v>3.1800551702815301</v>
      </c>
      <c r="BW31" s="258">
        <v>6.5328868289591696E-2</v>
      </c>
      <c r="BX31" s="98" t="s">
        <v>20</v>
      </c>
      <c r="BY31" s="209">
        <v>1.93579098544048</v>
      </c>
      <c r="BZ31" s="100">
        <v>0.16241279436106601</v>
      </c>
      <c r="CA31" s="209" t="s">
        <v>328</v>
      </c>
      <c r="CB31" s="100" t="s">
        <v>328</v>
      </c>
      <c r="CC31" s="209">
        <v>1.8775498075180199</v>
      </c>
      <c r="CD31" s="100">
        <v>0.22621926421040001</v>
      </c>
      <c r="CE31" s="209" t="s">
        <v>328</v>
      </c>
      <c r="CF31" s="100" t="s">
        <v>328</v>
      </c>
      <c r="CG31" s="209">
        <v>2.9649118078228902</v>
      </c>
      <c r="CH31" s="100">
        <v>0.26843068182795699</v>
      </c>
      <c r="CI31" s="209">
        <v>3.8159392212804399</v>
      </c>
      <c r="CJ31" s="100">
        <v>7.9433782669182496E-2</v>
      </c>
      <c r="CK31" s="209">
        <v>3.6085545460322499</v>
      </c>
      <c r="CL31" s="258">
        <v>0.187448568058592</v>
      </c>
      <c r="CM31" s="98" t="s">
        <v>20</v>
      </c>
      <c r="CN31" s="209">
        <v>1.82271018833982</v>
      </c>
      <c r="CO31" s="100">
        <v>5.6317166545998998E-2</v>
      </c>
      <c r="CP31" s="209">
        <v>2.2628834045039601</v>
      </c>
      <c r="CQ31" s="100">
        <v>6.3422070709105494E-2</v>
      </c>
      <c r="CR31" s="209">
        <v>1.81021167433229</v>
      </c>
      <c r="CS31" s="100">
        <v>5.22668360547172E-2</v>
      </c>
      <c r="CT31" s="209">
        <v>2.7898208067001602</v>
      </c>
      <c r="CU31" s="100">
        <v>9.1235405973655703E-2</v>
      </c>
      <c r="CV31" s="209">
        <v>2.8389570444727701</v>
      </c>
      <c r="CW31" s="100">
        <v>9.3941015531454702E-2</v>
      </c>
      <c r="CX31" s="209">
        <v>3.8012840254588798</v>
      </c>
      <c r="CY31" s="100">
        <v>4.2462958776653403E-2</v>
      </c>
      <c r="CZ31" s="209">
        <v>3.4894637966736499</v>
      </c>
      <c r="DA31" s="258">
        <v>7.3595912827014595E-2</v>
      </c>
      <c r="DB31" s="98" t="s">
        <v>20</v>
      </c>
      <c r="DC31" s="209">
        <v>1.37241291042666</v>
      </c>
      <c r="DD31" s="100">
        <v>8.2978312552643499E-2</v>
      </c>
      <c r="DE31" s="209">
        <v>2.10304569423971</v>
      </c>
      <c r="DF31" s="100">
        <v>0.11555136023676101</v>
      </c>
      <c r="DG31" s="209">
        <v>1.5639068913894001</v>
      </c>
      <c r="DH31" s="100">
        <v>6.7863876364207001E-2</v>
      </c>
      <c r="DI31" s="209">
        <v>2.6225909658262498</v>
      </c>
      <c r="DJ31" s="100">
        <v>0.13438083620733501</v>
      </c>
      <c r="DK31" s="209">
        <v>2.2932014975346902</v>
      </c>
      <c r="DL31" s="100">
        <v>0.13702379797843001</v>
      </c>
      <c r="DM31" s="209">
        <v>3.7535660675084799</v>
      </c>
      <c r="DN31" s="100">
        <v>5.9106582775739797E-2</v>
      </c>
      <c r="DO31" s="209">
        <v>3.2842220876511701</v>
      </c>
      <c r="DP31" s="258">
        <v>0.115318785745332</v>
      </c>
      <c r="DQ31" s="98" t="s">
        <v>20</v>
      </c>
      <c r="DR31" s="209">
        <v>1.59832771568798</v>
      </c>
      <c r="DS31" s="100">
        <v>6.1581054418847703E-2</v>
      </c>
      <c r="DT31" s="209">
        <v>2.0012498917156498</v>
      </c>
      <c r="DU31" s="100">
        <v>6.6660189242707293E-2</v>
      </c>
      <c r="DV31" s="209">
        <v>1.47420656314455</v>
      </c>
      <c r="DW31" s="100">
        <v>6.3886766960996405E-2</v>
      </c>
      <c r="DX31" s="209">
        <v>2.8931048143781202</v>
      </c>
      <c r="DY31" s="100">
        <v>0.10523446468848301</v>
      </c>
      <c r="DZ31" s="209">
        <v>2.2908809651689399</v>
      </c>
      <c r="EA31" s="100">
        <v>0.11472164208593801</v>
      </c>
      <c r="EB31" s="209">
        <v>3.5538388616817702</v>
      </c>
      <c r="EC31" s="100">
        <v>7.2085244577739696E-2</v>
      </c>
      <c r="ED31" s="209">
        <v>3.5587491482666298</v>
      </c>
      <c r="EE31" s="258">
        <v>6.1967318044087401E-2</v>
      </c>
    </row>
    <row r="32" spans="1:135" s="85" customFormat="1" x14ac:dyDescent="0.2">
      <c r="A32" s="98"/>
      <c r="B32" s="1"/>
      <c r="C32" s="1"/>
      <c r="D32" s="1"/>
      <c r="E32" s="1"/>
      <c r="F32" s="1"/>
      <c r="G32" s="1"/>
      <c r="H32" s="1"/>
      <c r="I32" s="1"/>
      <c r="J32" s="1"/>
      <c r="K32" s="1"/>
      <c r="L32" s="1"/>
      <c r="M32" s="1"/>
      <c r="N32" s="1"/>
      <c r="O32" s="293"/>
      <c r="P32" s="98"/>
      <c r="Q32" s="1"/>
      <c r="R32" s="1"/>
      <c r="S32" s="1"/>
      <c r="T32" s="1"/>
      <c r="U32" s="1"/>
      <c r="V32" s="1"/>
      <c r="W32" s="1"/>
      <c r="X32" s="1"/>
      <c r="Y32" s="1"/>
      <c r="Z32" s="1"/>
      <c r="AA32" s="1"/>
      <c r="AB32" s="1"/>
      <c r="AC32" s="116"/>
      <c r="AD32" s="293"/>
      <c r="AE32" s="98"/>
      <c r="AF32" s="1"/>
      <c r="AG32" s="1"/>
      <c r="AH32" s="1"/>
      <c r="AI32" s="1"/>
      <c r="AJ32" s="1"/>
      <c r="AK32" s="1"/>
      <c r="AL32" s="1"/>
      <c r="AM32" s="1"/>
      <c r="AN32" s="1"/>
      <c r="AO32" s="1"/>
      <c r="AP32" s="1"/>
      <c r="AQ32" s="1"/>
      <c r="AR32" s="116"/>
      <c r="AS32" s="293"/>
      <c r="AT32" s="98"/>
      <c r="AU32" s="1"/>
      <c r="AV32" s="1"/>
      <c r="AW32" s="1"/>
      <c r="AX32" s="1"/>
      <c r="AY32" s="1"/>
      <c r="AZ32" s="1"/>
      <c r="BA32" s="1"/>
      <c r="BB32" s="1"/>
      <c r="BC32" s="1"/>
      <c r="BD32" s="1"/>
      <c r="BE32" s="1"/>
      <c r="BF32" s="1"/>
      <c r="BG32" s="116"/>
      <c r="BH32" s="293"/>
      <c r="BI32" s="98"/>
      <c r="BJ32" s="1"/>
      <c r="BK32" s="1"/>
      <c r="BL32" s="1"/>
      <c r="BM32" s="1"/>
      <c r="BN32" s="1"/>
      <c r="BO32" s="1"/>
      <c r="BP32" s="1"/>
      <c r="BQ32" s="1"/>
      <c r="BR32" s="1"/>
      <c r="BS32" s="1"/>
      <c r="BT32" s="1"/>
      <c r="BU32" s="1"/>
      <c r="BV32" s="116"/>
      <c r="BW32" s="293"/>
      <c r="BX32" s="98"/>
      <c r="BY32" s="1"/>
      <c r="BZ32" s="1"/>
      <c r="CA32" s="1"/>
      <c r="CB32" s="1"/>
      <c r="CC32" s="1"/>
      <c r="CD32" s="1"/>
      <c r="CE32" s="1"/>
      <c r="CF32" s="1"/>
      <c r="CG32" s="1"/>
      <c r="CH32" s="1"/>
      <c r="CI32" s="1"/>
      <c r="CJ32" s="1"/>
      <c r="CK32" s="116"/>
      <c r="CL32" s="293"/>
      <c r="CM32" s="98"/>
      <c r="CN32" s="1"/>
      <c r="CO32" s="1"/>
      <c r="CP32" s="1"/>
      <c r="CQ32" s="1"/>
      <c r="CR32" s="1"/>
      <c r="CS32" s="1"/>
      <c r="CT32" s="1"/>
      <c r="CU32" s="1"/>
      <c r="CV32" s="1"/>
      <c r="CW32" s="1"/>
      <c r="CX32" s="1"/>
      <c r="CY32" s="1"/>
      <c r="CZ32" s="116"/>
      <c r="DA32" s="293"/>
      <c r="DB32" s="98"/>
      <c r="DC32" s="1"/>
      <c r="DD32" s="1"/>
      <c r="DE32" s="1"/>
      <c r="DF32" s="1"/>
      <c r="DG32" s="1"/>
      <c r="DH32" s="1"/>
      <c r="DI32" s="1"/>
      <c r="DJ32" s="1"/>
      <c r="DK32" s="1"/>
      <c r="DL32" s="1"/>
      <c r="DM32" s="1"/>
      <c r="DN32" s="1"/>
      <c r="DO32" s="116"/>
      <c r="DP32" s="293"/>
      <c r="DQ32" s="98"/>
      <c r="DR32" s="1"/>
      <c r="DS32" s="1"/>
      <c r="DT32" s="1"/>
      <c r="DU32" s="1"/>
      <c r="DV32" s="1"/>
      <c r="DW32" s="1"/>
      <c r="DX32" s="1"/>
      <c r="DY32" s="1"/>
      <c r="DZ32" s="1"/>
      <c r="EA32" s="1"/>
      <c r="EB32" s="1"/>
      <c r="EC32" s="1"/>
      <c r="ED32" s="116"/>
      <c r="EE32" s="293"/>
    </row>
    <row r="33" spans="1:136" s="85" customFormat="1" x14ac:dyDescent="0.2">
      <c r="A33" s="97" t="s">
        <v>21</v>
      </c>
      <c r="B33" s="1"/>
      <c r="C33" s="1"/>
      <c r="D33" s="1"/>
      <c r="E33" s="1"/>
      <c r="F33" s="1"/>
      <c r="G33" s="1"/>
      <c r="H33" s="1"/>
      <c r="I33" s="1"/>
      <c r="J33" s="1"/>
      <c r="K33" s="1"/>
      <c r="L33" s="1"/>
      <c r="M33" s="1"/>
      <c r="N33" s="1"/>
      <c r="O33" s="293"/>
      <c r="P33" s="97" t="s">
        <v>21</v>
      </c>
      <c r="Q33" s="1"/>
      <c r="R33" s="1"/>
      <c r="S33" s="1"/>
      <c r="T33" s="1"/>
      <c r="U33" s="1"/>
      <c r="V33" s="1"/>
      <c r="W33" s="1"/>
      <c r="X33" s="1"/>
      <c r="Y33" s="1"/>
      <c r="Z33" s="1"/>
      <c r="AA33" s="1"/>
      <c r="AB33" s="1"/>
      <c r="AC33" s="116"/>
      <c r="AD33" s="293"/>
      <c r="AE33" s="97" t="s">
        <v>21</v>
      </c>
      <c r="AF33" s="1"/>
      <c r="AG33" s="1"/>
      <c r="AH33" s="1"/>
      <c r="AI33" s="1"/>
      <c r="AJ33" s="1"/>
      <c r="AK33" s="1"/>
      <c r="AL33" s="1"/>
      <c r="AM33" s="1"/>
      <c r="AN33" s="1"/>
      <c r="AO33" s="1"/>
      <c r="AP33" s="1"/>
      <c r="AQ33" s="1"/>
      <c r="AR33" s="116"/>
      <c r="AS33" s="293"/>
      <c r="AT33" s="97" t="s">
        <v>21</v>
      </c>
      <c r="AU33" s="1"/>
      <c r="AV33" s="1"/>
      <c r="AW33" s="1"/>
      <c r="AX33" s="1"/>
      <c r="AY33" s="1"/>
      <c r="AZ33" s="1"/>
      <c r="BA33" s="1"/>
      <c r="BB33" s="1"/>
      <c r="BC33" s="1"/>
      <c r="BD33" s="1"/>
      <c r="BE33" s="1"/>
      <c r="BF33" s="1"/>
      <c r="BG33" s="116"/>
      <c r="BH33" s="293"/>
      <c r="BI33" s="97" t="s">
        <v>21</v>
      </c>
      <c r="BJ33" s="1"/>
      <c r="BK33" s="1"/>
      <c r="BL33" s="1"/>
      <c r="BM33" s="1"/>
      <c r="BN33" s="1"/>
      <c r="BO33" s="1"/>
      <c r="BP33" s="1"/>
      <c r="BQ33" s="1"/>
      <c r="BR33" s="1"/>
      <c r="BS33" s="1"/>
      <c r="BT33" s="1"/>
      <c r="BU33" s="1"/>
      <c r="BV33" s="116"/>
      <c r="BW33" s="293"/>
      <c r="BX33" s="97" t="s">
        <v>21</v>
      </c>
      <c r="BY33" s="1"/>
      <c r="BZ33" s="1"/>
      <c r="CA33" s="1"/>
      <c r="CB33" s="1"/>
      <c r="CC33" s="1"/>
      <c r="CD33" s="1"/>
      <c r="CE33" s="1"/>
      <c r="CF33" s="1"/>
      <c r="CG33" s="1"/>
      <c r="CH33" s="1"/>
      <c r="CI33" s="1"/>
      <c r="CJ33" s="1"/>
      <c r="CK33" s="116"/>
      <c r="CL33" s="293"/>
      <c r="CM33" s="97" t="s">
        <v>21</v>
      </c>
      <c r="CN33" s="1"/>
      <c r="CO33" s="1"/>
      <c r="CP33" s="1"/>
      <c r="CQ33" s="1"/>
      <c r="CR33" s="1"/>
      <c r="CS33" s="1"/>
      <c r="CT33" s="1"/>
      <c r="CU33" s="1"/>
      <c r="CV33" s="1"/>
      <c r="CW33" s="1"/>
      <c r="CX33" s="1"/>
      <c r="CY33" s="1"/>
      <c r="CZ33" s="116"/>
      <c r="DA33" s="293"/>
      <c r="DB33" s="97" t="s">
        <v>21</v>
      </c>
      <c r="DC33" s="1"/>
      <c r="DD33" s="1"/>
      <c r="DE33" s="1"/>
      <c r="DF33" s="1"/>
      <c r="DG33" s="1"/>
      <c r="DH33" s="1"/>
      <c r="DI33" s="1"/>
      <c r="DJ33" s="1"/>
      <c r="DK33" s="1"/>
      <c r="DL33" s="1"/>
      <c r="DM33" s="1"/>
      <c r="DN33" s="1"/>
      <c r="DO33" s="116"/>
      <c r="DP33" s="293"/>
      <c r="DQ33" s="97" t="s">
        <v>21</v>
      </c>
      <c r="DR33" s="1"/>
      <c r="DS33" s="1"/>
      <c r="DT33" s="1"/>
      <c r="DU33" s="1"/>
      <c r="DV33" s="1"/>
      <c r="DW33" s="1"/>
      <c r="DX33" s="1"/>
      <c r="DY33" s="1"/>
      <c r="DZ33" s="1"/>
      <c r="EA33" s="1"/>
      <c r="EB33" s="1"/>
      <c r="EC33" s="1"/>
      <c r="ED33" s="116"/>
      <c r="EE33" s="293"/>
    </row>
    <row r="34" spans="1:136" s="85" customFormat="1" x14ac:dyDescent="0.2">
      <c r="A34" s="98" t="s">
        <v>22</v>
      </c>
      <c r="B34" s="209">
        <v>2.9352102042328401</v>
      </c>
      <c r="C34" s="100">
        <v>5.7274583453003999E-2</v>
      </c>
      <c r="D34" s="209">
        <v>2.1315767075776599</v>
      </c>
      <c r="E34" s="100">
        <v>5.17415814257534E-2</v>
      </c>
      <c r="F34" s="209">
        <v>2.6716119839980998</v>
      </c>
      <c r="G34" s="100">
        <v>3.6459280506248103E-2</v>
      </c>
      <c r="H34" s="209">
        <v>2.5722782920126099</v>
      </c>
      <c r="I34" s="100">
        <v>7.9231544267038795E-2</v>
      </c>
      <c r="J34" s="209">
        <v>3.8476786429045302</v>
      </c>
      <c r="K34" s="100">
        <v>2.8023852796119499E-2</v>
      </c>
      <c r="L34" s="209">
        <v>1.6472242907388499</v>
      </c>
      <c r="M34" s="100">
        <v>9.3516997061070403E-2</v>
      </c>
      <c r="N34" s="209">
        <v>0.95346237167860703</v>
      </c>
      <c r="O34" s="258">
        <v>6.6251003686392307E-2</v>
      </c>
      <c r="P34" s="98" t="s">
        <v>22</v>
      </c>
      <c r="Q34" s="209">
        <v>2.2314479632472999</v>
      </c>
      <c r="R34" s="100">
        <v>3.5185219358866003E-2</v>
      </c>
      <c r="S34" s="209">
        <v>2.0794428883994498</v>
      </c>
      <c r="T34" s="100">
        <v>3.9560691160518399E-2</v>
      </c>
      <c r="U34" s="209">
        <v>2.25511770852926</v>
      </c>
      <c r="V34" s="100">
        <v>2.6961756097281901E-2</v>
      </c>
      <c r="W34" s="209">
        <v>2.0517920014408801</v>
      </c>
      <c r="X34" s="100">
        <v>4.8321081751284099E-2</v>
      </c>
      <c r="Y34" s="209">
        <v>3.65438353119238</v>
      </c>
      <c r="Z34" s="100">
        <v>3.4068433923895199E-2</v>
      </c>
      <c r="AA34" s="209">
        <v>2.22943300408012</v>
      </c>
      <c r="AB34" s="100">
        <v>7.5659025525993795E-2</v>
      </c>
      <c r="AC34" s="209">
        <v>1.13644803907617</v>
      </c>
      <c r="AD34" s="258">
        <v>6.6042939376516993E-2</v>
      </c>
      <c r="AE34" s="98" t="s">
        <v>22</v>
      </c>
      <c r="AF34" s="209">
        <v>2.2800353971062899</v>
      </c>
      <c r="AG34" s="100">
        <v>4.1383555626239001E-2</v>
      </c>
      <c r="AH34" s="209">
        <v>1.96800960624623</v>
      </c>
      <c r="AI34" s="100">
        <v>4.4199468227271103E-2</v>
      </c>
      <c r="AJ34" s="209">
        <v>2.0859539108569201</v>
      </c>
      <c r="AK34" s="100">
        <v>3.7182834332003999E-2</v>
      </c>
      <c r="AL34" s="209">
        <v>2.4309801197622898</v>
      </c>
      <c r="AM34" s="100">
        <v>5.7529311685023801E-2</v>
      </c>
      <c r="AN34" s="209">
        <v>3.5410778457137999</v>
      </c>
      <c r="AO34" s="100">
        <v>3.9909861927214699E-2</v>
      </c>
      <c r="AP34" s="209">
        <v>2.0526027724557099</v>
      </c>
      <c r="AQ34" s="100">
        <v>9.9583491926156897E-2</v>
      </c>
      <c r="AR34" s="209">
        <v>1.0440646547605501</v>
      </c>
      <c r="AS34" s="258">
        <v>6.7757277023804394E-2</v>
      </c>
      <c r="AT34" s="98" t="s">
        <v>22</v>
      </c>
      <c r="AU34" s="209">
        <v>2.0835455700630301</v>
      </c>
      <c r="AV34" s="100">
        <v>4.9922387221054097E-2</v>
      </c>
      <c r="AW34" s="209">
        <v>1.7823949636606899</v>
      </c>
      <c r="AX34" s="100">
        <v>4.8254776556530599E-2</v>
      </c>
      <c r="AY34" s="209">
        <v>1.68101628664143</v>
      </c>
      <c r="AZ34" s="100">
        <v>5.4295462318966099E-2</v>
      </c>
      <c r="BA34" s="209">
        <v>2.3825048822879</v>
      </c>
      <c r="BB34" s="100">
        <v>6.7419567201535802E-2</v>
      </c>
      <c r="BC34" s="209">
        <v>3.2688866445481901</v>
      </c>
      <c r="BD34" s="100">
        <v>7.9116049249176507E-2</v>
      </c>
      <c r="BE34" s="209">
        <v>2.1543677802474899</v>
      </c>
      <c r="BF34" s="100">
        <v>9.0817516589774702E-2</v>
      </c>
      <c r="BG34" s="209">
        <v>1.23413649904537</v>
      </c>
      <c r="BH34" s="258">
        <v>8.1111095683719506E-2</v>
      </c>
      <c r="BI34" s="98" t="s">
        <v>22</v>
      </c>
      <c r="BJ34" s="209">
        <v>1.9774651258947</v>
      </c>
      <c r="BK34" s="100">
        <v>4.0851953308787797E-2</v>
      </c>
      <c r="BL34" s="209">
        <v>1.8416671079840501</v>
      </c>
      <c r="BM34" s="100">
        <v>4.9834125093740099E-2</v>
      </c>
      <c r="BN34" s="209">
        <v>1.8359051198828999</v>
      </c>
      <c r="BO34" s="100">
        <v>4.2641699816914798E-2</v>
      </c>
      <c r="BP34" s="209">
        <v>2.6625158341291999</v>
      </c>
      <c r="BQ34" s="100">
        <v>8.0901470320329599E-2</v>
      </c>
      <c r="BR34" s="209">
        <v>2.8647932716274598</v>
      </c>
      <c r="BS34" s="100">
        <v>8.9289337551727396E-2</v>
      </c>
      <c r="BT34" s="209">
        <v>2.9945494353703102</v>
      </c>
      <c r="BU34" s="100">
        <v>7.7280862001607206E-2</v>
      </c>
      <c r="BV34" s="209">
        <v>2.6926502418576801</v>
      </c>
      <c r="BW34" s="258">
        <v>8.8966620262626403E-2</v>
      </c>
      <c r="BX34" s="98" t="s">
        <v>22</v>
      </c>
      <c r="BY34" s="209">
        <v>2.2725269416723699</v>
      </c>
      <c r="BZ34" s="100">
        <v>0.17966320049003601</v>
      </c>
      <c r="CA34" s="209" t="s">
        <v>328</v>
      </c>
      <c r="CB34" s="100" t="s">
        <v>328</v>
      </c>
      <c r="CC34" s="209" t="s">
        <v>328</v>
      </c>
      <c r="CD34" s="100" t="s">
        <v>328</v>
      </c>
      <c r="CE34" s="209" t="s">
        <v>328</v>
      </c>
      <c r="CF34" s="100" t="s">
        <v>328</v>
      </c>
      <c r="CG34" s="209">
        <v>3.1679380575826999</v>
      </c>
      <c r="CH34" s="100">
        <v>0.22672016705451001</v>
      </c>
      <c r="CI34" s="209">
        <v>3.54886109578027</v>
      </c>
      <c r="CJ34" s="100">
        <v>0.17138829651672899</v>
      </c>
      <c r="CK34" s="209">
        <v>3.6334436792789302</v>
      </c>
      <c r="CL34" s="258">
        <v>0.149473027398876</v>
      </c>
      <c r="CM34" s="98" t="s">
        <v>22</v>
      </c>
      <c r="CN34" s="209">
        <v>2.0117083505218698</v>
      </c>
      <c r="CO34" s="100">
        <v>4.91793770491794E-2</v>
      </c>
      <c r="CP34" s="209">
        <v>1.8443364710525001</v>
      </c>
      <c r="CQ34" s="100">
        <v>4.9693011702910697E-2</v>
      </c>
      <c r="CR34" s="209">
        <v>1.55405683172844</v>
      </c>
      <c r="CS34" s="100">
        <v>4.9512841970214397E-2</v>
      </c>
      <c r="CT34" s="209">
        <v>2.7856221823985501</v>
      </c>
      <c r="CU34" s="100">
        <v>7.1605597129626802E-2</v>
      </c>
      <c r="CV34" s="209">
        <v>2.76970390135638</v>
      </c>
      <c r="CW34" s="100">
        <v>7.9839114382876594E-2</v>
      </c>
      <c r="CX34" s="209">
        <v>3.7749410918025998</v>
      </c>
      <c r="CY34" s="100">
        <v>3.8836140354044299E-2</v>
      </c>
      <c r="CZ34" s="209">
        <v>3.3251196683900401</v>
      </c>
      <c r="DA34" s="258">
        <v>7.1288533207749694E-2</v>
      </c>
      <c r="DB34" s="98" t="s">
        <v>22</v>
      </c>
      <c r="DC34" s="209">
        <v>1.56202713098975</v>
      </c>
      <c r="DD34" s="100">
        <v>6.0822962603907002E-2</v>
      </c>
      <c r="DE34" s="209">
        <v>1.69448417187131</v>
      </c>
      <c r="DF34" s="100">
        <v>8.3609920961417894E-2</v>
      </c>
      <c r="DG34" s="209">
        <v>1.16717649536177</v>
      </c>
      <c r="DH34" s="100">
        <v>7.4032990913553906E-2</v>
      </c>
      <c r="DI34" s="209">
        <v>2.25168075345672</v>
      </c>
      <c r="DJ34" s="100">
        <v>0.12514335000559099</v>
      </c>
      <c r="DK34" s="209">
        <v>2.0691706980895499</v>
      </c>
      <c r="DL34" s="100">
        <v>0.13859975065998101</v>
      </c>
      <c r="DM34" s="209">
        <v>3.1072665821686001</v>
      </c>
      <c r="DN34" s="100">
        <v>0.110371420009908</v>
      </c>
      <c r="DO34" s="209">
        <v>2.9273215427679902</v>
      </c>
      <c r="DP34" s="258">
        <v>0.100677927060132</v>
      </c>
      <c r="DQ34" s="98" t="s">
        <v>22</v>
      </c>
      <c r="DR34" s="209">
        <v>1.7985771697720701</v>
      </c>
      <c r="DS34" s="100">
        <v>5.7842525506735298E-2</v>
      </c>
      <c r="DT34" s="209">
        <v>1.51539865275042</v>
      </c>
      <c r="DU34" s="100">
        <v>5.8964402781193199E-2</v>
      </c>
      <c r="DV34" s="209">
        <v>1.0763946853912501</v>
      </c>
      <c r="DW34" s="100">
        <v>6.62983869063557E-2</v>
      </c>
      <c r="DX34" s="209">
        <v>1.9076869402083201</v>
      </c>
      <c r="DY34" s="100">
        <v>0.10941921371057201</v>
      </c>
      <c r="DZ34" s="209">
        <v>2.2384905545232798</v>
      </c>
      <c r="EA34" s="100">
        <v>0.13411198853672801</v>
      </c>
      <c r="EB34" s="209">
        <v>3.4826467849816898</v>
      </c>
      <c r="EC34" s="100">
        <v>6.9983799554901402E-2</v>
      </c>
      <c r="ED34" s="209">
        <v>3.59524135067457</v>
      </c>
      <c r="EE34" s="258">
        <v>5.9062505239388698E-2</v>
      </c>
    </row>
    <row r="35" spans="1:136" s="85" customFormat="1" x14ac:dyDescent="0.2">
      <c r="A35" s="98" t="s">
        <v>23</v>
      </c>
      <c r="B35" s="209">
        <v>2.41599431910462</v>
      </c>
      <c r="C35" s="100">
        <v>5.3802472280229899E-2</v>
      </c>
      <c r="D35" s="209">
        <v>2.13459669715599</v>
      </c>
      <c r="E35" s="100">
        <v>6.23890063175278E-2</v>
      </c>
      <c r="F35" s="209">
        <v>2.78672036485534</v>
      </c>
      <c r="G35" s="100">
        <v>5.3151329802563603E-2</v>
      </c>
      <c r="H35" s="209">
        <v>2.9381948859578602</v>
      </c>
      <c r="I35" s="100">
        <v>6.7021630487117997E-2</v>
      </c>
      <c r="J35" s="209">
        <v>3.8298572907702799</v>
      </c>
      <c r="K35" s="100">
        <v>4.1040487224189501E-2</v>
      </c>
      <c r="L35" s="209">
        <v>3.00884229158827</v>
      </c>
      <c r="M35" s="100">
        <v>9.5098028068252696E-2</v>
      </c>
      <c r="N35" s="209">
        <v>1.33835607116135</v>
      </c>
      <c r="O35" s="258">
        <v>0.101942018834086</v>
      </c>
      <c r="P35" s="98" t="s">
        <v>23</v>
      </c>
      <c r="Q35" s="209">
        <v>2.0852980115503801</v>
      </c>
      <c r="R35" s="100">
        <v>4.5248290975441502E-2</v>
      </c>
      <c r="S35" s="209">
        <v>2.2590334310568898</v>
      </c>
      <c r="T35" s="100">
        <v>4.77964730543564E-2</v>
      </c>
      <c r="U35" s="209">
        <v>2.6906421578341702</v>
      </c>
      <c r="V35" s="100">
        <v>5.2917817392490199E-2</v>
      </c>
      <c r="W35" s="209">
        <v>2.4095568141783299</v>
      </c>
      <c r="X35" s="100">
        <v>5.4235940438811803E-2</v>
      </c>
      <c r="Y35" s="209">
        <v>3.7905732677217898</v>
      </c>
      <c r="Z35" s="100">
        <v>2.7676485471771699E-2</v>
      </c>
      <c r="AA35" s="209">
        <v>3.0819128307021999</v>
      </c>
      <c r="AB35" s="100">
        <v>7.1308049013054903E-2</v>
      </c>
      <c r="AC35" s="209">
        <v>1.0941732366997801</v>
      </c>
      <c r="AD35" s="258">
        <v>6.7466771804085501E-2</v>
      </c>
      <c r="AE35" s="98" t="s">
        <v>23</v>
      </c>
      <c r="AF35" s="209">
        <v>2.07631954107742</v>
      </c>
      <c r="AG35" s="100">
        <v>5.0438778345639798E-2</v>
      </c>
      <c r="AH35" s="209">
        <v>2.2579604200067598</v>
      </c>
      <c r="AI35" s="100">
        <v>5.6954513682990503E-2</v>
      </c>
      <c r="AJ35" s="209">
        <v>2.5000006864250199</v>
      </c>
      <c r="AK35" s="100">
        <v>4.3162230242177503E-2</v>
      </c>
      <c r="AL35" s="209">
        <v>2.7980047857104902</v>
      </c>
      <c r="AM35" s="100">
        <v>8.1971254748598593E-2</v>
      </c>
      <c r="AN35" s="209">
        <v>3.72020545819433</v>
      </c>
      <c r="AO35" s="100">
        <v>4.8399915167068902E-2</v>
      </c>
      <c r="AP35" s="209">
        <v>3.1599582601709102</v>
      </c>
      <c r="AQ35" s="100">
        <v>9.2280400322164197E-2</v>
      </c>
      <c r="AR35" s="209">
        <v>1.5682982617542101</v>
      </c>
      <c r="AS35" s="258">
        <v>8.9029315344596599E-2</v>
      </c>
      <c r="AT35" s="98" t="s">
        <v>23</v>
      </c>
      <c r="AU35" s="209">
        <v>1.8675480416533501</v>
      </c>
      <c r="AV35" s="100">
        <v>5.11161129005617E-2</v>
      </c>
      <c r="AW35" s="209">
        <v>1.94649948391896</v>
      </c>
      <c r="AX35" s="100">
        <v>5.9149355114075798E-2</v>
      </c>
      <c r="AY35" s="209">
        <v>1.9612621243866999</v>
      </c>
      <c r="AZ35" s="100">
        <v>5.40051749141751E-2</v>
      </c>
      <c r="BA35" s="209">
        <v>2.4483747193333998</v>
      </c>
      <c r="BB35" s="100">
        <v>6.7553690565242505E-2</v>
      </c>
      <c r="BC35" s="209">
        <v>3.3933549724429501</v>
      </c>
      <c r="BD35" s="100">
        <v>6.8287944169629994E-2</v>
      </c>
      <c r="BE35" s="209">
        <v>3.39037560757418</v>
      </c>
      <c r="BF35" s="100">
        <v>8.1149191307855903E-2</v>
      </c>
      <c r="BG35" s="209">
        <v>0.836758778955357</v>
      </c>
      <c r="BH35" s="258">
        <v>7.5334033225075495E-2</v>
      </c>
      <c r="BI35" s="98" t="s">
        <v>23</v>
      </c>
      <c r="BJ35" s="209">
        <v>1.5636702020531601</v>
      </c>
      <c r="BK35" s="100">
        <v>2.8704474706059201E-2</v>
      </c>
      <c r="BL35" s="209">
        <v>2.1171359276900299</v>
      </c>
      <c r="BM35" s="100">
        <v>5.0146250960143801E-2</v>
      </c>
      <c r="BN35" s="209">
        <v>2.1125713325823798</v>
      </c>
      <c r="BO35" s="100">
        <v>4.12116271608403E-2</v>
      </c>
      <c r="BP35" s="209">
        <v>2.80108524410588</v>
      </c>
      <c r="BQ35" s="100">
        <v>6.9246449796082202E-2</v>
      </c>
      <c r="BR35" s="209">
        <v>2.7377130766306998</v>
      </c>
      <c r="BS35" s="100">
        <v>7.0324370928466107E-2</v>
      </c>
      <c r="BT35" s="209">
        <v>3.0933636959499502</v>
      </c>
      <c r="BU35" s="100">
        <v>6.0718514586462297E-2</v>
      </c>
      <c r="BV35" s="209">
        <v>2.9252765894098198</v>
      </c>
      <c r="BW35" s="258">
        <v>6.68776762234881E-2</v>
      </c>
      <c r="BX35" s="98" t="s">
        <v>23</v>
      </c>
      <c r="BY35" s="209">
        <v>2.1243370158389498</v>
      </c>
      <c r="BZ35" s="100">
        <v>0.201220505147294</v>
      </c>
      <c r="CA35" s="209" t="s">
        <v>328</v>
      </c>
      <c r="CB35" s="100" t="s">
        <v>328</v>
      </c>
      <c r="CC35" s="209" t="s">
        <v>328</v>
      </c>
      <c r="CD35" s="100" t="s">
        <v>328</v>
      </c>
      <c r="CE35" s="209" t="s">
        <v>328</v>
      </c>
      <c r="CF35" s="100" t="s">
        <v>328</v>
      </c>
      <c r="CG35" s="209">
        <v>3.6289594286748401</v>
      </c>
      <c r="CH35" s="100">
        <v>0.19162570073089299</v>
      </c>
      <c r="CI35" s="209">
        <v>3.62971806271424</v>
      </c>
      <c r="CJ35" s="100">
        <v>0.150596216371674</v>
      </c>
      <c r="CK35" s="209">
        <v>3.6793832185384998</v>
      </c>
      <c r="CL35" s="258">
        <v>0.11599804816704599</v>
      </c>
      <c r="CM35" s="98" t="s">
        <v>23</v>
      </c>
      <c r="CN35" s="209">
        <v>1.9316425231360701</v>
      </c>
      <c r="CO35" s="100">
        <v>6.2540295801645093E-2</v>
      </c>
      <c r="CP35" s="209">
        <v>2.0837462250162</v>
      </c>
      <c r="CQ35" s="100">
        <v>0.10615907592179701</v>
      </c>
      <c r="CR35" s="209">
        <v>1.88818564674778</v>
      </c>
      <c r="CS35" s="100">
        <v>5.8138358025870002E-2</v>
      </c>
      <c r="CT35" s="209">
        <v>2.4514461711991502</v>
      </c>
      <c r="CU35" s="100">
        <v>0.111704138429113</v>
      </c>
      <c r="CV35" s="209">
        <v>3.22014927450532</v>
      </c>
      <c r="CW35" s="100">
        <v>9.2136057628130597E-2</v>
      </c>
      <c r="CX35" s="209">
        <v>3.8743209694001601</v>
      </c>
      <c r="CY35" s="100">
        <v>4.1146803679821202E-2</v>
      </c>
      <c r="CZ35" s="209">
        <v>3.4785200789855102</v>
      </c>
      <c r="DA35" s="258">
        <v>7.0081102209623505E-2</v>
      </c>
      <c r="DB35" s="98" t="s">
        <v>23</v>
      </c>
      <c r="DC35" s="209">
        <v>1.4848311130318199</v>
      </c>
      <c r="DD35" s="100">
        <v>7.9433757246690107E-2</v>
      </c>
      <c r="DE35" s="209">
        <v>1.6165376306303201</v>
      </c>
      <c r="DF35" s="100">
        <v>8.9444857466277006E-2</v>
      </c>
      <c r="DG35" s="209">
        <v>1.4360526534948701</v>
      </c>
      <c r="DH35" s="100">
        <v>7.46982465888201E-2</v>
      </c>
      <c r="DI35" s="209">
        <v>2.2243470460461601</v>
      </c>
      <c r="DJ35" s="100">
        <v>0.11188954488377</v>
      </c>
      <c r="DK35" s="209">
        <v>2.52336913771253</v>
      </c>
      <c r="DL35" s="100">
        <v>0.12960989062290099</v>
      </c>
      <c r="DM35" s="209">
        <v>3.25423883632957</v>
      </c>
      <c r="DN35" s="100">
        <v>0.12534523153348201</v>
      </c>
      <c r="DO35" s="209">
        <v>2.9395620441427099</v>
      </c>
      <c r="DP35" s="258">
        <v>0.14150331722896101</v>
      </c>
      <c r="DQ35" s="98" t="s">
        <v>23</v>
      </c>
      <c r="DR35" s="209">
        <v>1.54399546804534</v>
      </c>
      <c r="DS35" s="100">
        <v>5.5188278068970399E-2</v>
      </c>
      <c r="DT35" s="209">
        <v>1.7040790279715701</v>
      </c>
      <c r="DU35" s="100">
        <v>8.8161768053341694E-2</v>
      </c>
      <c r="DV35" s="209">
        <v>1.5125577437868101</v>
      </c>
      <c r="DW35" s="100">
        <v>6.5909845277754994E-2</v>
      </c>
      <c r="DX35" s="209">
        <v>2.4716751759132798</v>
      </c>
      <c r="DY35" s="100">
        <v>0.12428208300655701</v>
      </c>
      <c r="DZ35" s="209">
        <v>2.2725283101715399</v>
      </c>
      <c r="EA35" s="100">
        <v>0.122651503799603</v>
      </c>
      <c r="EB35" s="209">
        <v>3.1035406281129001</v>
      </c>
      <c r="EC35" s="100">
        <v>0.105367069614531</v>
      </c>
      <c r="ED35" s="209">
        <v>3.25580697551373</v>
      </c>
      <c r="EE35" s="258">
        <v>9.6963309281644705E-2</v>
      </c>
    </row>
    <row r="36" spans="1:136" s="85" customFormat="1" x14ac:dyDescent="0.2">
      <c r="A36" s="98" t="s">
        <v>24</v>
      </c>
      <c r="B36" s="209">
        <v>2.0319797194768801</v>
      </c>
      <c r="C36" s="100">
        <v>6.3292760027485101E-2</v>
      </c>
      <c r="D36" s="209">
        <v>2.0625949299941202</v>
      </c>
      <c r="E36" s="100">
        <v>7.2671569465748598E-2</v>
      </c>
      <c r="F36" s="209">
        <v>2.8445202059802899</v>
      </c>
      <c r="G36" s="100">
        <v>5.1778135148512899E-2</v>
      </c>
      <c r="H36" s="209">
        <v>3.02333509675206</v>
      </c>
      <c r="I36" s="100">
        <v>8.3895201059542998E-2</v>
      </c>
      <c r="J36" s="209">
        <v>3.6880595728085201</v>
      </c>
      <c r="K36" s="100">
        <v>8.1001232150248098E-2</v>
      </c>
      <c r="L36" s="209">
        <v>2.9162357138074402</v>
      </c>
      <c r="M36" s="100">
        <v>0.101235475034484</v>
      </c>
      <c r="N36" s="209">
        <v>1.60132111853971</v>
      </c>
      <c r="O36" s="258">
        <v>0.11499774128978001</v>
      </c>
      <c r="P36" s="98" t="s">
        <v>24</v>
      </c>
      <c r="Q36" s="209">
        <v>1.9028343502916201</v>
      </c>
      <c r="R36" s="100">
        <v>5.8095664284832198E-2</v>
      </c>
      <c r="S36" s="209">
        <v>2.2144317747525499</v>
      </c>
      <c r="T36" s="100">
        <v>5.8872192853358998E-2</v>
      </c>
      <c r="U36" s="209">
        <v>2.8960201477996401</v>
      </c>
      <c r="V36" s="100">
        <v>7.5961530797053894E-2</v>
      </c>
      <c r="W36" s="209">
        <v>2.4386461868475902</v>
      </c>
      <c r="X36" s="100">
        <v>8.9437127220702003E-2</v>
      </c>
      <c r="Y36" s="209">
        <v>3.7352070509893101</v>
      </c>
      <c r="Z36" s="100">
        <v>4.8086218824206599E-2</v>
      </c>
      <c r="AA36" s="209">
        <v>2.72313266424253</v>
      </c>
      <c r="AB36" s="100">
        <v>8.9731369253602297E-2</v>
      </c>
      <c r="AC36" s="209">
        <v>1.2727545694514899</v>
      </c>
      <c r="AD36" s="258">
        <v>9.1249266939428905E-2</v>
      </c>
      <c r="AE36" s="98" t="s">
        <v>24</v>
      </c>
      <c r="AF36" s="209">
        <v>1.87355460390305</v>
      </c>
      <c r="AG36" s="100">
        <v>8.0295770895118398E-2</v>
      </c>
      <c r="AH36" s="209">
        <v>2.2086336674387299</v>
      </c>
      <c r="AI36" s="100">
        <v>7.2649552049098398E-2</v>
      </c>
      <c r="AJ36" s="209">
        <v>2.45337635417116</v>
      </c>
      <c r="AK36" s="100">
        <v>7.4609674596646094E-2</v>
      </c>
      <c r="AL36" s="209">
        <v>2.7038394493957498</v>
      </c>
      <c r="AM36" s="100">
        <v>0.115972279697047</v>
      </c>
      <c r="AN36" s="209">
        <v>3.5405593467004901</v>
      </c>
      <c r="AO36" s="100">
        <v>8.5719407532985306E-2</v>
      </c>
      <c r="AP36" s="209">
        <v>2.9148643869847102</v>
      </c>
      <c r="AQ36" s="100">
        <v>0.12738497713793301</v>
      </c>
      <c r="AR36" s="209">
        <v>1.76725150843532</v>
      </c>
      <c r="AS36" s="258">
        <v>0.11797970043792699</v>
      </c>
      <c r="AT36" s="98" t="s">
        <v>24</v>
      </c>
      <c r="AU36" s="209">
        <v>1.7532901372626299</v>
      </c>
      <c r="AV36" s="100">
        <v>5.9434058490727602E-2</v>
      </c>
      <c r="AW36" s="209">
        <v>1.8742528989454199</v>
      </c>
      <c r="AX36" s="100">
        <v>5.9251903747163298E-2</v>
      </c>
      <c r="AY36" s="209">
        <v>2.0084397527487501</v>
      </c>
      <c r="AZ36" s="100">
        <v>4.68114082062333E-2</v>
      </c>
      <c r="BA36" s="209">
        <v>2.69232628378629</v>
      </c>
      <c r="BB36" s="100">
        <v>7.4250722011304199E-2</v>
      </c>
      <c r="BC36" s="209">
        <v>3.1352318501129202</v>
      </c>
      <c r="BD36" s="100">
        <v>0.104139408955136</v>
      </c>
      <c r="BE36" s="209">
        <v>3.08773126313553</v>
      </c>
      <c r="BF36" s="100">
        <v>9.0983450766385796E-2</v>
      </c>
      <c r="BG36" s="209">
        <v>1.06670297824635</v>
      </c>
      <c r="BH36" s="258">
        <v>9.7340128421918803E-2</v>
      </c>
      <c r="BI36" s="98" t="s">
        <v>24</v>
      </c>
      <c r="BJ36" s="209">
        <v>1.4120028198313099</v>
      </c>
      <c r="BK36" s="100">
        <v>3.5105498462434499E-2</v>
      </c>
      <c r="BL36" s="209">
        <v>1.9419417832586101</v>
      </c>
      <c r="BM36" s="100">
        <v>6.7605442699672599E-2</v>
      </c>
      <c r="BN36" s="209">
        <v>2.1098355295652702</v>
      </c>
      <c r="BO36" s="100">
        <v>4.5210396580084702E-2</v>
      </c>
      <c r="BP36" s="209">
        <v>2.8802579602188598</v>
      </c>
      <c r="BQ36" s="100">
        <v>8.5096639166908697E-2</v>
      </c>
      <c r="BR36" s="209">
        <v>2.6769065433235002</v>
      </c>
      <c r="BS36" s="100">
        <v>9.0709823421735503E-2</v>
      </c>
      <c r="BT36" s="209">
        <v>2.9645558319683398</v>
      </c>
      <c r="BU36" s="100">
        <v>8.0009061747589899E-2</v>
      </c>
      <c r="BV36" s="209">
        <v>2.9964517468790199</v>
      </c>
      <c r="BW36" s="258">
        <v>7.3948349411398995E-2</v>
      </c>
      <c r="BX36" s="98" t="s">
        <v>24</v>
      </c>
      <c r="BY36" s="209">
        <v>2.2490344225715102</v>
      </c>
      <c r="BZ36" s="100">
        <v>0.24007992812279</v>
      </c>
      <c r="CA36" s="209" t="s">
        <v>328</v>
      </c>
      <c r="CB36" s="100" t="s">
        <v>328</v>
      </c>
      <c r="CC36" s="209">
        <v>1.45979374599008</v>
      </c>
      <c r="CD36" s="100">
        <v>0.13801812218840401</v>
      </c>
      <c r="CE36" s="209" t="s">
        <v>328</v>
      </c>
      <c r="CF36" s="100" t="s">
        <v>328</v>
      </c>
      <c r="CG36" s="209">
        <v>3.4476791212919098</v>
      </c>
      <c r="CH36" s="100">
        <v>0.22026972087615401</v>
      </c>
      <c r="CI36" s="209">
        <v>3.2072332488911499</v>
      </c>
      <c r="CJ36" s="100">
        <v>0.217856189998548</v>
      </c>
      <c r="CK36" s="209">
        <v>3.7963405078628498</v>
      </c>
      <c r="CL36" s="258">
        <v>0.108702479709692</v>
      </c>
      <c r="CM36" s="98" t="s">
        <v>24</v>
      </c>
      <c r="CN36" s="209">
        <v>1.6987781589781299</v>
      </c>
      <c r="CO36" s="100">
        <v>9.0955636712470506E-2</v>
      </c>
      <c r="CP36" s="209">
        <v>2.00532088841363</v>
      </c>
      <c r="CQ36" s="100">
        <v>0.124696842406385</v>
      </c>
      <c r="CR36" s="209">
        <v>1.90538710316251</v>
      </c>
      <c r="CS36" s="100">
        <v>0.100023302446431</v>
      </c>
      <c r="CT36" s="209">
        <v>2.7641459594664601</v>
      </c>
      <c r="CU36" s="100">
        <v>0.13006653117422801</v>
      </c>
      <c r="CV36" s="209">
        <v>3.2425409797707898</v>
      </c>
      <c r="CW36" s="100">
        <v>0.11983907600056699</v>
      </c>
      <c r="CX36" s="209">
        <v>3.7048303437663401</v>
      </c>
      <c r="CY36" s="100">
        <v>9.3709604125098697E-2</v>
      </c>
      <c r="CZ36" s="209">
        <v>3.42915751728298</v>
      </c>
      <c r="DA36" s="258">
        <v>0.12750221998675301</v>
      </c>
      <c r="DB36" s="98" t="s">
        <v>24</v>
      </c>
      <c r="DC36" s="209">
        <v>1.19037067932964</v>
      </c>
      <c r="DD36" s="100">
        <v>9.7030274432256994E-2</v>
      </c>
      <c r="DE36" s="209">
        <v>1.53673381857683</v>
      </c>
      <c r="DF36" s="100">
        <v>0.15129224547884099</v>
      </c>
      <c r="DG36" s="209">
        <v>1.3578956887948399</v>
      </c>
      <c r="DH36" s="100">
        <v>9.6999120246269596E-2</v>
      </c>
      <c r="DI36" s="209">
        <v>2.2033199151003</v>
      </c>
      <c r="DJ36" s="100">
        <v>0.15996119167427</v>
      </c>
      <c r="DK36" s="209">
        <v>2.3362715968663399</v>
      </c>
      <c r="DL36" s="100">
        <v>0.20490097642409499</v>
      </c>
      <c r="DM36" s="209">
        <v>3.1461759905884099</v>
      </c>
      <c r="DN36" s="100">
        <v>0.16033805583217201</v>
      </c>
      <c r="DO36" s="209">
        <v>3.1193485740873101</v>
      </c>
      <c r="DP36" s="258">
        <v>0.15114748952519599</v>
      </c>
      <c r="DQ36" s="98" t="s">
        <v>24</v>
      </c>
      <c r="DR36" s="209">
        <v>1.45034373164261</v>
      </c>
      <c r="DS36" s="100">
        <v>7.1727519112563698E-2</v>
      </c>
      <c r="DT36" s="209">
        <v>1.57738245512833</v>
      </c>
      <c r="DU36" s="100">
        <v>8.4614094703268694E-2</v>
      </c>
      <c r="DV36" s="209">
        <v>1.3882568329576199</v>
      </c>
      <c r="DW36" s="100">
        <v>0.10732883978487</v>
      </c>
      <c r="DX36" s="209">
        <v>2.42131703474911</v>
      </c>
      <c r="DY36" s="100">
        <v>0.13870559724076001</v>
      </c>
      <c r="DZ36" s="209">
        <v>2.1742789027323801</v>
      </c>
      <c r="EA36" s="100">
        <v>0.16475012612828599</v>
      </c>
      <c r="EB36" s="209">
        <v>2.7244379736730902</v>
      </c>
      <c r="EC36" s="100">
        <v>0.14590405936546</v>
      </c>
      <c r="ED36" s="209">
        <v>3.1563470057043399</v>
      </c>
      <c r="EE36" s="258">
        <v>0.13605197390069501</v>
      </c>
    </row>
    <row r="37" spans="1:136" s="85" customFormat="1" x14ac:dyDescent="0.2">
      <c r="A37" s="98" t="s">
        <v>25</v>
      </c>
      <c r="B37" s="209">
        <v>2.4054076323839602</v>
      </c>
      <c r="C37" s="100">
        <v>5.2741344239501997E-2</v>
      </c>
      <c r="D37" s="209">
        <v>2.1326281959165398</v>
      </c>
      <c r="E37" s="100">
        <v>6.08863368280246E-2</v>
      </c>
      <c r="F37" s="209">
        <v>2.7882739670887</v>
      </c>
      <c r="G37" s="100">
        <v>5.2004505979652803E-2</v>
      </c>
      <c r="H37" s="209">
        <v>2.94055774532612</v>
      </c>
      <c r="I37" s="100">
        <v>6.5344568081063995E-2</v>
      </c>
      <c r="J37" s="209">
        <v>3.8259997507835002</v>
      </c>
      <c r="K37" s="100">
        <v>4.0148857204624799E-2</v>
      </c>
      <c r="L37" s="209">
        <v>3.0063229733512502</v>
      </c>
      <c r="M37" s="100">
        <v>9.2392985551944695E-2</v>
      </c>
      <c r="N37" s="209">
        <v>1.3455099111523701</v>
      </c>
      <c r="O37" s="258">
        <v>9.9280846392624494E-2</v>
      </c>
      <c r="P37" s="98" t="s">
        <v>25</v>
      </c>
      <c r="Q37" s="209">
        <v>2.07989799743777</v>
      </c>
      <c r="R37" s="100">
        <v>4.4253165313674098E-2</v>
      </c>
      <c r="S37" s="209">
        <v>2.2576443462720199</v>
      </c>
      <c r="T37" s="100">
        <v>4.6301715300476901E-2</v>
      </c>
      <c r="U37" s="209">
        <v>2.6967345960018299</v>
      </c>
      <c r="V37" s="100">
        <v>5.1396828037788903E-2</v>
      </c>
      <c r="W37" s="209">
        <v>2.4104710237384901</v>
      </c>
      <c r="X37" s="100">
        <v>5.2626102968900003E-2</v>
      </c>
      <c r="Y37" s="209">
        <v>3.7889207432282102</v>
      </c>
      <c r="Z37" s="100">
        <v>2.6875987618839799E-2</v>
      </c>
      <c r="AA37" s="209">
        <v>3.0712288155421001</v>
      </c>
      <c r="AB37" s="100">
        <v>6.9079495347203299E-2</v>
      </c>
      <c r="AC37" s="209">
        <v>1.0995033828409799</v>
      </c>
      <c r="AD37" s="258">
        <v>6.5743459822994996E-2</v>
      </c>
      <c r="AE37" s="98" t="s">
        <v>25</v>
      </c>
      <c r="AF37" s="209">
        <v>2.0716594751173898</v>
      </c>
      <c r="AG37" s="100">
        <v>4.93982110621062E-2</v>
      </c>
      <c r="AH37" s="209">
        <v>2.2567761297880899</v>
      </c>
      <c r="AI37" s="100">
        <v>5.5544893134956398E-2</v>
      </c>
      <c r="AJ37" s="209">
        <v>2.4989315272010502</v>
      </c>
      <c r="AK37" s="100">
        <v>4.2375840787382303E-2</v>
      </c>
      <c r="AL37" s="209">
        <v>2.7957542747818098</v>
      </c>
      <c r="AM37" s="100">
        <v>7.9717999961954999E-2</v>
      </c>
      <c r="AN37" s="209">
        <v>3.71608252780422</v>
      </c>
      <c r="AO37" s="100">
        <v>4.75144901111706E-2</v>
      </c>
      <c r="AP37" s="209">
        <v>3.1543332846577501</v>
      </c>
      <c r="AQ37" s="100">
        <v>9.0357593050385696E-2</v>
      </c>
      <c r="AR37" s="209">
        <v>1.57286429649959</v>
      </c>
      <c r="AS37" s="258">
        <v>8.7267947266334106E-2</v>
      </c>
      <c r="AT37" s="98" t="s">
        <v>25</v>
      </c>
      <c r="AU37" s="209">
        <v>1.86321332123603</v>
      </c>
      <c r="AV37" s="100">
        <v>4.9089682060767303E-2</v>
      </c>
      <c r="AW37" s="209">
        <v>1.94369356406192</v>
      </c>
      <c r="AX37" s="100">
        <v>5.6951157113403698E-2</v>
      </c>
      <c r="AY37" s="209">
        <v>1.96312882817626</v>
      </c>
      <c r="AZ37" s="100">
        <v>5.1840769067123801E-2</v>
      </c>
      <c r="BA37" s="209">
        <v>2.45797807688882</v>
      </c>
      <c r="BB37" s="100">
        <v>6.4691427933058196E-2</v>
      </c>
      <c r="BC37" s="209">
        <v>3.3833595327974901</v>
      </c>
      <c r="BD37" s="100">
        <v>6.4882873417648104E-2</v>
      </c>
      <c r="BE37" s="209">
        <v>3.3786435554596701</v>
      </c>
      <c r="BF37" s="100">
        <v>7.7510888582169493E-2</v>
      </c>
      <c r="BG37" s="209">
        <v>0.84566303110095198</v>
      </c>
      <c r="BH37" s="258">
        <v>7.2448982868459494E-2</v>
      </c>
      <c r="BI37" s="98" t="s">
        <v>25</v>
      </c>
      <c r="BJ37" s="209">
        <v>1.55892164571634</v>
      </c>
      <c r="BK37" s="100">
        <v>2.7847614813488498E-2</v>
      </c>
      <c r="BL37" s="209">
        <v>2.1115775114467299</v>
      </c>
      <c r="BM37" s="100">
        <v>4.85985647634374E-2</v>
      </c>
      <c r="BN37" s="209">
        <v>2.1124891623861202</v>
      </c>
      <c r="BO37" s="100">
        <v>3.9922143776258197E-2</v>
      </c>
      <c r="BP37" s="209">
        <v>2.8036445129432201</v>
      </c>
      <c r="BQ37" s="100">
        <v>6.6806467876675102E-2</v>
      </c>
      <c r="BR37" s="209">
        <v>2.7358144916334899</v>
      </c>
      <c r="BS37" s="100">
        <v>6.82327900761492E-2</v>
      </c>
      <c r="BT37" s="209">
        <v>3.0893587030650398</v>
      </c>
      <c r="BU37" s="100">
        <v>5.8639133869008001E-2</v>
      </c>
      <c r="BV37" s="209">
        <v>2.9274909712080701</v>
      </c>
      <c r="BW37" s="258">
        <v>6.4699770024328501E-2</v>
      </c>
      <c r="BX37" s="98" t="s">
        <v>25</v>
      </c>
      <c r="BY37" s="209">
        <v>2.1335294654243002</v>
      </c>
      <c r="BZ37" s="100">
        <v>0.18652779014375701</v>
      </c>
      <c r="CA37" s="209">
        <v>2.0949690779556902</v>
      </c>
      <c r="CB37" s="100">
        <v>0.35359303779797002</v>
      </c>
      <c r="CC37" s="209">
        <v>1.7404509569981901</v>
      </c>
      <c r="CD37" s="100">
        <v>0.23671671203710801</v>
      </c>
      <c r="CE37" s="209">
        <v>2.22232651070625</v>
      </c>
      <c r="CF37" s="100">
        <v>0.335395000922663</v>
      </c>
      <c r="CG37" s="209">
        <v>3.61559579802607</v>
      </c>
      <c r="CH37" s="100">
        <v>0.18344143833920901</v>
      </c>
      <c r="CI37" s="209">
        <v>3.5985733063523599</v>
      </c>
      <c r="CJ37" s="100">
        <v>0.14484367245449201</v>
      </c>
      <c r="CK37" s="209">
        <v>3.6880050817666499</v>
      </c>
      <c r="CL37" s="258">
        <v>0.107976511208849</v>
      </c>
      <c r="CM37" s="98" t="s">
        <v>25</v>
      </c>
      <c r="CN37" s="209">
        <v>1.92334307702584</v>
      </c>
      <c r="CO37" s="100">
        <v>6.06090470654976E-2</v>
      </c>
      <c r="CP37" s="209">
        <v>2.0809697896334001</v>
      </c>
      <c r="CQ37" s="100">
        <v>0.10202050955733601</v>
      </c>
      <c r="CR37" s="209">
        <v>1.8887810545377399</v>
      </c>
      <c r="CS37" s="100">
        <v>5.4581871224645598E-2</v>
      </c>
      <c r="CT37" s="209">
        <v>2.4627462756013201</v>
      </c>
      <c r="CU37" s="100">
        <v>0.107322381128594</v>
      </c>
      <c r="CV37" s="209">
        <v>3.2209562400556302</v>
      </c>
      <c r="CW37" s="100">
        <v>8.8900558021916598E-2</v>
      </c>
      <c r="CX37" s="209">
        <v>3.8682127657433001</v>
      </c>
      <c r="CY37" s="100">
        <v>3.9764251243009599E-2</v>
      </c>
      <c r="CZ37" s="209">
        <v>3.4767411217200199</v>
      </c>
      <c r="DA37" s="258">
        <v>6.6976874962720104E-2</v>
      </c>
      <c r="DB37" s="98" t="s">
        <v>25</v>
      </c>
      <c r="DC37" s="209">
        <v>1.4777849997907599</v>
      </c>
      <c r="DD37" s="100">
        <v>7.7683135004053994E-2</v>
      </c>
      <c r="DE37" s="209">
        <v>1.6146745167435199</v>
      </c>
      <c r="DF37" s="100">
        <v>8.8033389914682E-2</v>
      </c>
      <c r="DG37" s="209">
        <v>1.4340987810344801</v>
      </c>
      <c r="DH37" s="100">
        <v>7.3286552219420403E-2</v>
      </c>
      <c r="DI37" s="209">
        <v>2.22377311604706</v>
      </c>
      <c r="DJ37" s="100">
        <v>0.108877802076049</v>
      </c>
      <c r="DK37" s="209">
        <v>2.51849259714534</v>
      </c>
      <c r="DL37" s="100">
        <v>0.126524472984821</v>
      </c>
      <c r="DM37" s="209">
        <v>3.2514222688392702</v>
      </c>
      <c r="DN37" s="100">
        <v>0.122861943749906</v>
      </c>
      <c r="DO37" s="209">
        <v>2.9442480293392199</v>
      </c>
      <c r="DP37" s="258">
        <v>0.13854500448849899</v>
      </c>
      <c r="DQ37" s="98" t="s">
        <v>25</v>
      </c>
      <c r="DR37" s="209">
        <v>1.54171060476528</v>
      </c>
      <c r="DS37" s="100">
        <v>5.4007544521424401E-2</v>
      </c>
      <c r="DT37" s="209">
        <v>1.70050171566416</v>
      </c>
      <c r="DU37" s="100">
        <v>8.5938982616148199E-2</v>
      </c>
      <c r="DV37" s="209">
        <v>1.5092147472989501</v>
      </c>
      <c r="DW37" s="100">
        <v>6.3686871802888206E-2</v>
      </c>
      <c r="DX37" s="209">
        <v>2.47026246730058</v>
      </c>
      <c r="DY37" s="100">
        <v>0.120644778766375</v>
      </c>
      <c r="DZ37" s="209">
        <v>2.2700080983806701</v>
      </c>
      <c r="EA37" s="100">
        <v>0.120873438698227</v>
      </c>
      <c r="EB37" s="209">
        <v>3.0937166899892801</v>
      </c>
      <c r="EC37" s="100">
        <v>0.102126220953345</v>
      </c>
      <c r="ED37" s="209">
        <v>3.2532557113873999</v>
      </c>
      <c r="EE37" s="258">
        <v>9.4399492563204096E-2</v>
      </c>
    </row>
    <row r="38" spans="1:136" x14ac:dyDescent="0.2">
      <c r="N38" s="6"/>
      <c r="O38" s="262"/>
      <c r="AC38" s="6"/>
      <c r="AD38" s="262"/>
      <c r="AR38" s="6"/>
      <c r="AS38" s="262"/>
      <c r="BG38" s="6"/>
      <c r="BH38" s="262"/>
      <c r="BV38" s="6"/>
      <c r="BW38" s="262"/>
      <c r="CK38" s="6"/>
      <c r="CL38" s="262"/>
      <c r="CZ38" s="6"/>
      <c r="DA38" s="262"/>
      <c r="DO38" s="6"/>
      <c r="DP38" s="262"/>
      <c r="ED38" s="6"/>
      <c r="EE38" s="262"/>
    </row>
    <row r="39" spans="1:136" s="85" customFormat="1" x14ac:dyDescent="0.2">
      <c r="A39" s="101" t="s">
        <v>156</v>
      </c>
      <c r="B39" s="17">
        <f>AVERAGE(B12:B31,B34,B37)</f>
        <v>2.6215130029981686</v>
      </c>
      <c r="C39" s="20">
        <f>SQRT(SUMSQ(C12:C31,C34,C37)/(COUNT(C12:C31,C34,C37)*COUNT(C12:C31,C34,C37)))</f>
        <v>1.5735587206628029E-2</v>
      </c>
      <c r="D39" s="17">
        <f t="shared" ref="D39" si="0">AVERAGE(D12:D31,D34,D37)</f>
        <v>2.1414765506200655</v>
      </c>
      <c r="E39" s="20">
        <f t="shared" ref="E39" si="1">SQRT(SUMSQ(E12:E31,E34,E37)/(COUNT(E12:E31,E34,E37)*COUNT(E12:E31,E34,E37)))</f>
        <v>1.4766817028763302E-2</v>
      </c>
      <c r="F39" s="17">
        <f t="shared" ref="F39" si="2">AVERAGE(F12:F31,F34,F37)</f>
        <v>2.7221854358727557</v>
      </c>
      <c r="G39" s="20">
        <f t="shared" ref="G39" si="3">SQRT(SUMSQ(G12:G31,G34,G37)/(COUNT(G12:G31,G34,G37)*COUNT(G12:G31,G34,G37)))</f>
        <v>1.3154580508843765E-2</v>
      </c>
      <c r="H39" s="17">
        <f t="shared" ref="H39" si="4">AVERAGE(H12:H31,H34,H37)</f>
        <v>2.6163288623321859</v>
      </c>
      <c r="I39" s="20">
        <f t="shared" ref="I39" si="5">SQRT(SUMSQ(I12:I31,I34,I37)/(COUNT(I12:I31,I34,I37)*COUNT(I12:I31,I34,I37)))</f>
        <v>1.855845523904372E-2</v>
      </c>
      <c r="J39" s="17">
        <f t="shared" ref="J39" si="6">AVERAGE(J12:J31,J34,J37)</f>
        <v>3.7376056853378121</v>
      </c>
      <c r="K39" s="20">
        <f t="shared" ref="K39" si="7">SQRT(SUMSQ(K12:K31,K34,K37)/(COUNT(K12:K31,K34,K37)*COUNT(K12:K31,K34,K37)))</f>
        <v>1.1445095661821713E-2</v>
      </c>
      <c r="L39" s="17">
        <f t="shared" ref="L39" si="8">AVERAGE(L12:L31,L34,L37)</f>
        <v>2.1936651174000552</v>
      </c>
      <c r="M39" s="20">
        <f t="shared" ref="M39" si="9">SQRT(SUMSQ(M12:M31,M34,M37)/(COUNT(M12:M31,M34,M37)*COUNT(M12:M31,M34,M37)))</f>
        <v>2.606375426651944E-2</v>
      </c>
      <c r="N39" s="17">
        <f t="shared" ref="N39" si="10">AVERAGE(N12:N31,N34,N37)</f>
        <v>1.2482373109359628</v>
      </c>
      <c r="O39" s="253">
        <f t="shared" ref="O39" si="11">SQRT(SUMSQ(O12:O31,O34,O37)/(COUNT(O12:O31,O34,O37)*COUNT(O12:O31,O34,O37)))</f>
        <v>2.2442198251174821E-2</v>
      </c>
      <c r="P39" s="101" t="s">
        <v>156</v>
      </c>
      <c r="Q39" s="17">
        <f>AVERAGE(Q12:Q31,Q34,Q37)</f>
        <v>2.1537712648447367</v>
      </c>
      <c r="R39" s="20">
        <f>SQRT(SUMSQ(R12:R31,R34,R37)/(COUNT(R12:R31,R34,R37)*COUNT(R12:R31,R34,R37)))</f>
        <v>8.3332213357571044E-3</v>
      </c>
      <c r="S39" s="17">
        <f t="shared" ref="S39" si="12">AVERAGE(S12:S31,S34,S37)</f>
        <v>2.1997103436734249</v>
      </c>
      <c r="T39" s="20">
        <f t="shared" ref="T39" si="13">SQRT(SUMSQ(T12:T31,T34,T37)/(COUNT(T12:T31,T34,T37)*COUNT(T12:T31,T34,T37)))</f>
        <v>8.2519780126717821E-3</v>
      </c>
      <c r="U39" s="17">
        <f t="shared" ref="U39" si="14">AVERAGE(U12:U31,U34,U37)</f>
        <v>2.4462903695188039</v>
      </c>
      <c r="V39" s="20">
        <f t="shared" ref="V39" si="15">SQRT(SUMSQ(V12:V31,V34,V37)/(COUNT(V12:V31,V34,V37)*COUNT(V12:V31,V34,V37)))</f>
        <v>9.6100121314025982E-3</v>
      </c>
      <c r="W39" s="17">
        <f t="shared" ref="W39" si="16">AVERAGE(W12:W31,W34,W37)</f>
        <v>2.1735620380382348</v>
      </c>
      <c r="X39" s="20">
        <f t="shared" ref="X39" si="17">SQRT(SUMSQ(X12:X31,X34,X37)/(COUNT(X12:X31,X34,X37)*COUNT(X12:X31,X34,X37)))</f>
        <v>1.1782817555402803E-2</v>
      </c>
      <c r="Y39" s="17">
        <f t="shared" ref="Y39" si="18">AVERAGE(Y12:Y31,Y34,Y37)</f>
        <v>3.5777200907235782</v>
      </c>
      <c r="Z39" s="20">
        <f t="shared" ref="Z39" si="19">SQRT(SUMSQ(Z12:Z31,Z34,Z37)/(COUNT(Z12:Z31,Z34,Z37)*COUNT(Z12:Z31,Z34,Z37)))</f>
        <v>9.1516335140623059E-3</v>
      </c>
      <c r="AA39" s="17">
        <f t="shared" ref="AA39" si="20">AVERAGE(AA12:AA31,AA34,AA37)</f>
        <v>2.4290598836370707</v>
      </c>
      <c r="AB39" s="20">
        <f t="shared" ref="AB39" si="21">SQRT(SUMSQ(AB12:AB31,AB34,AB37)/(COUNT(AB12:AB31,AB34,AB37)*COUNT(AB12:AB31,AB34,AB37)))</f>
        <v>1.5995394828241936E-2</v>
      </c>
      <c r="AC39" s="17">
        <f t="shared" ref="AC39" si="22">AVERAGE(AC12:AC31,AC34,AC37)</f>
        <v>1.0478205005154004</v>
      </c>
      <c r="AD39" s="253">
        <f t="shared" ref="AD39" si="23">SQRT(SUMSQ(AD12:AD31,AD34,AD37)/(COUNT(AD12:AD31,AD34,AD37)*COUNT(AD12:AD31,AD34,AD37)))</f>
        <v>1.3040492205015953E-2</v>
      </c>
      <c r="AE39" s="101" t="s">
        <v>156</v>
      </c>
      <c r="AF39" s="17">
        <f>AVERAGE(AF12:AF31,AF34,AF37)</f>
        <v>2.1239281066738496</v>
      </c>
      <c r="AG39" s="20">
        <f>SQRT(SUMSQ(AG12:AG31,AG34,AG37)/(COUNT(AG12:AG31,AG34,AG37)*COUNT(AG12:AG31,AG34,AG37)))</f>
        <v>9.3669826035566259E-3</v>
      </c>
      <c r="AH39" s="17">
        <f t="shared" ref="AH39" si="24">AVERAGE(AH12:AH31,AH34,AH37)</f>
        <v>2.1243015440264803</v>
      </c>
      <c r="AI39" s="20">
        <f t="shared" ref="AI39" si="25">SQRT(SUMSQ(AI12:AI31,AI34,AI37)/(COUNT(AI12:AI31,AI34,AI37)*COUNT(AI12:AI31,AI34,AI37)))</f>
        <v>9.705050696424149E-3</v>
      </c>
      <c r="AJ39" s="17">
        <f t="shared" ref="AJ39" si="26">AVERAGE(AJ12:AJ31,AJ34,AJ37)</f>
        <v>2.1463549060676357</v>
      </c>
      <c r="AK39" s="20">
        <f t="shared" ref="AK39" si="27">SQRT(SUMSQ(AK12:AK31,AK34,AK37)/(COUNT(AK12:AK31,AK34,AK37)*COUNT(AK12:AK31,AK34,AK37)))</f>
        <v>8.5801968927652437E-3</v>
      </c>
      <c r="AL39" s="17">
        <f t="shared" ref="AL39" si="28">AVERAGE(AL12:AL31,AL34,AL37)</f>
        <v>2.4243239543194841</v>
      </c>
      <c r="AM39" s="20">
        <f t="shared" ref="AM39" si="29">SQRT(SUMSQ(AM12:AM31,AM34,AM37)/(COUNT(AM12:AM31,AM34,AM37)*COUNT(AM12:AM31,AM34,AM37)))</f>
        <v>1.3409734183533521E-2</v>
      </c>
      <c r="AN39" s="17">
        <f t="shared" ref="AN39" si="30">AVERAGE(AN12:AN31,AN34,AN37)</f>
        <v>3.4322809254730116</v>
      </c>
      <c r="AO39" s="20">
        <f t="shared" ref="AO39" si="31">SQRT(SUMSQ(AO12:AO31,AO34,AO37)/(COUNT(AO12:AO31,AO34,AO37)*COUNT(AO12:AO31,AO34,AO37)))</f>
        <v>1.1392701858931938E-2</v>
      </c>
      <c r="AP39" s="17">
        <f t="shared" ref="AP39" si="32">AVERAGE(AP12:AP31,AP34,AP37)</f>
        <v>2.5783646780266301</v>
      </c>
      <c r="AQ39" s="20">
        <f t="shared" ref="AQ39" si="33">SQRT(SUMSQ(AQ12:AQ31,AQ34,AQ37)/(COUNT(AQ12:AQ31,AQ34,AQ37)*COUNT(AQ12:AQ31,AQ34,AQ37)))</f>
        <v>1.7258064292904576E-2</v>
      </c>
      <c r="AR39" s="17">
        <f t="shared" ref="AR39" si="34">AVERAGE(AR12:AR31,AR34,AR37)</f>
        <v>1.3755961263354137</v>
      </c>
      <c r="AS39" s="253">
        <f t="shared" ref="AS39" si="35">SQRT(SUMSQ(AS12:AS31,AS34,AS37)/(COUNT(AS12:AS31,AS34,AS37)*COUNT(AS12:AS31,AS34,AS37)))</f>
        <v>1.5489039272358639E-2</v>
      </c>
      <c r="AT39" s="101" t="s">
        <v>156</v>
      </c>
      <c r="AU39" s="17">
        <f>AVERAGE(AU12:AU31,AU34,AU37)</f>
        <v>1.9162584548342267</v>
      </c>
      <c r="AV39" s="20">
        <f>SQRT(SUMSQ(AV12:AV31,AV34,AV37)/(COUNT(AV12:AV31,AV34,AV37)*COUNT(AV12:AV31,AV34,AV37)))</f>
        <v>1.1118695711133809E-2</v>
      </c>
      <c r="AW39" s="17">
        <f t="shared" ref="AW39" si="36">AVERAGE(AW12:AW31,AW34,AW37)</f>
        <v>1.9227870111708838</v>
      </c>
      <c r="AX39" s="20">
        <f t="shared" ref="AX39" si="37">SQRT(SUMSQ(AX12:AX31,AX34,AX37)/(COUNT(AX12:AX31,AX34,AX37)*COUNT(AX12:AX31,AX34,AX37)))</f>
        <v>1.2443581354380938E-2</v>
      </c>
      <c r="AY39" s="17">
        <f t="shared" ref="AY39" si="38">AVERAGE(AY12:AY31,AY34,AY37)</f>
        <v>1.7747133941237621</v>
      </c>
      <c r="AZ39" s="20">
        <f t="shared" ref="AZ39" si="39">SQRT(SUMSQ(AZ12:AZ31,AZ34,AZ37)/(COUNT(AZ12:AZ31,AZ34,AZ37)*COUNT(AZ12:AZ31,AZ34,AZ37)))</f>
        <v>1.1017789605007485E-2</v>
      </c>
      <c r="BA39" s="17">
        <f t="shared" ref="BA39" si="40">AVERAGE(BA12:BA31,BA34,BA37)</f>
        <v>2.2381716276986663</v>
      </c>
      <c r="BB39" s="20">
        <f t="shared" ref="BB39" si="41">SQRT(SUMSQ(BB12:BB31,BB34,BB37)/(COUNT(BB12:BB31,BB34,BB37)*COUNT(BB12:BB31,BB34,BB37)))</f>
        <v>1.7574982630106047E-2</v>
      </c>
      <c r="BC39" s="17">
        <f t="shared" ref="BC39" si="42">AVERAGE(BC12:BC31,BC34,BC37)</f>
        <v>3.149062696584517</v>
      </c>
      <c r="BD39" s="20">
        <f t="shared" ref="BD39" si="43">SQRT(SUMSQ(BD12:BD31,BD34,BD37)/(COUNT(BD12:BD31,BD34,BD37)*COUNT(BD12:BD31,BD34,BD37)))</f>
        <v>1.7710080664924251E-2</v>
      </c>
      <c r="BE39" s="17">
        <f t="shared" ref="BE39" si="44">AVERAGE(BE12:BE31,BE34,BE37)</f>
        <v>2.5586588101720191</v>
      </c>
      <c r="BF39" s="20">
        <f t="shared" ref="BF39" si="45">SQRT(SUMSQ(BF12:BF31,BF34,BF37)/(COUNT(BF12:BF31,BF34,BF37)*COUNT(BF12:BF31,BF34,BF37)))</f>
        <v>2.1475778854087794E-2</v>
      </c>
      <c r="BG39" s="17">
        <f t="shared" ref="BG39" si="46">AVERAGE(BG12:BG31,BG34,BG37)</f>
        <v>1.0732517566597446</v>
      </c>
      <c r="BH39" s="253">
        <f t="shared" ref="BH39" si="47">SQRT(SUMSQ(BH12:BH31,BH34,BH37)/(COUNT(BH12:BH31,BH34,BH37)*COUNT(BH12:BH31,BH34,BH37)))</f>
        <v>1.9989957644202534E-2</v>
      </c>
      <c r="BI39" s="101" t="s">
        <v>156</v>
      </c>
      <c r="BJ39" s="17">
        <f>AVERAGE(BJ12:BJ31,BJ34,BJ37)</f>
        <v>1.8435104486980831</v>
      </c>
      <c r="BK39" s="20">
        <f>SQRT(SUMSQ(BK12:BK31,BK34,BK37)/(COUNT(BK12:BK31,BK34,BK37)*COUNT(BK12:BK31,BK34,BK37)))</f>
        <v>8.8167395230111106E-3</v>
      </c>
      <c r="BL39" s="17">
        <f t="shared" ref="BL39" si="48">AVERAGE(BL12:BL31,BL34,BL37)</f>
        <v>1.9886316706100973</v>
      </c>
      <c r="BM39" s="20">
        <f t="shared" ref="BM39" si="49">SQRT(SUMSQ(BM12:BM31,BM34,BM37)/(COUNT(BM12:BM31,BM34,BM37)*COUNT(BM12:BM31,BM34,BM37)))</f>
        <v>9.9954003638424351E-3</v>
      </c>
      <c r="BN39" s="17">
        <f t="shared" ref="BN39" si="50">AVERAGE(BN12:BN31,BN34,BN37)</f>
        <v>1.9287069332184692</v>
      </c>
      <c r="BO39" s="20">
        <f t="shared" ref="BO39" si="51">SQRT(SUMSQ(BO12:BO31,BO34,BO37)/(COUNT(BO12:BO31,BO34,BO37)*COUNT(BO12:BO31,BO34,BO37)))</f>
        <v>8.237669681118746E-3</v>
      </c>
      <c r="BP39" s="17">
        <f t="shared" ref="BP39" si="52">AVERAGE(BP12:BP31,BP34,BP37)</f>
        <v>2.5966095483093508</v>
      </c>
      <c r="BQ39" s="20">
        <f t="shared" ref="BQ39" si="53">SQRT(SUMSQ(BQ12:BQ31,BQ34,BQ37)/(COUNT(BQ12:BQ31,BQ34,BQ37)*COUNT(BQ12:BQ31,BQ34,BQ37)))</f>
        <v>1.4559733404652065E-2</v>
      </c>
      <c r="BR39" s="17">
        <f t="shared" ref="BR39" si="54">AVERAGE(BR12:BR31,BR34,BR37)</f>
        <v>2.7572065456094923</v>
      </c>
      <c r="BS39" s="20">
        <f t="shared" ref="BS39" si="55">SQRT(SUMSQ(BS12:BS31,BS34,BS37)/(COUNT(BS12:BS31,BS34,BS37)*COUNT(BS12:BS31,BS34,BS37)))</f>
        <v>1.5074673613227818E-2</v>
      </c>
      <c r="BT39" s="17">
        <f t="shared" ref="BT39" si="56">AVERAGE(BT12:BT31,BT34,BT37)</f>
        <v>2.8814453186004179</v>
      </c>
      <c r="BU39" s="20">
        <f t="shared" ref="BU39" si="57">SQRT(SUMSQ(BU12:BU31,BU34,BU37)/(COUNT(BU12:BU31,BU34,BU37)*COUNT(BU12:BU31,BU34,BU37)))</f>
        <v>1.482939696678391E-2</v>
      </c>
      <c r="BV39" s="17">
        <f t="shared" ref="BV39" si="58">AVERAGE(BV12:BV31,BV34,BV37)</f>
        <v>2.7364812911381247</v>
      </c>
      <c r="BW39" s="253">
        <f t="shared" ref="BW39" si="59">SQRT(SUMSQ(BW12:BW31,BW34,BW37)/(COUNT(BW12:BW31,BW34,BW37)*COUNT(BW12:BW31,BW34,BW37)))</f>
        <v>1.501781977889555E-2</v>
      </c>
      <c r="BX39" s="101" t="s">
        <v>156</v>
      </c>
      <c r="BY39" s="17">
        <v>2.4277466844581501</v>
      </c>
      <c r="BZ39" s="20">
        <v>3.1518448967921484E-2</v>
      </c>
      <c r="CA39" s="17">
        <v>1.8083274463400574</v>
      </c>
      <c r="CB39" s="20">
        <v>2.6618718906263949E-2</v>
      </c>
      <c r="CC39" s="17">
        <v>1.5004111529182722</v>
      </c>
      <c r="CD39" s="20">
        <v>2.3639710464902895E-2</v>
      </c>
      <c r="CE39" s="17">
        <v>2.2292325153692283</v>
      </c>
      <c r="CF39" s="20">
        <v>3.8212699575333194E-2</v>
      </c>
      <c r="CG39" s="17">
        <v>3.2851470754812437</v>
      </c>
      <c r="CH39" s="20">
        <v>3.6164623723985122E-2</v>
      </c>
      <c r="CI39" s="17">
        <v>3.2553301480310366</v>
      </c>
      <c r="CJ39" s="20">
        <v>3.1517764477529825E-2</v>
      </c>
      <c r="CK39" s="17">
        <v>3.5803559732678565</v>
      </c>
      <c r="CL39" s="253">
        <v>2.3792346736801979E-2</v>
      </c>
      <c r="CM39" s="101" t="s">
        <v>156</v>
      </c>
      <c r="CN39" s="17">
        <f>AVERAGE(CN12:CN31,CN34,CN37)</f>
        <v>1.920530273468912</v>
      </c>
      <c r="CO39" s="20">
        <f>SQRT(SUMSQ(CO12:CO31,CO34,CO37)/(COUNT(CO12:CO31,CO34,CO37)*COUNT(CO12:CO31,CO34,CO37)))</f>
        <v>1.1542553283292225E-2</v>
      </c>
      <c r="CP39" s="17">
        <f t="shared" ref="CP39" si="60">AVERAGE(CP12:CP31,CP34,CP37)</f>
        <v>1.979990531745589</v>
      </c>
      <c r="CQ39" s="20">
        <f t="shared" ref="CQ39" si="61">SQRT(SUMSQ(CQ12:CQ31,CQ34,CQ37)/(COUNT(CQ12:CQ31,CQ34,CQ37)*COUNT(CQ12:CQ31,CQ34,CQ37)))</f>
        <v>1.2825672613694532E-2</v>
      </c>
      <c r="CR39" s="17">
        <f t="shared" ref="CR39" si="62">AVERAGE(CR12:CR31,CR34,CR37)</f>
        <v>1.6676773056533469</v>
      </c>
      <c r="CS39" s="20">
        <f t="shared" ref="CS39" si="63">SQRT(SUMSQ(CS12:CS31,CS34,CS37)/(COUNT(CS12:CS31,CS34,CS37)*COUNT(CS12:CS31,CS34,CS37)))</f>
        <v>1.0698322425463817E-2</v>
      </c>
      <c r="CT39" s="17">
        <f t="shared" ref="CT39" si="64">AVERAGE(CT12:CT31,CT34,CT37)</f>
        <v>2.6611864785707677</v>
      </c>
      <c r="CU39" s="20">
        <f t="shared" ref="CU39" si="65">SQRT(SUMSQ(CU12:CU31,CU34,CU37)/(COUNT(CU12:CU31,CU34,CU37)*COUNT(CU12:CU31,CU34,CU37)))</f>
        <v>1.7190584435709873E-2</v>
      </c>
      <c r="CV39" s="17">
        <f t="shared" ref="CV39" si="66">AVERAGE(CV12:CV31,CV34,CV37)</f>
        <v>2.8736308007150582</v>
      </c>
      <c r="CW39" s="20">
        <f t="shared" ref="CW39" si="67">SQRT(SUMSQ(CW12:CW31,CW34,CW37)/(COUNT(CW12:CW31,CW34,CW37)*COUNT(CW12:CW31,CW34,CW37)))</f>
        <v>1.8147070098543567E-2</v>
      </c>
      <c r="CX39" s="17">
        <f t="shared" ref="CX39" si="68">AVERAGE(CX12:CX31,CX34,CX37)</f>
        <v>3.5964032273466162</v>
      </c>
      <c r="CY39" s="20">
        <f t="shared" ref="CY39" si="69">SQRT(SUMSQ(CY12:CY31,CY34,CY37)/(COUNT(CY12:CY31,CY34,CY37)*COUNT(CY12:CY31,CY34,CY37)))</f>
        <v>1.1824976240870609E-2</v>
      </c>
      <c r="CZ39" s="17">
        <f t="shared" ref="CZ39" si="70">AVERAGE(CZ12:CZ31,CZ34,CZ37)</f>
        <v>3.3562069741161795</v>
      </c>
      <c r="DA39" s="253">
        <f t="shared" ref="DA39" si="71">SQRT(SUMSQ(DA12:DA31,DA34,DA37)/(COUNT(DA12:DA31,DA34,DA37)*COUNT(DA12:DA31,DA34,DA37)))</f>
        <v>1.3624227671910962E-2</v>
      </c>
      <c r="DB39" s="101" t="s">
        <v>156</v>
      </c>
      <c r="DC39" s="17">
        <f>AVERAGE(DC12:DC31,DC34,DC37)</f>
        <v>1.5422821984041024</v>
      </c>
      <c r="DD39" s="20">
        <f>SQRT(SUMSQ(DD12:DD31,DD34,DD37)/(COUNT(DD12:DD31,DD34,DD37)*COUNT(DD12:DD31,DD34,DD37)))</f>
        <v>1.3934509524126735E-2</v>
      </c>
      <c r="DE39" s="17">
        <f t="shared" ref="DE39" si="72">AVERAGE(DE12:DE31,DE34,DE37)</f>
        <v>1.7277982642597332</v>
      </c>
      <c r="DF39" s="20">
        <f t="shared" ref="DF39" si="73">SQRT(SUMSQ(DF12:DF31,DF34,DF37)/(COUNT(DF12:DF31,DF34,DF37)*COUNT(DF12:DF31,DF34,DF37)))</f>
        <v>1.6000319590325413E-2</v>
      </c>
      <c r="DG39" s="17">
        <f t="shared" ref="DG39" si="74">AVERAGE(DG12:DG31,DG34,DG37)</f>
        <v>1.3488000960965252</v>
      </c>
      <c r="DH39" s="20">
        <f t="shared" ref="DH39" si="75">SQRT(SUMSQ(DH12:DH31,DH34,DH37)/(COUNT(DH12:DH31,DH34,DH37)*COUNT(DH12:DH31,DH34,DH37)))</f>
        <v>1.383276691259798E-2</v>
      </c>
      <c r="DI39" s="17">
        <f t="shared" ref="DI39" si="76">AVERAGE(DI12:DI31,DI34,DI37)</f>
        <v>2.305759471830326</v>
      </c>
      <c r="DJ39" s="20">
        <f t="shared" ref="DJ39" si="77">SQRT(SUMSQ(DJ12:DJ31,DJ34,DJ37)/(COUNT(DJ12:DJ31,DJ34,DJ37)*COUNT(DJ12:DJ31,DJ34,DJ37)))</f>
        <v>2.3444584620143375E-2</v>
      </c>
      <c r="DK39" s="17">
        <f t="shared" ref="DK39" si="78">AVERAGE(DK12:DK31,DK34,DK37)</f>
        <v>2.335432806223829</v>
      </c>
      <c r="DL39" s="20">
        <f t="shared" ref="DL39" si="79">SQRT(SUMSQ(DL12:DL31,DL34,DL37)/(COUNT(DL12:DL31,DL34,DL37)*COUNT(DL12:DL31,DL34,DL37)))</f>
        <v>2.6794605596724634E-2</v>
      </c>
      <c r="DM39" s="17">
        <f t="shared" ref="DM39" si="80">AVERAGE(DM12:DM31,DM34,DM37)</f>
        <v>3.110518323921212</v>
      </c>
      <c r="DN39" s="20">
        <f t="shared" ref="DN39" si="81">SQRT(SUMSQ(DN12:DN31,DN34,DN37)/(COUNT(DN12:DN31,DN34,DN37)*COUNT(DN12:DN31,DN34,DN37)))</f>
        <v>2.2067460110701004E-2</v>
      </c>
      <c r="DO39" s="17">
        <f t="shared" ref="DO39" si="82">AVERAGE(DO12:DO31,DO34,DO37)</f>
        <v>2.9567081788744356</v>
      </c>
      <c r="DP39" s="253">
        <f t="shared" ref="DP39" si="83">SQRT(SUMSQ(DP12:DP31,DP34,DP37)/(COUNT(DP12:DP31,DP34,DP37)*COUNT(DP12:DP31,DP34,DP37)))</f>
        <v>2.2198820819888949E-2</v>
      </c>
      <c r="DQ39" s="101" t="s">
        <v>156</v>
      </c>
      <c r="DR39" s="17">
        <f>AVERAGE(DR12:DR31,DR34,DR37)</f>
        <v>1.67441640596381</v>
      </c>
      <c r="DS39" s="20">
        <f>SQRT(SUMSQ(DS12:DS31,DS34,DS37)/(COUNT(DS12:DS31,DS34,DS37)*COUNT(DS12:DS31,DS34,DS37)))</f>
        <v>1.3258112663264978E-2</v>
      </c>
      <c r="DT39" s="17">
        <f t="shared" ref="DT39" si="84">AVERAGE(DT12:DT31,DT34,DT37)</f>
        <v>1.6450813520951699</v>
      </c>
      <c r="DU39" s="20">
        <f t="shared" ref="DU39" si="85">SQRT(SUMSQ(DU12:DU31,DU34,DU37)/(COUNT(DU12:DU31,DU34,DU37)*COUNT(DU12:DU31,DU34,DU37)))</f>
        <v>1.6388499636565582E-2</v>
      </c>
      <c r="DV39" s="17">
        <f t="shared" ref="DV39" si="86">AVERAGE(DV12:DV31,DV34,DV37)</f>
        <v>1.2588617502644681</v>
      </c>
      <c r="DW39" s="20">
        <f t="shared" ref="DW39" si="87">SQRT(SUMSQ(DW12:DW31,DW34,DW37)/(COUNT(DW12:DW31,DW34,DW37)*COUNT(DW12:DW31,DW34,DW37)))</f>
        <v>1.4831289489136784E-2</v>
      </c>
      <c r="DX39" s="17">
        <f t="shared" ref="DX39" si="88">AVERAGE(DX12:DX31,DX34,DX37)</f>
        <v>2.3390769395589071</v>
      </c>
      <c r="DY39" s="20">
        <f t="shared" ref="DY39" si="89">SQRT(SUMSQ(DY12:DY31,DY34,DY37)/(COUNT(DY12:DY31,DY34,DY37)*COUNT(DY12:DY31,DY34,DY37)))</f>
        <v>2.33222136360293E-2</v>
      </c>
      <c r="DZ39" s="17">
        <f t="shared" ref="DZ39" si="90">AVERAGE(DZ12:DZ31,DZ34,DZ37)</f>
        <v>2.3221774778267519</v>
      </c>
      <c r="EA39" s="20">
        <f t="shared" ref="EA39" si="91">SQRT(SUMSQ(EA12:EA31,EA34,EA37)/(COUNT(EA12:EA31,EA34,EA37)*COUNT(EA12:EA31,EA34,EA37)))</f>
        <v>2.5126197124336586E-2</v>
      </c>
      <c r="EB39" s="17">
        <f t="shared" ref="EB39" si="92">AVERAGE(EB12:EB31,EB34,EB37)</f>
        <v>2.9016490188487558</v>
      </c>
      <c r="EC39" s="20">
        <f t="shared" ref="EC39" si="93">SQRT(SUMSQ(EC12:EC31,EC34,EC37)/(COUNT(EC12:EC31,EC34,EC37)*COUNT(EC12:EC31,EC34,EC37)))</f>
        <v>2.2559476682247524E-2</v>
      </c>
      <c r="ED39" s="17">
        <f t="shared" ref="ED39" si="94">AVERAGE(ED12:ED31,ED34,ED37)</f>
        <v>3.4087175640059741</v>
      </c>
      <c r="EE39" s="253">
        <f t="shared" ref="EE39" si="95">SQRT(SUMSQ(EE12:EE31,EE34,EE37)/(COUNT(EE12:EE31,EE34,EE37)*COUNT(EE12:EE31,EE34,EE37)))</f>
        <v>1.6823664756493731E-2</v>
      </c>
    </row>
    <row r="40" spans="1:136" x14ac:dyDescent="0.2">
      <c r="A40" s="48"/>
      <c r="B40" s="6"/>
      <c r="C40" s="6"/>
      <c r="D40" s="6"/>
      <c r="E40" s="6"/>
      <c r="F40" s="6"/>
      <c r="G40" s="6"/>
      <c r="H40" s="6"/>
      <c r="I40" s="6"/>
      <c r="J40" s="6"/>
      <c r="K40" s="6"/>
      <c r="L40" s="6"/>
      <c r="M40" s="6"/>
      <c r="N40" s="6"/>
      <c r="O40" s="262"/>
      <c r="P40" s="48"/>
      <c r="Q40" s="6"/>
      <c r="R40" s="6"/>
      <c r="S40" s="6"/>
      <c r="T40" s="6"/>
      <c r="U40" s="6"/>
      <c r="V40" s="6"/>
      <c r="W40" s="6"/>
      <c r="X40" s="6"/>
      <c r="Y40" s="6"/>
      <c r="Z40" s="6"/>
      <c r="AA40" s="6"/>
      <c r="AB40" s="6"/>
      <c r="AC40" s="6"/>
      <c r="AD40" s="262"/>
      <c r="AE40" s="48"/>
      <c r="AF40" s="6"/>
      <c r="AG40" s="6"/>
      <c r="AH40" s="6"/>
      <c r="AI40" s="6"/>
      <c r="AJ40" s="6"/>
      <c r="AK40" s="6"/>
      <c r="AL40" s="6"/>
      <c r="AM40" s="6"/>
      <c r="AN40" s="6"/>
      <c r="AO40" s="6"/>
      <c r="AP40" s="6"/>
      <c r="AQ40" s="6"/>
      <c r="AR40" s="6"/>
      <c r="AS40" s="262"/>
      <c r="AT40" s="48"/>
      <c r="AU40" s="6"/>
      <c r="AV40" s="6"/>
      <c r="AW40" s="6"/>
      <c r="AX40" s="6"/>
      <c r="AY40" s="6"/>
      <c r="AZ40" s="6"/>
      <c r="BA40" s="6"/>
      <c r="BB40" s="6"/>
      <c r="BC40" s="6"/>
      <c r="BD40" s="6"/>
      <c r="BE40" s="6"/>
      <c r="BF40" s="6"/>
      <c r="BG40" s="6"/>
      <c r="BH40" s="262"/>
      <c r="BI40" s="48"/>
      <c r="BJ40" s="6"/>
      <c r="BK40" s="6"/>
      <c r="BL40" s="6"/>
      <c r="BM40" s="6"/>
      <c r="BN40" s="6"/>
      <c r="BO40" s="6"/>
      <c r="BP40" s="6"/>
      <c r="BQ40" s="6"/>
      <c r="BR40" s="6"/>
      <c r="BS40" s="6"/>
      <c r="BT40" s="6"/>
      <c r="BU40" s="6"/>
      <c r="BV40" s="6"/>
      <c r="BW40" s="262"/>
      <c r="BX40" s="48"/>
      <c r="BY40" s="6"/>
      <c r="BZ40" s="6"/>
      <c r="CA40" s="6"/>
      <c r="CB40" s="6"/>
      <c r="CC40" s="6"/>
      <c r="CD40" s="6"/>
      <c r="CE40" s="6"/>
      <c r="CF40" s="6"/>
      <c r="CG40" s="6"/>
      <c r="CH40" s="6"/>
      <c r="CI40" s="6"/>
      <c r="CJ40" s="6"/>
      <c r="CK40" s="6"/>
      <c r="CL40" s="262"/>
      <c r="CM40" s="48"/>
      <c r="CN40" s="6"/>
      <c r="CO40" s="6"/>
      <c r="CP40" s="6"/>
      <c r="CQ40" s="6"/>
      <c r="CR40" s="6"/>
      <c r="CS40" s="6"/>
      <c r="CT40" s="6"/>
      <c r="CU40" s="6"/>
      <c r="CV40" s="6"/>
      <c r="CW40" s="6"/>
      <c r="CX40" s="6"/>
      <c r="CY40" s="6"/>
      <c r="CZ40" s="6"/>
      <c r="DA40" s="262"/>
      <c r="DB40" s="48"/>
      <c r="DC40" s="6"/>
      <c r="DD40" s="6"/>
      <c r="DE40" s="6"/>
      <c r="DF40" s="6"/>
      <c r="DG40" s="6"/>
      <c r="DH40" s="6"/>
      <c r="DI40" s="6"/>
      <c r="DJ40" s="6"/>
      <c r="DK40" s="6"/>
      <c r="DL40" s="6"/>
      <c r="DM40" s="6"/>
      <c r="DN40" s="6"/>
      <c r="DO40" s="6"/>
      <c r="DP40" s="262"/>
      <c r="DQ40" s="48"/>
      <c r="DR40" s="6"/>
      <c r="DS40" s="6"/>
      <c r="DT40" s="6"/>
      <c r="DU40" s="6"/>
      <c r="DV40" s="6"/>
      <c r="DW40" s="6"/>
      <c r="DX40" s="6"/>
      <c r="DY40" s="6"/>
      <c r="DZ40" s="6"/>
      <c r="EA40" s="6"/>
      <c r="EB40" s="6"/>
      <c r="EC40" s="6"/>
      <c r="ED40" s="6"/>
      <c r="EE40" s="262"/>
    </row>
    <row r="41" spans="1:136" x14ac:dyDescent="0.2">
      <c r="A41" s="49" t="s">
        <v>26</v>
      </c>
      <c r="B41" s="6"/>
      <c r="C41" s="6"/>
      <c r="D41" s="6"/>
      <c r="E41" s="6"/>
      <c r="F41" s="6"/>
      <c r="G41" s="6"/>
      <c r="H41" s="6"/>
      <c r="I41" s="6"/>
      <c r="J41" s="6"/>
      <c r="K41" s="6"/>
      <c r="L41" s="6"/>
      <c r="M41" s="6"/>
      <c r="N41" s="6"/>
      <c r="O41" s="262"/>
      <c r="P41" s="49" t="s">
        <v>26</v>
      </c>
      <c r="Q41" s="6"/>
      <c r="R41" s="6"/>
      <c r="S41" s="6"/>
      <c r="T41" s="6"/>
      <c r="U41" s="6"/>
      <c r="V41" s="6"/>
      <c r="W41" s="6"/>
      <c r="X41" s="6"/>
      <c r="Y41" s="6"/>
      <c r="Z41" s="6"/>
      <c r="AA41" s="6"/>
      <c r="AB41" s="6"/>
      <c r="AC41" s="6"/>
      <c r="AD41" s="262"/>
      <c r="AE41" s="49" t="s">
        <v>26</v>
      </c>
      <c r="AF41" s="6"/>
      <c r="AG41" s="6"/>
      <c r="AH41" s="6"/>
      <c r="AI41" s="6"/>
      <c r="AJ41" s="6"/>
      <c r="AK41" s="6"/>
      <c r="AL41" s="6"/>
      <c r="AM41" s="6"/>
      <c r="AN41" s="6"/>
      <c r="AO41" s="6"/>
      <c r="AP41" s="6"/>
      <c r="AQ41" s="6"/>
      <c r="AR41" s="6"/>
      <c r="AS41" s="262"/>
      <c r="AT41" s="49" t="s">
        <v>26</v>
      </c>
      <c r="AU41" s="6"/>
      <c r="AV41" s="6"/>
      <c r="AW41" s="6"/>
      <c r="AX41" s="6"/>
      <c r="AY41" s="6"/>
      <c r="AZ41" s="6"/>
      <c r="BA41" s="6"/>
      <c r="BB41" s="6"/>
      <c r="BC41" s="6"/>
      <c r="BD41" s="6"/>
      <c r="BE41" s="6"/>
      <c r="BF41" s="6"/>
      <c r="BG41" s="6"/>
      <c r="BH41" s="262"/>
      <c r="BI41" s="49" t="s">
        <v>26</v>
      </c>
      <c r="BJ41" s="6"/>
      <c r="BK41" s="6"/>
      <c r="BL41" s="6"/>
      <c r="BM41" s="6"/>
      <c r="BN41" s="6"/>
      <c r="BO41" s="6"/>
      <c r="BP41" s="6"/>
      <c r="BQ41" s="6"/>
      <c r="BR41" s="6"/>
      <c r="BS41" s="6"/>
      <c r="BT41" s="6"/>
      <c r="BU41" s="6"/>
      <c r="BV41" s="6"/>
      <c r="BW41" s="262"/>
      <c r="BX41" s="49" t="s">
        <v>26</v>
      </c>
      <c r="BY41" s="6"/>
      <c r="BZ41" s="6"/>
      <c r="CA41" s="6"/>
      <c r="CB41" s="6"/>
      <c r="CC41" s="6"/>
      <c r="CD41" s="6"/>
      <c r="CE41" s="6"/>
      <c r="CF41" s="6"/>
      <c r="CG41" s="6"/>
      <c r="CH41" s="6"/>
      <c r="CI41" s="6"/>
      <c r="CJ41" s="6"/>
      <c r="CK41" s="6"/>
      <c r="CL41" s="262"/>
      <c r="CM41" s="49" t="s">
        <v>26</v>
      </c>
      <c r="CN41" s="6"/>
      <c r="CO41" s="6"/>
      <c r="CP41" s="6"/>
      <c r="CQ41" s="6"/>
      <c r="CR41" s="6"/>
      <c r="CS41" s="6"/>
      <c r="CT41" s="6"/>
      <c r="CU41" s="6"/>
      <c r="CV41" s="6"/>
      <c r="CW41" s="6"/>
      <c r="CX41" s="6"/>
      <c r="CY41" s="6"/>
      <c r="CZ41" s="6"/>
      <c r="DA41" s="262"/>
      <c r="DB41" s="49" t="s">
        <v>26</v>
      </c>
      <c r="DC41" s="6"/>
      <c r="DD41" s="6"/>
      <c r="DE41" s="6"/>
      <c r="DF41" s="6"/>
      <c r="DG41" s="6"/>
      <c r="DH41" s="6"/>
      <c r="DI41" s="6"/>
      <c r="DJ41" s="6"/>
      <c r="DK41" s="6"/>
      <c r="DL41" s="6"/>
      <c r="DM41" s="6"/>
      <c r="DN41" s="6"/>
      <c r="DO41" s="6"/>
      <c r="DP41" s="262"/>
      <c r="DQ41" s="49" t="s">
        <v>26</v>
      </c>
      <c r="DR41" s="6"/>
      <c r="DS41" s="6"/>
      <c r="DT41" s="6"/>
      <c r="DU41" s="6"/>
      <c r="DV41" s="6"/>
      <c r="DW41" s="6"/>
      <c r="DX41" s="6"/>
      <c r="DY41" s="6"/>
      <c r="DZ41" s="6"/>
      <c r="EA41" s="6"/>
      <c r="EB41" s="6"/>
      <c r="EC41" s="6"/>
      <c r="ED41" s="6"/>
      <c r="EE41" s="262"/>
    </row>
    <row r="42" spans="1:136" s="6" customFormat="1" ht="12.75" customHeight="1" x14ac:dyDescent="0.2">
      <c r="A42" s="104" t="s">
        <v>262</v>
      </c>
      <c r="B42" s="8">
        <v>2.2542562720986701</v>
      </c>
      <c r="C42" s="9">
        <v>8.0060906624358497E-2</v>
      </c>
      <c r="D42" s="8">
        <v>2.25111986972205</v>
      </c>
      <c r="E42" s="9">
        <v>0.101105625358761</v>
      </c>
      <c r="F42" s="8">
        <v>2.6918149443808299</v>
      </c>
      <c r="G42" s="9">
        <v>7.8429414286733501E-2</v>
      </c>
      <c r="H42" s="8">
        <v>2.7791237832913098</v>
      </c>
      <c r="I42" s="9">
        <v>0.132647841552197</v>
      </c>
      <c r="J42" s="8">
        <v>3.6535344261121598</v>
      </c>
      <c r="K42" s="9">
        <v>0.10503020792916801</v>
      </c>
      <c r="L42" s="8">
        <v>2.8288725703701001</v>
      </c>
      <c r="M42" s="9">
        <v>0.14631242969059</v>
      </c>
      <c r="N42" s="8">
        <v>1.70758528533833</v>
      </c>
      <c r="O42" s="247">
        <v>0.16917639010664301</v>
      </c>
      <c r="P42" s="104" t="s">
        <v>262</v>
      </c>
      <c r="Q42" s="8">
        <v>1.85873189440634</v>
      </c>
      <c r="R42" s="9">
        <v>4.9018547373777602E-2</v>
      </c>
      <c r="S42" s="8">
        <v>2.13366402577459</v>
      </c>
      <c r="T42" s="9">
        <v>4.2560775248349003E-2</v>
      </c>
      <c r="U42" s="8">
        <v>2.4455107502239102</v>
      </c>
      <c r="V42" s="9">
        <v>5.2116332182188599E-2</v>
      </c>
      <c r="W42" s="8">
        <v>2.33492595410815</v>
      </c>
      <c r="X42" s="9">
        <v>6.1545521743607598E-2</v>
      </c>
      <c r="Y42" s="8">
        <v>3.4222133171161699</v>
      </c>
      <c r="Z42" s="9">
        <v>6.1595150890943598E-2</v>
      </c>
      <c r="AA42" s="8">
        <v>2.9633725187082498</v>
      </c>
      <c r="AB42" s="9">
        <v>8.0465643739674006E-2</v>
      </c>
      <c r="AC42" s="8">
        <v>1.24590055215635</v>
      </c>
      <c r="AD42" s="247">
        <v>7.6004061575778603E-2</v>
      </c>
      <c r="AE42" s="104" t="s">
        <v>262</v>
      </c>
      <c r="AF42" s="8">
        <v>1.87375155600882</v>
      </c>
      <c r="AG42" s="9">
        <v>5.40691115651563E-2</v>
      </c>
      <c r="AH42" s="8">
        <v>2.0441144323156002</v>
      </c>
      <c r="AI42" s="9">
        <v>5.1259206925268697E-2</v>
      </c>
      <c r="AJ42" s="8">
        <v>2.0857294879537598</v>
      </c>
      <c r="AK42" s="9">
        <v>4.6459458668755699E-2</v>
      </c>
      <c r="AL42" s="8">
        <v>2.6583831203371999</v>
      </c>
      <c r="AM42" s="9">
        <v>7.3317142305405897E-2</v>
      </c>
      <c r="AN42" s="8">
        <v>3.1559729664628802</v>
      </c>
      <c r="AO42" s="9">
        <v>7.3514451355201696E-2</v>
      </c>
      <c r="AP42" s="8">
        <v>2.8377007976295801</v>
      </c>
      <c r="AQ42" s="9">
        <v>9.6271509199270605E-2</v>
      </c>
      <c r="AR42" s="8">
        <v>1.2234599323742299</v>
      </c>
      <c r="AS42" s="247">
        <v>8.1870794043640893E-2</v>
      </c>
      <c r="AT42" s="104" t="s">
        <v>262</v>
      </c>
      <c r="AU42" s="8">
        <v>1.6521336620090401</v>
      </c>
      <c r="AV42" s="9">
        <v>5.0402459170453801E-2</v>
      </c>
      <c r="AW42" s="8">
        <v>1.93594383178886</v>
      </c>
      <c r="AX42" s="9">
        <v>6.5237982052264998E-2</v>
      </c>
      <c r="AY42" s="8">
        <v>1.69387025761832</v>
      </c>
      <c r="AZ42" s="9">
        <v>5.4394909424020602E-2</v>
      </c>
      <c r="BA42" s="8">
        <v>2.5520830275280999</v>
      </c>
      <c r="BB42" s="9">
        <v>8.4563576361929599E-2</v>
      </c>
      <c r="BC42" s="8">
        <v>3.2369273742227298</v>
      </c>
      <c r="BD42" s="9">
        <v>8.5392136886122794E-2</v>
      </c>
      <c r="BE42" s="8">
        <v>2.9383782300760002</v>
      </c>
      <c r="BF42" s="9">
        <v>9.9084554124573496E-2</v>
      </c>
      <c r="BG42" s="8">
        <v>0.97783426938020801</v>
      </c>
      <c r="BH42" s="247">
        <v>9.8569691048293703E-2</v>
      </c>
      <c r="BI42" s="104" t="s">
        <v>262</v>
      </c>
      <c r="BJ42" s="8">
        <v>1.6718077568415</v>
      </c>
      <c r="BK42" s="9">
        <v>4.4269177099854402E-2</v>
      </c>
      <c r="BL42" s="8">
        <v>2.0445160620398002</v>
      </c>
      <c r="BM42" s="9">
        <v>6.1125608248287999E-2</v>
      </c>
      <c r="BN42" s="8">
        <v>1.9320920093626399</v>
      </c>
      <c r="BO42" s="9">
        <v>3.0076791937833101E-2</v>
      </c>
      <c r="BP42" s="8">
        <v>2.6844263099529302</v>
      </c>
      <c r="BQ42" s="9">
        <v>7.3900934577517396E-2</v>
      </c>
      <c r="BR42" s="8">
        <v>2.8712569696522801</v>
      </c>
      <c r="BS42" s="9">
        <v>7.8122909997505999E-2</v>
      </c>
      <c r="BT42" s="8">
        <v>2.95381799838606</v>
      </c>
      <c r="BU42" s="9">
        <v>8.1018179634437595E-2</v>
      </c>
      <c r="BV42" s="8">
        <v>2.7712528195866999</v>
      </c>
      <c r="BW42" s="247">
        <v>8.6241631150964906E-2</v>
      </c>
      <c r="BX42" s="104" t="s">
        <v>262</v>
      </c>
      <c r="BY42" s="8" t="s">
        <v>328</v>
      </c>
      <c r="BZ42" s="8" t="s">
        <v>328</v>
      </c>
      <c r="CA42" s="8" t="s">
        <v>328</v>
      </c>
      <c r="CB42" s="8" t="s">
        <v>328</v>
      </c>
      <c r="CC42" s="8" t="s">
        <v>328</v>
      </c>
      <c r="CD42" s="8" t="s">
        <v>328</v>
      </c>
      <c r="CE42" s="8" t="s">
        <v>328</v>
      </c>
      <c r="CF42" s="8" t="s">
        <v>328</v>
      </c>
      <c r="CG42" s="8" t="s">
        <v>328</v>
      </c>
      <c r="CH42" s="8" t="s">
        <v>328</v>
      </c>
      <c r="CI42" s="8" t="s">
        <v>328</v>
      </c>
      <c r="CJ42" s="8" t="s">
        <v>328</v>
      </c>
      <c r="CK42" s="8" t="s">
        <v>328</v>
      </c>
      <c r="CL42" s="275" t="s">
        <v>328</v>
      </c>
      <c r="CM42" s="104" t="s">
        <v>262</v>
      </c>
      <c r="CN42" s="8">
        <v>1.69077156270886</v>
      </c>
      <c r="CO42" s="9">
        <v>7.1843099392469398E-2</v>
      </c>
      <c r="CP42" s="8">
        <v>2.0105321656948898</v>
      </c>
      <c r="CQ42" s="9">
        <v>6.5739807222346097E-2</v>
      </c>
      <c r="CR42" s="8">
        <v>1.59912656597081</v>
      </c>
      <c r="CS42" s="9">
        <v>5.6447171897062297E-2</v>
      </c>
      <c r="CT42" s="8">
        <v>2.7688278018546701</v>
      </c>
      <c r="CU42" s="9">
        <v>0.12191586489041401</v>
      </c>
      <c r="CV42" s="8">
        <v>2.9272834619105201</v>
      </c>
      <c r="CW42" s="9">
        <v>0.120628398932382</v>
      </c>
      <c r="CX42" s="8">
        <v>3.6065383334827401</v>
      </c>
      <c r="CY42" s="9">
        <v>7.38979722911383E-2</v>
      </c>
      <c r="CZ42" s="8">
        <v>3.6408273369573401</v>
      </c>
      <c r="DA42" s="247">
        <v>7.1833594923352895E-2</v>
      </c>
      <c r="DB42" s="104" t="s">
        <v>262</v>
      </c>
      <c r="DC42" s="8">
        <v>1.38320581411231</v>
      </c>
      <c r="DD42" s="9">
        <v>0.110101830085926</v>
      </c>
      <c r="DE42" s="8">
        <v>1.6266165555685099</v>
      </c>
      <c r="DF42" s="9">
        <v>0.115031045693302</v>
      </c>
      <c r="DG42" s="8">
        <v>1.3670097593817201</v>
      </c>
      <c r="DH42" s="9">
        <v>8.2313197557974102E-2</v>
      </c>
      <c r="DI42" s="8">
        <v>1.9486626358785699</v>
      </c>
      <c r="DJ42" s="9">
        <v>0.16744003261396201</v>
      </c>
      <c r="DK42" s="8">
        <v>2.09123291805279</v>
      </c>
      <c r="DL42" s="9">
        <v>0.20161579832293999</v>
      </c>
      <c r="DM42" s="8">
        <v>3.3531467228753602</v>
      </c>
      <c r="DN42" s="9">
        <v>0.15609005378799001</v>
      </c>
      <c r="DO42" s="8">
        <v>3.2695434315671701</v>
      </c>
      <c r="DP42" s="247">
        <v>0.148097190250496</v>
      </c>
      <c r="DQ42" s="104" t="s">
        <v>262</v>
      </c>
      <c r="DR42" s="8">
        <v>1.4134304058565099</v>
      </c>
      <c r="DS42" s="9">
        <v>8.3759340080125505E-2</v>
      </c>
      <c r="DT42" s="8">
        <v>1.59919318248538</v>
      </c>
      <c r="DU42" s="9">
        <v>0.107595857686101</v>
      </c>
      <c r="DV42" s="8">
        <v>1.1460189476743501</v>
      </c>
      <c r="DW42" s="9">
        <v>6.0779071959646602E-2</v>
      </c>
      <c r="DX42" s="8">
        <v>2.5446591108313998</v>
      </c>
      <c r="DY42" s="9">
        <v>0.17240075698578899</v>
      </c>
      <c r="DZ42" s="8">
        <v>2.5895631083400299</v>
      </c>
      <c r="EA42" s="9">
        <v>0.15952697064860399</v>
      </c>
      <c r="EB42" s="8">
        <v>3.03793917435158</v>
      </c>
      <c r="EC42" s="9">
        <v>0.14244296067082199</v>
      </c>
      <c r="ED42" s="8">
        <v>3.8286989967494001</v>
      </c>
      <c r="EE42" s="247">
        <v>5.9037774469266301E-2</v>
      </c>
    </row>
    <row r="43" spans="1:136" s="6" customFormat="1" ht="12.75" customHeight="1" x14ac:dyDescent="0.2">
      <c r="A43" s="67" t="s">
        <v>338</v>
      </c>
      <c r="B43" s="210">
        <v>2.3734910793828901</v>
      </c>
      <c r="C43" s="20">
        <v>0.12575122669070099</v>
      </c>
      <c r="D43" s="210">
        <v>2.1972908932117199</v>
      </c>
      <c r="E43" s="20">
        <v>0.13188646581242899</v>
      </c>
      <c r="F43" s="210">
        <v>2.8237277904045701</v>
      </c>
      <c r="G43" s="20">
        <v>9.0094828050865397E-2</v>
      </c>
      <c r="H43" s="210">
        <v>2.1305834849521799</v>
      </c>
      <c r="I43" s="20">
        <v>0.16714300099340801</v>
      </c>
      <c r="J43" s="210">
        <v>3.7690632094963799</v>
      </c>
      <c r="K43" s="20">
        <v>8.5154113142198201E-2</v>
      </c>
      <c r="L43" s="210">
        <v>1.8446116314310601</v>
      </c>
      <c r="M43" s="20">
        <v>0.150861872242573</v>
      </c>
      <c r="N43" s="210">
        <v>1.45492270439849</v>
      </c>
      <c r="O43" s="253">
        <v>0.102806137527648</v>
      </c>
      <c r="P43" s="67" t="s">
        <v>338</v>
      </c>
      <c r="Q43" s="210">
        <v>1.68213488293421</v>
      </c>
      <c r="R43" s="20">
        <v>7.3205672882608097E-2</v>
      </c>
      <c r="S43" s="210">
        <v>1.91130784527044</v>
      </c>
      <c r="T43" s="20">
        <v>7.9428333258217798E-2</v>
      </c>
      <c r="U43" s="210">
        <v>2.2207450789752299</v>
      </c>
      <c r="V43" s="20">
        <v>7.1839426928948499E-2</v>
      </c>
      <c r="W43" s="210">
        <v>1.57528142169361</v>
      </c>
      <c r="X43" s="20">
        <v>8.6206217124961695E-2</v>
      </c>
      <c r="Y43" s="210">
        <v>3.2402783425729802</v>
      </c>
      <c r="Z43" s="20">
        <v>9.9525031569691003E-2</v>
      </c>
      <c r="AA43" s="210">
        <v>1.97092914303085</v>
      </c>
      <c r="AB43" s="20">
        <v>0.14162021415996201</v>
      </c>
      <c r="AC43" s="210">
        <v>1.0980678336559799</v>
      </c>
      <c r="AD43" s="253">
        <v>9.2892708239439806E-2</v>
      </c>
      <c r="AE43" s="67" t="s">
        <v>338</v>
      </c>
      <c r="AF43" s="210">
        <v>1.5580465956502401</v>
      </c>
      <c r="AG43" s="20">
        <v>7.3855834121256694E-2</v>
      </c>
      <c r="AH43" s="210">
        <v>1.8206221214885401</v>
      </c>
      <c r="AI43" s="20">
        <v>0.116622962092698</v>
      </c>
      <c r="AJ43" s="210">
        <v>2.1074617855194502</v>
      </c>
      <c r="AK43" s="20">
        <v>0.101042352413865</v>
      </c>
      <c r="AL43" s="210">
        <v>1.8406040929691301</v>
      </c>
      <c r="AM43" s="20">
        <v>0.17523323862126799</v>
      </c>
      <c r="AN43" s="210">
        <v>3.3355801240019902</v>
      </c>
      <c r="AO43" s="20">
        <v>0.110120136123125</v>
      </c>
      <c r="AP43" s="210">
        <v>2.1196541484719198</v>
      </c>
      <c r="AQ43" s="20">
        <v>8.7107956875642101E-2</v>
      </c>
      <c r="AR43" s="210">
        <v>1.47941358125419</v>
      </c>
      <c r="AS43" s="253">
        <v>0.12222501989066301</v>
      </c>
      <c r="AT43" s="67" t="s">
        <v>338</v>
      </c>
      <c r="AU43" s="210">
        <v>1.4540208338288201</v>
      </c>
      <c r="AV43" s="20">
        <v>6.9693212492677903E-2</v>
      </c>
      <c r="AW43" s="210">
        <v>1.7822546963478201</v>
      </c>
      <c r="AX43" s="20">
        <v>8.7773632514407104E-2</v>
      </c>
      <c r="AY43" s="210">
        <v>2.0107911319048299</v>
      </c>
      <c r="AZ43" s="20">
        <v>0.123962238983038</v>
      </c>
      <c r="BA43" s="210">
        <v>1.79994160281016</v>
      </c>
      <c r="BB43" s="20">
        <v>0.18164574797713401</v>
      </c>
      <c r="BC43" s="210">
        <v>3.2184499437960499</v>
      </c>
      <c r="BD43" s="20">
        <v>0.159808306549623</v>
      </c>
      <c r="BE43" s="210">
        <v>1.94866159223381</v>
      </c>
      <c r="BF43" s="20">
        <v>0.143566186265387</v>
      </c>
      <c r="BG43" s="210">
        <v>1.10795020914</v>
      </c>
      <c r="BH43" s="253">
        <v>0.15885428830106199</v>
      </c>
      <c r="BI43" s="67" t="s">
        <v>338</v>
      </c>
      <c r="BJ43" s="210">
        <v>1.43357547607567</v>
      </c>
      <c r="BK43" s="20">
        <v>6.1551617632949897E-2</v>
      </c>
      <c r="BL43" s="210">
        <v>1.63680885227768</v>
      </c>
      <c r="BM43" s="20">
        <v>7.3021884991074607E-2</v>
      </c>
      <c r="BN43" s="210">
        <v>1.95912611897967</v>
      </c>
      <c r="BO43" s="20">
        <v>5.5362515918258699E-2</v>
      </c>
      <c r="BP43" s="210">
        <v>1.51593303058569</v>
      </c>
      <c r="BQ43" s="20">
        <v>0.12244657896177499</v>
      </c>
      <c r="BR43" s="210">
        <v>2.3739239696783598</v>
      </c>
      <c r="BS43" s="20">
        <v>0.11042236503475999</v>
      </c>
      <c r="BT43" s="210">
        <v>2.02684898432382</v>
      </c>
      <c r="BU43" s="20">
        <v>0.12197970098479</v>
      </c>
      <c r="BV43" s="210">
        <v>2.0700244305907298</v>
      </c>
      <c r="BW43" s="253">
        <v>8.9077635197097105E-2</v>
      </c>
      <c r="BX43" s="67" t="s">
        <v>338</v>
      </c>
      <c r="BY43" s="210" t="s">
        <v>328</v>
      </c>
      <c r="BZ43" s="210" t="s">
        <v>328</v>
      </c>
      <c r="CA43" s="210" t="s">
        <v>328</v>
      </c>
      <c r="CB43" s="210" t="s">
        <v>328</v>
      </c>
      <c r="CC43" s="210" t="s">
        <v>328</v>
      </c>
      <c r="CD43" s="210" t="s">
        <v>328</v>
      </c>
      <c r="CE43" s="210" t="s">
        <v>328</v>
      </c>
      <c r="CF43" s="210" t="s">
        <v>328</v>
      </c>
      <c r="CG43" s="210" t="s">
        <v>328</v>
      </c>
      <c r="CH43" s="210" t="s">
        <v>328</v>
      </c>
      <c r="CI43" s="210" t="s">
        <v>328</v>
      </c>
      <c r="CJ43" s="210" t="s">
        <v>328</v>
      </c>
      <c r="CK43" s="210" t="s">
        <v>328</v>
      </c>
      <c r="CL43" s="297" t="s">
        <v>328</v>
      </c>
      <c r="CM43" s="67" t="s">
        <v>338</v>
      </c>
      <c r="CN43" s="210">
        <v>1.4807202864397799</v>
      </c>
      <c r="CO43" s="20">
        <v>8.1902563037548795E-2</v>
      </c>
      <c r="CP43" s="210">
        <v>1.48402146743927</v>
      </c>
      <c r="CQ43" s="20">
        <v>7.2372421354017599E-2</v>
      </c>
      <c r="CR43" s="210">
        <v>1.4399429178923899</v>
      </c>
      <c r="CS43" s="20">
        <v>5.31383877297791E-2</v>
      </c>
      <c r="CT43" s="210">
        <v>1.8735700281975101</v>
      </c>
      <c r="CU43" s="20">
        <v>0.149749034336083</v>
      </c>
      <c r="CV43" s="210">
        <v>2.4423514300216</v>
      </c>
      <c r="CW43" s="20">
        <v>0.105409478327288</v>
      </c>
      <c r="CX43" s="210">
        <v>3.0560271767303502</v>
      </c>
      <c r="CY43" s="20">
        <v>0.15089523979317099</v>
      </c>
      <c r="CZ43" s="210">
        <v>3.23179097926708</v>
      </c>
      <c r="DA43" s="253">
        <v>7.50253594769794E-2</v>
      </c>
      <c r="DB43" s="67" t="s">
        <v>338</v>
      </c>
      <c r="DC43" s="210">
        <v>1.27128724892055</v>
      </c>
      <c r="DD43" s="20">
        <v>7.1400240979167098E-2</v>
      </c>
      <c r="DE43" s="210">
        <v>1.22560741351878</v>
      </c>
      <c r="DF43" s="20">
        <v>9.9510870802018606E-2</v>
      </c>
      <c r="DG43" s="210">
        <v>1.03907126937804</v>
      </c>
      <c r="DH43" s="20">
        <v>5.0553334349054103E-2</v>
      </c>
      <c r="DI43" s="210">
        <v>1.2992677265430299</v>
      </c>
      <c r="DJ43" s="20">
        <v>0.13426592702889301</v>
      </c>
      <c r="DK43" s="210">
        <v>2.20848167856564</v>
      </c>
      <c r="DL43" s="20">
        <v>0.144532354654514</v>
      </c>
      <c r="DM43" s="210">
        <v>1.90943541651529</v>
      </c>
      <c r="DN43" s="20">
        <v>0.13031808082891899</v>
      </c>
      <c r="DO43" s="210">
        <v>3.2179167215903002</v>
      </c>
      <c r="DP43" s="253">
        <v>0.13964045668021099</v>
      </c>
      <c r="DQ43" s="67" t="s">
        <v>338</v>
      </c>
      <c r="DR43" s="210">
        <v>1.3078835782261</v>
      </c>
      <c r="DS43" s="20">
        <v>8.0890920667612706E-2</v>
      </c>
      <c r="DT43" s="210">
        <v>0.89879686119538704</v>
      </c>
      <c r="DU43" s="20">
        <v>9.5353975372613697E-2</v>
      </c>
      <c r="DV43" s="210">
        <v>1.10163897405265</v>
      </c>
      <c r="DW43" s="20">
        <v>0.105301197334202</v>
      </c>
      <c r="DX43" s="210">
        <v>1.65809824940365</v>
      </c>
      <c r="DY43" s="20">
        <v>0.36852367173550399</v>
      </c>
      <c r="DZ43" s="210">
        <v>2.46272396196703</v>
      </c>
      <c r="EA43" s="20">
        <v>0.286636750132578</v>
      </c>
      <c r="EB43" s="210">
        <v>2.4762481553531499</v>
      </c>
      <c r="EC43" s="20">
        <v>0.12477775448343</v>
      </c>
      <c r="ED43" s="210">
        <v>3.7311296997379699</v>
      </c>
      <c r="EE43" s="253">
        <v>0.112963499188585</v>
      </c>
    </row>
    <row r="44" spans="1:136" s="73" customFormat="1" ht="99.2" customHeight="1" x14ac:dyDescent="0.2">
      <c r="A44" s="324" t="s">
        <v>240</v>
      </c>
      <c r="B44" s="325"/>
      <c r="C44" s="325"/>
      <c r="D44" s="325"/>
      <c r="E44" s="325"/>
      <c r="F44" s="325"/>
      <c r="G44" s="325"/>
      <c r="H44" s="325"/>
      <c r="I44" s="325"/>
      <c r="J44" s="325"/>
      <c r="K44" s="325"/>
      <c r="L44" s="325"/>
      <c r="M44" s="325"/>
      <c r="N44" s="325"/>
      <c r="O44" s="325"/>
      <c r="P44" s="324" t="s">
        <v>240</v>
      </c>
      <c r="Q44" s="325"/>
      <c r="R44" s="325"/>
      <c r="S44" s="325"/>
      <c r="T44" s="325"/>
      <c r="U44" s="325"/>
      <c r="V44" s="325"/>
      <c r="W44" s="325"/>
      <c r="X44" s="325"/>
      <c r="Y44" s="325"/>
      <c r="Z44" s="325"/>
      <c r="AA44" s="325"/>
      <c r="AB44" s="325"/>
      <c r="AC44" s="325"/>
      <c r="AD44" s="325"/>
      <c r="AE44" s="324" t="s">
        <v>240</v>
      </c>
      <c r="AF44" s="325"/>
      <c r="AG44" s="325"/>
      <c r="AH44" s="325"/>
      <c r="AI44" s="325"/>
      <c r="AJ44" s="325"/>
      <c r="AK44" s="325"/>
      <c r="AL44" s="325"/>
      <c r="AM44" s="325"/>
      <c r="AN44" s="325"/>
      <c r="AO44" s="325"/>
      <c r="AP44" s="325"/>
      <c r="AQ44" s="325"/>
      <c r="AR44" s="325"/>
      <c r="AS44" s="325"/>
      <c r="AT44" s="324" t="s">
        <v>240</v>
      </c>
      <c r="AU44" s="325"/>
      <c r="AV44" s="325"/>
      <c r="AW44" s="325"/>
      <c r="AX44" s="325"/>
      <c r="AY44" s="325"/>
      <c r="AZ44" s="325"/>
      <c r="BA44" s="325"/>
      <c r="BB44" s="325"/>
      <c r="BC44" s="325"/>
      <c r="BD44" s="325"/>
      <c r="BE44" s="325"/>
      <c r="BF44" s="325"/>
      <c r="BG44" s="325"/>
      <c r="BH44" s="325"/>
      <c r="BI44" s="324" t="s">
        <v>240</v>
      </c>
      <c r="BJ44" s="325"/>
      <c r="BK44" s="325"/>
      <c r="BL44" s="325"/>
      <c r="BM44" s="325"/>
      <c r="BN44" s="325"/>
      <c r="BO44" s="325"/>
      <c r="BP44" s="325"/>
      <c r="BQ44" s="325"/>
      <c r="BR44" s="325"/>
      <c r="BS44" s="325"/>
      <c r="BT44" s="325"/>
      <c r="BU44" s="325"/>
      <c r="BV44" s="325"/>
      <c r="BW44" s="325"/>
      <c r="BX44" s="324" t="s">
        <v>240</v>
      </c>
      <c r="BY44" s="325"/>
      <c r="BZ44" s="325"/>
      <c r="CA44" s="325"/>
      <c r="CB44" s="325"/>
      <c r="CC44" s="325"/>
      <c r="CD44" s="325"/>
      <c r="CE44" s="325"/>
      <c r="CF44" s="325"/>
      <c r="CG44" s="325"/>
      <c r="CH44" s="325"/>
      <c r="CI44" s="325"/>
      <c r="CJ44" s="325"/>
      <c r="CK44" s="325"/>
      <c r="CL44" s="325"/>
      <c r="CM44" s="324" t="s">
        <v>240</v>
      </c>
      <c r="CN44" s="325"/>
      <c r="CO44" s="325"/>
      <c r="CP44" s="325"/>
      <c r="CQ44" s="325"/>
      <c r="CR44" s="325"/>
      <c r="CS44" s="325"/>
      <c r="CT44" s="325"/>
      <c r="CU44" s="325"/>
      <c r="CV44" s="325"/>
      <c r="CW44" s="325"/>
      <c r="CX44" s="325"/>
      <c r="CY44" s="325"/>
      <c r="CZ44" s="325"/>
      <c r="DA44" s="325"/>
      <c r="DB44" s="324" t="s">
        <v>240</v>
      </c>
      <c r="DC44" s="325"/>
      <c r="DD44" s="325"/>
      <c r="DE44" s="325"/>
      <c r="DF44" s="325"/>
      <c r="DG44" s="325"/>
      <c r="DH44" s="325"/>
      <c r="DI44" s="325"/>
      <c r="DJ44" s="325"/>
      <c r="DK44" s="325"/>
      <c r="DL44" s="325"/>
      <c r="DM44" s="325"/>
      <c r="DN44" s="325"/>
      <c r="DO44" s="325"/>
      <c r="DP44" s="325"/>
      <c r="DQ44" s="324" t="s">
        <v>240</v>
      </c>
      <c r="DR44" s="325"/>
      <c r="DS44" s="325"/>
      <c r="DT44" s="325"/>
      <c r="DU44" s="325"/>
      <c r="DV44" s="325"/>
      <c r="DW44" s="325"/>
      <c r="DX44" s="325"/>
      <c r="DY44" s="325"/>
      <c r="DZ44" s="325"/>
      <c r="EA44" s="325"/>
      <c r="EB44" s="325"/>
      <c r="EC44" s="325"/>
      <c r="ED44" s="325"/>
      <c r="EE44" s="325"/>
    </row>
    <row r="45" spans="1:136" s="235" customFormat="1" ht="65.2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323"/>
      <c r="AB45" s="323"/>
      <c r="AC45" s="323"/>
      <c r="AD45" s="323"/>
      <c r="AE45" s="323" t="s">
        <v>339</v>
      </c>
      <c r="AF45" s="323"/>
      <c r="AG45" s="323"/>
      <c r="AH45" s="323"/>
      <c r="AI45" s="323"/>
      <c r="AJ45" s="323"/>
      <c r="AK45" s="323"/>
      <c r="AL45" s="323"/>
      <c r="AM45" s="323"/>
      <c r="AN45" s="323"/>
      <c r="AO45" s="323"/>
      <c r="AP45" s="323"/>
      <c r="AQ45" s="323"/>
      <c r="AR45" s="323"/>
      <c r="AS45" s="323"/>
      <c r="AT45" s="323" t="s">
        <v>339</v>
      </c>
      <c r="AU45" s="323"/>
      <c r="AV45" s="323"/>
      <c r="AW45" s="323"/>
      <c r="AX45" s="323"/>
      <c r="AY45" s="323"/>
      <c r="AZ45" s="323"/>
      <c r="BA45" s="323"/>
      <c r="BB45" s="323"/>
      <c r="BC45" s="323"/>
      <c r="BD45" s="323"/>
      <c r="BE45" s="323"/>
      <c r="BF45" s="323"/>
      <c r="BG45" s="323"/>
      <c r="BH45" s="323"/>
      <c r="BI45" s="323" t="s">
        <v>339</v>
      </c>
      <c r="BJ45" s="323"/>
      <c r="BK45" s="323"/>
      <c r="BL45" s="323"/>
      <c r="BM45" s="323"/>
      <c r="BN45" s="323"/>
      <c r="BO45" s="323"/>
      <c r="BP45" s="323"/>
      <c r="BQ45" s="323"/>
      <c r="BR45" s="323"/>
      <c r="BS45" s="323"/>
      <c r="BT45" s="323"/>
      <c r="BU45" s="323"/>
      <c r="BV45" s="323"/>
      <c r="BW45" s="323"/>
      <c r="BX45" s="323" t="s">
        <v>339</v>
      </c>
      <c r="BY45" s="323"/>
      <c r="BZ45" s="323"/>
      <c r="CA45" s="323"/>
      <c r="CB45" s="323"/>
      <c r="CC45" s="323"/>
      <c r="CD45" s="323"/>
      <c r="CE45" s="323"/>
      <c r="CF45" s="323"/>
      <c r="CG45" s="323"/>
      <c r="CH45" s="323"/>
      <c r="CI45" s="323"/>
      <c r="CJ45" s="323"/>
      <c r="CK45" s="323"/>
      <c r="CL45" s="323"/>
      <c r="CM45" s="323" t="s">
        <v>339</v>
      </c>
      <c r="CN45" s="323"/>
      <c r="CO45" s="323"/>
      <c r="CP45" s="323"/>
      <c r="CQ45" s="323"/>
      <c r="CR45" s="323"/>
      <c r="CS45" s="323"/>
      <c r="CT45" s="323"/>
      <c r="CU45" s="323"/>
      <c r="CV45" s="323"/>
      <c r="CW45" s="323"/>
      <c r="CX45" s="323"/>
      <c r="CY45" s="323"/>
      <c r="CZ45" s="323"/>
      <c r="DA45" s="323"/>
      <c r="DB45" s="323" t="s">
        <v>339</v>
      </c>
      <c r="DC45" s="323"/>
      <c r="DD45" s="323"/>
      <c r="DE45" s="323"/>
      <c r="DF45" s="323"/>
      <c r="DG45" s="323"/>
      <c r="DH45" s="323"/>
      <c r="DI45" s="323"/>
      <c r="DJ45" s="323"/>
      <c r="DK45" s="323"/>
      <c r="DL45" s="323"/>
      <c r="DM45" s="323"/>
      <c r="DN45" s="323"/>
      <c r="DO45" s="323"/>
      <c r="DP45" s="323"/>
      <c r="DQ45" s="323" t="s">
        <v>339</v>
      </c>
      <c r="DR45" s="323"/>
      <c r="DS45" s="323"/>
      <c r="DT45" s="323"/>
      <c r="DU45" s="323"/>
      <c r="DV45" s="323"/>
      <c r="DW45" s="323"/>
      <c r="DX45" s="323"/>
      <c r="DY45" s="323"/>
      <c r="DZ45" s="323"/>
      <c r="EA45" s="323"/>
      <c r="EB45" s="323"/>
      <c r="EC45" s="323"/>
      <c r="ED45" s="323"/>
      <c r="EE45" s="323"/>
    </row>
    <row r="46" spans="1:136" s="68" customFormat="1" x14ac:dyDescent="0.2">
      <c r="A46" s="284" t="s">
        <v>131</v>
      </c>
      <c r="B46" s="279"/>
      <c r="C46" s="279"/>
      <c r="D46" s="279"/>
      <c r="E46" s="279"/>
      <c r="F46" s="279"/>
      <c r="G46" s="279"/>
      <c r="H46" s="279"/>
      <c r="I46" s="279"/>
      <c r="J46" s="279"/>
      <c r="K46" s="279"/>
      <c r="L46" s="279"/>
      <c r="M46" s="279"/>
      <c r="N46" s="279"/>
      <c r="O46" s="279"/>
      <c r="P46" s="284" t="str">
        <f>A46</f>
        <v>Notes:  ISCO 1-digit occupation.</v>
      </c>
      <c r="Q46" s="279"/>
      <c r="R46" s="279"/>
      <c r="S46" s="279"/>
      <c r="T46" s="279"/>
      <c r="U46" s="279"/>
      <c r="V46" s="279"/>
      <c r="W46" s="279"/>
      <c r="X46" s="279"/>
      <c r="Y46" s="279"/>
      <c r="Z46" s="279"/>
      <c r="AA46" s="279"/>
      <c r="AB46" s="279"/>
      <c r="AC46" s="280"/>
      <c r="AD46" s="280"/>
      <c r="AE46" s="284" t="str">
        <f>A46</f>
        <v>Notes:  ISCO 1-digit occupation.</v>
      </c>
      <c r="AF46" s="279"/>
      <c r="AG46" s="279"/>
      <c r="AH46" s="279"/>
      <c r="AI46" s="279"/>
      <c r="AJ46" s="279"/>
      <c r="AK46" s="279"/>
      <c r="AL46" s="279"/>
      <c r="AM46" s="279"/>
      <c r="AN46" s="279"/>
      <c r="AO46" s="279"/>
      <c r="AP46" s="279"/>
      <c r="AQ46" s="279"/>
      <c r="AR46" s="279"/>
      <c r="AS46" s="279"/>
      <c r="AT46" s="284" t="str">
        <f>A46</f>
        <v>Notes:  ISCO 1-digit occupation.</v>
      </c>
      <c r="AU46" s="279"/>
      <c r="AV46" s="279"/>
      <c r="AW46" s="279"/>
      <c r="AX46" s="279"/>
      <c r="AY46" s="279"/>
      <c r="AZ46" s="279"/>
      <c r="BA46" s="279"/>
      <c r="BB46" s="279"/>
      <c r="BC46" s="279"/>
      <c r="BD46" s="279"/>
      <c r="BE46" s="279"/>
      <c r="BF46" s="279"/>
      <c r="BG46" s="279"/>
      <c r="BH46" s="279"/>
      <c r="BI46" s="284" t="str">
        <f>A46</f>
        <v>Notes:  ISCO 1-digit occupation.</v>
      </c>
      <c r="BJ46" s="279"/>
      <c r="BK46" s="279"/>
      <c r="BL46" s="279"/>
      <c r="BM46" s="279"/>
      <c r="BN46" s="279"/>
      <c r="BO46" s="279"/>
      <c r="BP46" s="279"/>
      <c r="BQ46" s="279"/>
      <c r="BR46" s="279"/>
      <c r="BS46" s="279"/>
      <c r="BT46" s="279"/>
      <c r="BU46" s="279"/>
      <c r="BV46" s="279"/>
      <c r="BW46" s="279"/>
      <c r="BX46" s="284" t="str">
        <f>A46</f>
        <v>Notes:  ISCO 1-digit occupation.</v>
      </c>
      <c r="BY46" s="279"/>
      <c r="BZ46" s="279"/>
      <c r="CA46" s="279"/>
      <c r="CB46" s="279"/>
      <c r="CC46" s="279"/>
      <c r="CD46" s="279"/>
      <c r="CE46" s="279"/>
      <c r="CF46" s="279"/>
      <c r="CG46" s="279"/>
      <c r="CH46" s="279"/>
      <c r="CI46" s="279"/>
      <c r="CJ46" s="279"/>
      <c r="CK46" s="279"/>
      <c r="CL46" s="279"/>
      <c r="CM46" s="284" t="str">
        <f>A46</f>
        <v>Notes:  ISCO 1-digit occupation.</v>
      </c>
      <c r="CN46" s="279"/>
      <c r="CO46" s="279"/>
      <c r="CP46" s="279"/>
      <c r="CQ46" s="279"/>
      <c r="CR46" s="279"/>
      <c r="CS46" s="279"/>
      <c r="CT46" s="279"/>
      <c r="CU46" s="279"/>
      <c r="CV46" s="279"/>
      <c r="CW46" s="279"/>
      <c r="CX46" s="279"/>
      <c r="CY46" s="279"/>
      <c r="CZ46" s="279"/>
      <c r="DA46" s="279"/>
      <c r="DB46" s="284" t="str">
        <f>A46</f>
        <v>Notes:  ISCO 1-digit occupation.</v>
      </c>
      <c r="DC46" s="279"/>
      <c r="DD46" s="279"/>
      <c r="DE46" s="279"/>
      <c r="DF46" s="279"/>
      <c r="DG46" s="279"/>
      <c r="DH46" s="279"/>
      <c r="DI46" s="279"/>
      <c r="DJ46" s="279"/>
      <c r="DK46" s="279"/>
      <c r="DL46" s="279"/>
      <c r="DM46" s="279"/>
      <c r="DN46" s="279"/>
      <c r="DO46" s="279"/>
      <c r="DP46" s="279"/>
      <c r="DQ46" s="284" t="str">
        <f>A46</f>
        <v>Notes:  ISCO 1-digit occupation.</v>
      </c>
      <c r="DR46" s="279"/>
      <c r="DS46" s="279"/>
      <c r="DT46" s="279"/>
      <c r="DU46" s="279"/>
      <c r="DV46" s="279"/>
      <c r="DW46" s="279"/>
      <c r="DX46" s="279"/>
      <c r="DY46" s="279"/>
      <c r="DZ46" s="279"/>
      <c r="EA46" s="279"/>
      <c r="EB46" s="279"/>
      <c r="EC46" s="279"/>
      <c r="ED46" s="279"/>
      <c r="EE46" s="279"/>
      <c r="EF46" s="283"/>
    </row>
    <row r="47" spans="1:136" s="68" customFormat="1" x14ac:dyDescent="0.2">
      <c r="A47" s="284" t="s">
        <v>147</v>
      </c>
      <c r="B47" s="283"/>
      <c r="C47" s="283"/>
      <c r="D47" s="283"/>
      <c r="E47" s="283"/>
      <c r="F47" s="283"/>
      <c r="G47" s="283"/>
      <c r="H47" s="283"/>
      <c r="I47" s="283"/>
      <c r="J47" s="283"/>
      <c r="K47" s="283"/>
      <c r="L47" s="283"/>
      <c r="M47" s="283"/>
      <c r="N47" s="283"/>
      <c r="O47" s="283"/>
      <c r="P47" s="284" t="s">
        <v>147</v>
      </c>
      <c r="Q47" s="283"/>
      <c r="R47" s="283"/>
      <c r="S47" s="283"/>
      <c r="T47" s="283"/>
      <c r="U47" s="283"/>
      <c r="V47" s="283"/>
      <c r="W47" s="283"/>
      <c r="X47" s="283"/>
      <c r="Y47" s="283"/>
      <c r="Z47" s="283"/>
      <c r="AA47" s="283"/>
      <c r="AB47" s="283"/>
      <c r="AC47" s="283"/>
      <c r="AD47" s="283"/>
      <c r="AE47" s="284" t="s">
        <v>147</v>
      </c>
      <c r="AF47" s="283"/>
      <c r="AG47" s="283"/>
      <c r="AH47" s="283"/>
      <c r="AI47" s="283"/>
      <c r="AJ47" s="283"/>
      <c r="AK47" s="283"/>
      <c r="AL47" s="283"/>
      <c r="AM47" s="283"/>
      <c r="AN47" s="283"/>
      <c r="AO47" s="283"/>
      <c r="AP47" s="283"/>
      <c r="AQ47" s="283"/>
      <c r="AR47" s="283"/>
      <c r="AS47" s="283"/>
      <c r="AT47" s="284" t="s">
        <v>147</v>
      </c>
      <c r="AU47" s="283"/>
      <c r="AV47" s="283"/>
      <c r="AW47" s="283"/>
      <c r="AX47" s="283"/>
      <c r="AY47" s="283"/>
      <c r="AZ47" s="283"/>
      <c r="BA47" s="283"/>
      <c r="BB47" s="283"/>
      <c r="BC47" s="283"/>
      <c r="BD47" s="283"/>
      <c r="BE47" s="283"/>
      <c r="BF47" s="283"/>
      <c r="BG47" s="283"/>
      <c r="BH47" s="283"/>
      <c r="BI47" s="284" t="s">
        <v>147</v>
      </c>
      <c r="BJ47" s="283"/>
      <c r="BK47" s="283"/>
      <c r="BL47" s="283"/>
      <c r="BM47" s="283"/>
      <c r="BN47" s="283"/>
      <c r="BO47" s="283"/>
      <c r="BP47" s="283"/>
      <c r="BQ47" s="283"/>
      <c r="BR47" s="283"/>
      <c r="BS47" s="283"/>
      <c r="BT47" s="283"/>
      <c r="BU47" s="283"/>
      <c r="BV47" s="283"/>
      <c r="BW47" s="283"/>
      <c r="BX47" s="284" t="s">
        <v>147</v>
      </c>
      <c r="BY47" s="283"/>
      <c r="BZ47" s="283"/>
      <c r="CA47" s="283"/>
      <c r="CB47" s="283"/>
      <c r="CC47" s="283"/>
      <c r="CD47" s="283"/>
      <c r="CE47" s="283"/>
      <c r="CF47" s="283"/>
      <c r="CG47" s="283"/>
      <c r="CH47" s="283"/>
      <c r="CI47" s="283"/>
      <c r="CJ47" s="283"/>
      <c r="CK47" s="283"/>
      <c r="CL47" s="283"/>
      <c r="CM47" s="284" t="s">
        <v>147</v>
      </c>
      <c r="CN47" s="283"/>
      <c r="CO47" s="283"/>
      <c r="CP47" s="283"/>
      <c r="CQ47" s="283"/>
      <c r="CR47" s="283"/>
      <c r="CS47" s="283"/>
      <c r="CT47" s="283"/>
      <c r="CU47" s="283"/>
      <c r="CV47" s="283"/>
      <c r="CW47" s="283"/>
      <c r="CX47" s="283"/>
      <c r="CY47" s="283"/>
      <c r="CZ47" s="283"/>
      <c r="DA47" s="283"/>
      <c r="DB47" s="284" t="s">
        <v>147</v>
      </c>
      <c r="DC47" s="283"/>
      <c r="DD47" s="283"/>
      <c r="DE47" s="283"/>
      <c r="DF47" s="283"/>
      <c r="DG47" s="283"/>
      <c r="DH47" s="283"/>
      <c r="DI47" s="283"/>
      <c r="DJ47" s="283"/>
      <c r="DK47" s="283"/>
      <c r="DL47" s="283"/>
      <c r="DM47" s="283"/>
      <c r="DN47" s="283"/>
      <c r="DO47" s="283"/>
      <c r="DP47" s="283"/>
      <c r="DQ47" s="284" t="s">
        <v>147</v>
      </c>
      <c r="DR47" s="283"/>
      <c r="DS47" s="283"/>
      <c r="DT47" s="283"/>
      <c r="DU47" s="283"/>
      <c r="DV47" s="283"/>
      <c r="DW47" s="283"/>
      <c r="DX47" s="283"/>
      <c r="DY47" s="283"/>
      <c r="DZ47" s="283"/>
      <c r="EA47" s="283"/>
      <c r="EB47" s="283"/>
      <c r="EC47" s="283"/>
      <c r="ED47" s="283"/>
      <c r="EE47" s="283"/>
      <c r="EF47" s="283"/>
    </row>
    <row r="48" spans="1:136" s="68" customFormat="1" x14ac:dyDescent="0.2"/>
    <row r="49" spans="1:135" s="68" customFormat="1" x14ac:dyDescent="0.2"/>
    <row r="50" spans="1:135" s="68" customFormat="1" x14ac:dyDescent="0.2"/>
    <row r="51" spans="1:135" s="68" customFormat="1" x14ac:dyDescent="0.2"/>
    <row r="52" spans="1:135" s="68" customFormat="1" x14ac:dyDescent="0.2"/>
    <row r="53" spans="1:135" s="68" customFormat="1" x14ac:dyDescent="0.2"/>
    <row r="54" spans="1:135" s="68" customFormat="1" x14ac:dyDescent="0.2"/>
    <row r="55" spans="1:135" s="68" customFormat="1" x14ac:dyDescent="0.2">
      <c r="A55" s="71"/>
      <c r="B55" s="69"/>
      <c r="C55" s="69"/>
      <c r="D55" s="69"/>
      <c r="E55" s="69"/>
      <c r="F55" s="69"/>
      <c r="G55" s="69"/>
      <c r="H55" s="69"/>
      <c r="I55" s="69"/>
      <c r="J55" s="69"/>
      <c r="K55" s="69"/>
      <c r="L55" s="69"/>
      <c r="M55" s="69"/>
      <c r="N55" s="69"/>
      <c r="O55" s="69"/>
      <c r="P55" s="71"/>
      <c r="Q55" s="69"/>
      <c r="R55" s="69"/>
      <c r="S55" s="69"/>
      <c r="T55" s="69"/>
      <c r="U55" s="69"/>
      <c r="V55" s="69"/>
      <c r="W55" s="69"/>
      <c r="X55" s="69"/>
      <c r="Y55" s="69"/>
      <c r="Z55" s="69"/>
      <c r="AA55" s="69"/>
      <c r="AB55" s="69"/>
      <c r="AC55" s="69"/>
      <c r="AD55" s="69"/>
      <c r="AE55" s="71"/>
      <c r="AF55" s="69"/>
      <c r="AG55" s="69"/>
      <c r="AH55" s="69"/>
      <c r="AI55" s="69"/>
      <c r="AJ55" s="69"/>
      <c r="AK55" s="69"/>
      <c r="AL55" s="69"/>
      <c r="AM55" s="69"/>
      <c r="AN55" s="69"/>
      <c r="AO55" s="69"/>
      <c r="AP55" s="69"/>
      <c r="AQ55" s="69"/>
      <c r="AR55" s="69"/>
      <c r="AS55" s="69"/>
      <c r="AT55" s="71"/>
      <c r="AU55" s="69"/>
      <c r="AV55" s="69"/>
      <c r="AW55" s="69"/>
      <c r="AX55" s="69"/>
      <c r="AY55" s="69"/>
      <c r="AZ55" s="69"/>
      <c r="BA55" s="69"/>
      <c r="BB55" s="69"/>
      <c r="BC55" s="69"/>
      <c r="BD55" s="69"/>
      <c r="BE55" s="69"/>
      <c r="BF55" s="69"/>
      <c r="BG55" s="69"/>
      <c r="BH55" s="69"/>
      <c r="BI55" s="71"/>
      <c r="BJ55" s="69"/>
      <c r="BK55" s="69"/>
      <c r="BL55" s="69"/>
      <c r="BM55" s="69"/>
      <c r="BN55" s="69"/>
      <c r="BO55" s="69"/>
      <c r="BP55" s="69"/>
      <c r="BQ55" s="69"/>
      <c r="BR55" s="69"/>
      <c r="BS55" s="69"/>
      <c r="BT55" s="69"/>
      <c r="BU55" s="69"/>
      <c r="BV55" s="69"/>
      <c r="BW55" s="69"/>
      <c r="BX55" s="71"/>
      <c r="BY55" s="69"/>
      <c r="BZ55" s="69"/>
      <c r="CA55" s="69"/>
      <c r="CB55" s="69"/>
      <c r="CC55" s="69"/>
      <c r="CD55" s="69"/>
      <c r="CE55" s="69"/>
      <c r="CF55" s="69"/>
      <c r="CG55" s="69"/>
      <c r="CH55" s="69"/>
      <c r="CI55" s="69"/>
      <c r="CJ55" s="69"/>
      <c r="CK55" s="69"/>
      <c r="CL55" s="69"/>
      <c r="CM55" s="71"/>
      <c r="CN55" s="69"/>
      <c r="CO55" s="69"/>
      <c r="CP55" s="69"/>
      <c r="CQ55" s="69"/>
      <c r="CR55" s="69"/>
      <c r="CS55" s="69"/>
      <c r="CT55" s="69"/>
      <c r="CU55" s="69"/>
      <c r="CV55" s="69"/>
      <c r="CW55" s="69"/>
      <c r="CX55" s="69"/>
      <c r="CY55" s="69"/>
      <c r="CZ55" s="69"/>
      <c r="DA55" s="69"/>
      <c r="DB55" s="71"/>
      <c r="DC55" s="69"/>
      <c r="DD55" s="69"/>
      <c r="DE55" s="69"/>
      <c r="DF55" s="69"/>
      <c r="DG55" s="69"/>
      <c r="DH55" s="69"/>
      <c r="DI55" s="69"/>
      <c r="DJ55" s="69"/>
      <c r="DK55" s="69"/>
      <c r="DL55" s="69"/>
      <c r="DM55" s="69"/>
      <c r="DN55" s="69"/>
      <c r="DO55" s="69"/>
      <c r="DP55" s="69"/>
      <c r="DQ55" s="71"/>
      <c r="DR55" s="69"/>
      <c r="DS55" s="69"/>
      <c r="DT55" s="69"/>
      <c r="DU55" s="69"/>
      <c r="DV55" s="69"/>
      <c r="DW55" s="69"/>
      <c r="DX55" s="69"/>
      <c r="DY55" s="69"/>
      <c r="DZ55" s="69"/>
      <c r="EA55" s="69"/>
      <c r="EB55" s="69"/>
      <c r="EC55" s="69"/>
      <c r="ED55" s="69"/>
      <c r="EE55" s="69"/>
    </row>
    <row r="56" spans="1:135" s="68" customFormat="1" x14ac:dyDescent="0.2">
      <c r="A56" s="71"/>
      <c r="B56" s="69"/>
      <c r="C56" s="69"/>
      <c r="D56" s="69"/>
      <c r="E56" s="69"/>
      <c r="F56" s="69"/>
      <c r="G56" s="69"/>
      <c r="H56" s="69"/>
      <c r="I56" s="69"/>
      <c r="J56" s="69"/>
      <c r="K56" s="69"/>
      <c r="L56" s="69"/>
      <c r="M56" s="69"/>
      <c r="N56" s="69"/>
      <c r="O56" s="69"/>
      <c r="P56" s="71"/>
      <c r="Q56" s="69"/>
      <c r="R56" s="69"/>
      <c r="S56" s="69"/>
      <c r="T56" s="69"/>
      <c r="U56" s="69"/>
      <c r="V56" s="69"/>
      <c r="W56" s="69"/>
      <c r="X56" s="69"/>
      <c r="Y56" s="69"/>
      <c r="Z56" s="69"/>
      <c r="AA56" s="69"/>
      <c r="AB56" s="69"/>
      <c r="AC56" s="69"/>
      <c r="AD56" s="69"/>
      <c r="AE56" s="71"/>
      <c r="AF56" s="69"/>
      <c r="AG56" s="69"/>
      <c r="AH56" s="69"/>
      <c r="AI56" s="69"/>
      <c r="AJ56" s="69"/>
      <c r="AK56" s="69"/>
      <c r="AL56" s="69"/>
      <c r="AM56" s="69"/>
      <c r="AN56" s="69"/>
      <c r="AO56" s="69"/>
      <c r="AP56" s="69"/>
      <c r="AQ56" s="69"/>
      <c r="AR56" s="69"/>
      <c r="AS56" s="69"/>
      <c r="AT56" s="71"/>
      <c r="AU56" s="69"/>
      <c r="AV56" s="69"/>
      <c r="AW56" s="69"/>
      <c r="AX56" s="69"/>
      <c r="AY56" s="69"/>
      <c r="AZ56" s="69"/>
      <c r="BA56" s="69"/>
      <c r="BB56" s="69"/>
      <c r="BC56" s="69"/>
      <c r="BD56" s="69"/>
      <c r="BE56" s="69"/>
      <c r="BF56" s="69"/>
      <c r="BG56" s="69"/>
      <c r="BH56" s="69"/>
      <c r="BI56" s="71"/>
      <c r="BJ56" s="69"/>
      <c r="BK56" s="69"/>
      <c r="BL56" s="69"/>
      <c r="BM56" s="69"/>
      <c r="BN56" s="69"/>
      <c r="BO56" s="69"/>
      <c r="BP56" s="69"/>
      <c r="BQ56" s="69"/>
      <c r="BR56" s="69"/>
      <c r="BS56" s="69"/>
      <c r="BT56" s="69"/>
      <c r="BU56" s="69"/>
      <c r="BV56" s="69"/>
      <c r="BW56" s="69"/>
      <c r="BX56" s="71"/>
      <c r="BY56" s="69"/>
      <c r="BZ56" s="69"/>
      <c r="CA56" s="69"/>
      <c r="CB56" s="69"/>
      <c r="CC56" s="69"/>
      <c r="CD56" s="69"/>
      <c r="CE56" s="69"/>
      <c r="CF56" s="69"/>
      <c r="CG56" s="69"/>
      <c r="CH56" s="69"/>
      <c r="CI56" s="69"/>
      <c r="CJ56" s="69"/>
      <c r="CK56" s="69"/>
      <c r="CL56" s="69"/>
      <c r="CM56" s="71"/>
      <c r="CN56" s="69"/>
      <c r="CO56" s="69"/>
      <c r="CP56" s="69"/>
      <c r="CQ56" s="69"/>
      <c r="CR56" s="69"/>
      <c r="CS56" s="69"/>
      <c r="CT56" s="69"/>
      <c r="CU56" s="69"/>
      <c r="CV56" s="69"/>
      <c r="CW56" s="69"/>
      <c r="CX56" s="69"/>
      <c r="CY56" s="69"/>
      <c r="CZ56" s="69"/>
      <c r="DA56" s="69"/>
      <c r="DB56" s="71"/>
      <c r="DC56" s="69"/>
      <c r="DD56" s="69"/>
      <c r="DE56" s="69"/>
      <c r="DF56" s="69"/>
      <c r="DG56" s="69"/>
      <c r="DH56" s="69"/>
      <c r="DI56" s="69"/>
      <c r="DJ56" s="69"/>
      <c r="DK56" s="69"/>
      <c r="DL56" s="69"/>
      <c r="DM56" s="69"/>
      <c r="DN56" s="69"/>
      <c r="DO56" s="69"/>
      <c r="DP56" s="69"/>
      <c r="DQ56" s="71"/>
      <c r="DR56" s="69"/>
      <c r="DS56" s="69"/>
      <c r="DT56" s="69"/>
      <c r="DU56" s="69"/>
      <c r="DV56" s="69"/>
      <c r="DW56" s="69"/>
      <c r="DX56" s="69"/>
      <c r="DY56" s="69"/>
      <c r="DZ56" s="69"/>
      <c r="EA56" s="69"/>
      <c r="EB56" s="69"/>
      <c r="EC56" s="69"/>
      <c r="ED56" s="69"/>
      <c r="EE56" s="69"/>
    </row>
    <row r="57" spans="1:135" s="68" customFormat="1" x14ac:dyDescent="0.2">
      <c r="A57" s="72"/>
      <c r="B57" s="69"/>
      <c r="D57" s="69"/>
      <c r="F57" s="69"/>
      <c r="H57" s="69"/>
      <c r="J57" s="69"/>
      <c r="L57" s="69"/>
      <c r="N57" s="69"/>
      <c r="P57" s="72"/>
      <c r="Q57" s="69"/>
      <c r="S57" s="69"/>
      <c r="U57" s="69"/>
      <c r="W57" s="69"/>
      <c r="Y57" s="69"/>
      <c r="AA57" s="69"/>
      <c r="AC57" s="69"/>
      <c r="AE57" s="72"/>
      <c r="AF57" s="69"/>
      <c r="AH57" s="69"/>
      <c r="AJ57" s="69"/>
      <c r="AL57" s="69"/>
      <c r="AN57" s="69"/>
      <c r="AP57" s="69"/>
      <c r="AR57" s="69"/>
      <c r="AT57" s="72"/>
      <c r="AU57" s="69"/>
      <c r="AW57" s="69"/>
      <c r="AY57" s="69"/>
      <c r="BA57" s="69"/>
      <c r="BC57" s="69"/>
      <c r="BE57" s="69"/>
      <c r="BG57" s="69"/>
      <c r="BI57" s="72"/>
      <c r="BJ57" s="69"/>
      <c r="BL57" s="69"/>
      <c r="BN57" s="69"/>
      <c r="BP57" s="69"/>
      <c r="BR57" s="69"/>
      <c r="BT57" s="69"/>
      <c r="BV57" s="69"/>
      <c r="BX57" s="72"/>
      <c r="BY57" s="69"/>
      <c r="CA57" s="69"/>
      <c r="CC57" s="69"/>
      <c r="CE57" s="69"/>
      <c r="CG57" s="69"/>
      <c r="CI57" s="69"/>
      <c r="CK57" s="69"/>
      <c r="CM57" s="72"/>
      <c r="CN57" s="69"/>
      <c r="CP57" s="69"/>
      <c r="CR57" s="69"/>
      <c r="CT57" s="69"/>
      <c r="CV57" s="69"/>
      <c r="CX57" s="69"/>
      <c r="CZ57" s="69"/>
      <c r="DB57" s="72"/>
      <c r="DC57" s="69"/>
      <c r="DE57" s="69"/>
      <c r="DG57" s="69"/>
      <c r="DI57" s="69"/>
      <c r="DK57" s="69"/>
      <c r="DM57" s="69"/>
      <c r="DO57" s="69"/>
      <c r="DQ57" s="72"/>
      <c r="DR57" s="69"/>
      <c r="DT57" s="69"/>
      <c r="DV57" s="69"/>
      <c r="DX57" s="69"/>
      <c r="DZ57" s="69"/>
      <c r="EB57" s="69"/>
      <c r="ED57" s="69"/>
    </row>
    <row r="58" spans="1:135" s="68" customFormat="1" x14ac:dyDescent="0.2">
      <c r="A58" s="72"/>
      <c r="B58" s="69"/>
      <c r="D58" s="69"/>
      <c r="F58" s="69"/>
      <c r="H58" s="69"/>
      <c r="J58" s="69"/>
      <c r="L58" s="69"/>
      <c r="N58" s="69"/>
      <c r="P58" s="72"/>
      <c r="Q58" s="69"/>
      <c r="S58" s="69"/>
      <c r="U58" s="69"/>
      <c r="W58" s="69"/>
      <c r="Y58" s="69"/>
      <c r="AA58" s="69"/>
      <c r="AC58" s="69"/>
      <c r="AE58" s="72"/>
      <c r="AF58" s="69"/>
      <c r="AH58" s="69"/>
      <c r="AJ58" s="69"/>
      <c r="AL58" s="69"/>
      <c r="AN58" s="69"/>
      <c r="AP58" s="69"/>
      <c r="AR58" s="69"/>
      <c r="AT58" s="72"/>
      <c r="AU58" s="69"/>
      <c r="AW58" s="69"/>
      <c r="AY58" s="69"/>
      <c r="BA58" s="69"/>
      <c r="BC58" s="69"/>
      <c r="BE58" s="69"/>
      <c r="BG58" s="69"/>
      <c r="BI58" s="72"/>
      <c r="BJ58" s="69"/>
      <c r="BL58" s="69"/>
      <c r="BN58" s="69"/>
      <c r="BP58" s="69"/>
      <c r="BR58" s="69"/>
      <c r="BT58" s="69"/>
      <c r="BV58" s="69"/>
      <c r="BX58" s="72"/>
      <c r="BY58" s="69"/>
      <c r="CA58" s="69"/>
      <c r="CC58" s="69"/>
      <c r="CE58" s="69"/>
      <c r="CG58" s="69"/>
      <c r="CI58" s="69"/>
      <c r="CK58" s="69"/>
      <c r="CM58" s="72"/>
      <c r="CN58" s="69"/>
      <c r="CP58" s="69"/>
      <c r="CR58" s="69"/>
      <c r="CT58" s="69"/>
      <c r="CV58" s="69"/>
      <c r="CX58" s="69"/>
      <c r="CZ58" s="69"/>
      <c r="DB58" s="72"/>
      <c r="DC58" s="69"/>
      <c r="DE58" s="69"/>
      <c r="DG58" s="69"/>
      <c r="DI58" s="69"/>
      <c r="DK58" s="69"/>
      <c r="DM58" s="69"/>
      <c r="DO58" s="69"/>
      <c r="DQ58" s="72"/>
      <c r="DR58" s="69"/>
      <c r="DT58" s="69"/>
      <c r="DV58" s="69"/>
      <c r="DX58" s="69"/>
      <c r="DZ58" s="69"/>
      <c r="EB58" s="69"/>
      <c r="ED58" s="69"/>
    </row>
    <row r="59" spans="1:135" s="68" customFormat="1" x14ac:dyDescent="0.2">
      <c r="A59" s="72"/>
      <c r="B59" s="69"/>
      <c r="D59" s="69"/>
      <c r="F59" s="69"/>
      <c r="H59" s="69"/>
      <c r="J59" s="69"/>
      <c r="L59" s="69"/>
      <c r="N59" s="69"/>
      <c r="P59" s="72"/>
      <c r="Q59" s="69"/>
      <c r="S59" s="69"/>
      <c r="U59" s="69"/>
      <c r="W59" s="69"/>
      <c r="Y59" s="69"/>
      <c r="AA59" s="69"/>
      <c r="AC59" s="69"/>
      <c r="AE59" s="72"/>
      <c r="AF59" s="69"/>
      <c r="AH59" s="69"/>
      <c r="AJ59" s="69"/>
      <c r="AL59" s="69"/>
      <c r="AN59" s="69"/>
      <c r="AP59" s="69"/>
      <c r="AR59" s="69"/>
      <c r="AT59" s="72"/>
      <c r="AU59" s="69"/>
      <c r="AW59" s="69"/>
      <c r="AY59" s="69"/>
      <c r="BA59" s="69"/>
      <c r="BC59" s="69"/>
      <c r="BE59" s="69"/>
      <c r="BG59" s="69"/>
      <c r="BI59" s="72"/>
      <c r="BJ59" s="69"/>
      <c r="BL59" s="69"/>
      <c r="BN59" s="69"/>
      <c r="BP59" s="69"/>
      <c r="BR59" s="69"/>
      <c r="BT59" s="69"/>
      <c r="BV59" s="69"/>
      <c r="BX59" s="72"/>
      <c r="BY59" s="69"/>
      <c r="CA59" s="69"/>
      <c r="CC59" s="69"/>
      <c r="CE59" s="69"/>
      <c r="CG59" s="69"/>
      <c r="CI59" s="69"/>
      <c r="CK59" s="69"/>
      <c r="CM59" s="72"/>
      <c r="CN59" s="69"/>
      <c r="CP59" s="69"/>
      <c r="CR59" s="69"/>
      <c r="CT59" s="69"/>
      <c r="CV59" s="69"/>
      <c r="CX59" s="69"/>
      <c r="CZ59" s="69"/>
      <c r="DB59" s="72"/>
      <c r="DC59" s="69"/>
      <c r="DE59" s="69"/>
      <c r="DG59" s="69"/>
      <c r="DI59" s="69"/>
      <c r="DK59" s="69"/>
      <c r="DM59" s="69"/>
      <c r="DO59" s="69"/>
      <c r="DQ59" s="72"/>
      <c r="DR59" s="69"/>
      <c r="DT59" s="69"/>
      <c r="DV59" s="69"/>
      <c r="DX59" s="69"/>
      <c r="DZ59" s="69"/>
      <c r="EB59" s="69"/>
      <c r="ED59" s="69"/>
    </row>
    <row r="60" spans="1:135" s="68" customFormat="1" x14ac:dyDescent="0.2">
      <c r="A60" s="72"/>
      <c r="B60" s="69"/>
      <c r="D60" s="69"/>
      <c r="F60" s="69"/>
      <c r="H60" s="69"/>
      <c r="J60" s="69"/>
      <c r="L60" s="69"/>
      <c r="N60" s="69"/>
      <c r="P60" s="72"/>
      <c r="Q60" s="69"/>
      <c r="S60" s="69"/>
      <c r="U60" s="69"/>
      <c r="W60" s="69"/>
      <c r="Y60" s="69"/>
      <c r="AA60" s="69"/>
      <c r="AC60" s="69"/>
      <c r="AE60" s="72"/>
      <c r="AF60" s="69"/>
      <c r="AH60" s="69"/>
      <c r="AJ60" s="69"/>
      <c r="AL60" s="69"/>
      <c r="AN60" s="69"/>
      <c r="AP60" s="69"/>
      <c r="AR60" s="69"/>
      <c r="AT60" s="72"/>
      <c r="AU60" s="69"/>
      <c r="AW60" s="69"/>
      <c r="AY60" s="69"/>
      <c r="BA60" s="69"/>
      <c r="BC60" s="69"/>
      <c r="BE60" s="69"/>
      <c r="BG60" s="69"/>
      <c r="BI60" s="72"/>
      <c r="BJ60" s="69"/>
      <c r="BL60" s="69"/>
      <c r="BN60" s="69"/>
      <c r="BP60" s="69"/>
      <c r="BR60" s="69"/>
      <c r="BT60" s="69"/>
      <c r="BV60" s="69"/>
      <c r="BX60" s="72"/>
      <c r="BY60" s="69"/>
      <c r="CA60" s="69"/>
      <c r="CC60" s="69"/>
      <c r="CE60" s="69"/>
      <c r="CG60" s="69"/>
      <c r="CI60" s="69"/>
      <c r="CK60" s="69"/>
      <c r="CM60" s="72"/>
      <c r="CN60" s="69"/>
      <c r="CP60" s="69"/>
      <c r="CR60" s="69"/>
      <c r="CT60" s="69"/>
      <c r="CV60" s="69"/>
      <c r="CX60" s="69"/>
      <c r="CZ60" s="69"/>
      <c r="DB60" s="72"/>
      <c r="DC60" s="69"/>
      <c r="DE60" s="69"/>
      <c r="DG60" s="69"/>
      <c r="DI60" s="69"/>
      <c r="DK60" s="69"/>
      <c r="DM60" s="69"/>
      <c r="DO60" s="69"/>
      <c r="DQ60" s="72"/>
      <c r="DR60" s="69"/>
      <c r="DT60" s="69"/>
      <c r="DV60" s="69"/>
      <c r="DX60" s="69"/>
      <c r="DZ60" s="69"/>
      <c r="EB60" s="69"/>
      <c r="ED60" s="69"/>
    </row>
    <row r="61" spans="1:135" s="68" customFormat="1" x14ac:dyDescent="0.2">
      <c r="A61" s="72"/>
      <c r="B61" s="69"/>
      <c r="D61" s="69"/>
      <c r="F61" s="69"/>
      <c r="H61" s="69"/>
      <c r="J61" s="69"/>
      <c r="L61" s="69"/>
      <c r="N61" s="69"/>
      <c r="P61" s="72"/>
      <c r="Q61" s="69"/>
      <c r="S61" s="69"/>
      <c r="U61" s="69"/>
      <c r="W61" s="69"/>
      <c r="Y61" s="69"/>
      <c r="AA61" s="69"/>
      <c r="AC61" s="69"/>
      <c r="AE61" s="72"/>
      <c r="AF61" s="69"/>
      <c r="AH61" s="69"/>
      <c r="AJ61" s="69"/>
      <c r="AL61" s="69"/>
      <c r="AN61" s="69"/>
      <c r="AP61" s="69"/>
      <c r="AR61" s="69"/>
      <c r="AT61" s="72"/>
      <c r="AU61" s="69"/>
      <c r="AW61" s="69"/>
      <c r="AY61" s="69"/>
      <c r="BA61" s="69"/>
      <c r="BC61" s="69"/>
      <c r="BE61" s="69"/>
      <c r="BG61" s="69"/>
      <c r="BI61" s="72"/>
      <c r="BJ61" s="69"/>
      <c r="BL61" s="69"/>
      <c r="BN61" s="69"/>
      <c r="BP61" s="69"/>
      <c r="BR61" s="69"/>
      <c r="BT61" s="69"/>
      <c r="BV61" s="69"/>
      <c r="BX61" s="72"/>
      <c r="BY61" s="69"/>
      <c r="CA61" s="69"/>
      <c r="CC61" s="69"/>
      <c r="CE61" s="69"/>
      <c r="CG61" s="69"/>
      <c r="CI61" s="69"/>
      <c r="CK61" s="69"/>
      <c r="CM61" s="72"/>
      <c r="CN61" s="69"/>
      <c r="CP61" s="69"/>
      <c r="CR61" s="69"/>
      <c r="CT61" s="69"/>
      <c r="CV61" s="69"/>
      <c r="CX61" s="69"/>
      <c r="CZ61" s="69"/>
      <c r="DB61" s="72"/>
      <c r="DC61" s="69"/>
      <c r="DE61" s="69"/>
      <c r="DG61" s="69"/>
      <c r="DI61" s="69"/>
      <c r="DK61" s="69"/>
      <c r="DM61" s="69"/>
      <c r="DO61" s="69"/>
      <c r="DQ61" s="72"/>
      <c r="DR61" s="69"/>
      <c r="DT61" s="69"/>
      <c r="DV61" s="69"/>
      <c r="DX61" s="69"/>
      <c r="DZ61" s="69"/>
      <c r="EB61" s="69"/>
      <c r="ED61" s="69"/>
    </row>
    <row r="62" spans="1:135" x14ac:dyDescent="0.2">
      <c r="A62" s="11"/>
      <c r="P62" s="11"/>
      <c r="AE62" s="11"/>
      <c r="AT62" s="11"/>
      <c r="BI62" s="11"/>
      <c r="BX62" s="11"/>
      <c r="CM62" s="11"/>
      <c r="DB62" s="11"/>
      <c r="DQ62" s="11"/>
    </row>
    <row r="66" ht="12.75" customHeight="1" x14ac:dyDescent="0.2"/>
  </sheetData>
  <mergeCells count="99">
    <mergeCell ref="CM45:DA45"/>
    <mergeCell ref="DB45:DP45"/>
    <mergeCell ref="DQ45:EE45"/>
    <mergeCell ref="DQ2:EE4"/>
    <mergeCell ref="DR8:DS8"/>
    <mergeCell ref="DT8:DU8"/>
    <mergeCell ref="DV8:DW8"/>
    <mergeCell ref="DX8:DY8"/>
    <mergeCell ref="DZ8:EA8"/>
    <mergeCell ref="EB8:EC8"/>
    <mergeCell ref="ED8:EE8"/>
    <mergeCell ref="DR6:EE7"/>
    <mergeCell ref="DB2:DP4"/>
    <mergeCell ref="DC8:DD8"/>
    <mergeCell ref="DE8:DF8"/>
    <mergeCell ref="DG8:DH8"/>
    <mergeCell ref="DI8:DJ8"/>
    <mergeCell ref="DK8:DL8"/>
    <mergeCell ref="DM8:DN8"/>
    <mergeCell ref="DO8:DP8"/>
    <mergeCell ref="DC6:DP7"/>
    <mergeCell ref="BX2:CL4"/>
    <mergeCell ref="BY8:BZ8"/>
    <mergeCell ref="CA8:CB8"/>
    <mergeCell ref="CC8:CD8"/>
    <mergeCell ref="CE8:CF8"/>
    <mergeCell ref="CG8:CH8"/>
    <mergeCell ref="CI8:CJ8"/>
    <mergeCell ref="CK8:CL8"/>
    <mergeCell ref="BY6:CL7"/>
    <mergeCell ref="CM2:DA4"/>
    <mergeCell ref="CN8:CO8"/>
    <mergeCell ref="CP8:CQ8"/>
    <mergeCell ref="CR8:CS8"/>
    <mergeCell ref="CT8:CU8"/>
    <mergeCell ref="CV8:CW8"/>
    <mergeCell ref="CX8:CY8"/>
    <mergeCell ref="CZ8:DA8"/>
    <mergeCell ref="CN6:DA7"/>
    <mergeCell ref="BI2:BW4"/>
    <mergeCell ref="BV8:BW8"/>
    <mergeCell ref="BJ6:BW7"/>
    <mergeCell ref="BN8:BO8"/>
    <mergeCell ref="BP8:BQ8"/>
    <mergeCell ref="BR8:BS8"/>
    <mergeCell ref="BT8:BU8"/>
    <mergeCell ref="BJ8:BK8"/>
    <mergeCell ref="Y8:Z8"/>
    <mergeCell ref="AA8:AB8"/>
    <mergeCell ref="AC8:AD8"/>
    <mergeCell ref="AT2:BH4"/>
    <mergeCell ref="AU8:AV8"/>
    <mergeCell ref="AW8:AX8"/>
    <mergeCell ref="AY8:AZ8"/>
    <mergeCell ref="BA8:BB8"/>
    <mergeCell ref="BC8:BD8"/>
    <mergeCell ref="BE8:BF8"/>
    <mergeCell ref="BG8:BH8"/>
    <mergeCell ref="AU6:BH7"/>
    <mergeCell ref="W8:X8"/>
    <mergeCell ref="B8:C8"/>
    <mergeCell ref="D8:E8"/>
    <mergeCell ref="F8:G8"/>
    <mergeCell ref="H8:I8"/>
    <mergeCell ref="J8:K8"/>
    <mergeCell ref="L8:M8"/>
    <mergeCell ref="N8:O8"/>
    <mergeCell ref="Q8:R8"/>
    <mergeCell ref="S8:T8"/>
    <mergeCell ref="U8:V8"/>
    <mergeCell ref="A2:O4"/>
    <mergeCell ref="P2:AD4"/>
    <mergeCell ref="AE2:AS4"/>
    <mergeCell ref="B6:O7"/>
    <mergeCell ref="Q6:AD7"/>
    <mergeCell ref="AF6:AS7"/>
    <mergeCell ref="DQ44:EE44"/>
    <mergeCell ref="A44:O44"/>
    <mergeCell ref="P44:AD44"/>
    <mergeCell ref="AE44:AS44"/>
    <mergeCell ref="AT44:BH44"/>
    <mergeCell ref="BI44:BW44"/>
    <mergeCell ref="AF8:AG8"/>
    <mergeCell ref="AH8:AI8"/>
    <mergeCell ref="AJ8:AK8"/>
    <mergeCell ref="CM44:DA44"/>
    <mergeCell ref="DB44:DP44"/>
    <mergeCell ref="AL8:AM8"/>
    <mergeCell ref="AN8:AO8"/>
    <mergeCell ref="AP8:AQ8"/>
    <mergeCell ref="AR8:AS8"/>
    <mergeCell ref="BL8:BM8"/>
    <mergeCell ref="BX44:CL44"/>
    <mergeCell ref="A45:O45"/>
    <mergeCell ref="P45:AD45"/>
    <mergeCell ref="AE45:AS45"/>
    <mergeCell ref="AT45:BH45"/>
    <mergeCell ref="BI45:BW45"/>
    <mergeCell ref="BX45:CL4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FN61"/>
  <sheetViews>
    <sheetView zoomScaleNormal="100" workbookViewId="0">
      <selection activeCell="R45" sqref="R45:AH45"/>
    </sheetView>
  </sheetViews>
  <sheetFormatPr defaultColWidth="9" defaultRowHeight="12.75" x14ac:dyDescent="0.2"/>
  <cols>
    <col min="1" max="1" width="16.7109375" style="3" customWidth="1"/>
    <col min="2" max="2" width="5" style="3" customWidth="1"/>
    <col min="3" max="17" width="4.5703125" style="3" customWidth="1"/>
    <col min="18" max="18" width="16.7109375" style="3" customWidth="1"/>
    <col min="19" max="34" width="4.7109375" style="3" customWidth="1"/>
    <col min="35" max="35" width="16.7109375" style="3" customWidth="1"/>
    <col min="36" max="51" width="4.7109375" style="3" customWidth="1"/>
    <col min="52" max="52" width="16.7109375" style="3" customWidth="1"/>
    <col min="53" max="68" width="4.7109375" style="3" customWidth="1"/>
    <col min="69" max="69" width="16.7109375" style="3" customWidth="1"/>
    <col min="70" max="85" width="4.7109375" style="3" customWidth="1"/>
    <col min="86" max="86" width="16.7109375" style="3" customWidth="1"/>
    <col min="87" max="102" width="4.7109375" style="3" customWidth="1"/>
    <col min="103" max="103" width="16.7109375" style="3" customWidth="1"/>
    <col min="104" max="119" width="4.7109375" style="3" customWidth="1"/>
    <col min="120" max="120" width="16.7109375" style="3" customWidth="1"/>
    <col min="121" max="136" width="4.7109375" style="3" customWidth="1"/>
    <col min="137" max="137" width="16.7109375" style="3" customWidth="1"/>
    <col min="138" max="153" width="4.7109375" style="3" customWidth="1"/>
    <col min="154" max="154" width="16.7109375" style="3" customWidth="1"/>
    <col min="155" max="170" width="4.7109375" style="3" customWidth="1"/>
    <col min="171" max="16384" width="9" style="3"/>
  </cols>
  <sheetData>
    <row r="1" spans="1:170" x14ac:dyDescent="0.2">
      <c r="A1" s="2" t="s">
        <v>196</v>
      </c>
      <c r="F1" s="2"/>
      <c r="G1" s="2"/>
      <c r="H1" s="2"/>
      <c r="I1" s="2"/>
      <c r="J1" s="2"/>
      <c r="K1" s="2"/>
      <c r="L1" s="2"/>
      <c r="M1" s="2"/>
      <c r="N1" s="2"/>
      <c r="O1" s="2"/>
      <c r="P1" s="2"/>
      <c r="Q1" s="2"/>
      <c r="R1" s="2" t="str">
        <f>A1</f>
        <v>Table A4.19</v>
      </c>
      <c r="S1" s="2"/>
      <c r="T1" s="2"/>
      <c r="U1" s="2"/>
      <c r="V1" s="2"/>
      <c r="W1" s="2"/>
      <c r="X1" s="2"/>
      <c r="Y1" s="2"/>
      <c r="Z1" s="2"/>
      <c r="AA1" s="2"/>
      <c r="AB1" s="2"/>
      <c r="AC1" s="2"/>
      <c r="AD1" s="2"/>
      <c r="AE1" s="2"/>
      <c r="AF1" s="2"/>
      <c r="AI1" s="2" t="str">
        <f>R1</f>
        <v>Table A4.19</v>
      </c>
      <c r="AJ1" s="2"/>
      <c r="AK1" s="2"/>
      <c r="AL1" s="2"/>
      <c r="AM1" s="2"/>
      <c r="AN1" s="2"/>
      <c r="AO1" s="2"/>
      <c r="AP1" s="2"/>
      <c r="AQ1" s="2"/>
      <c r="AR1" s="2"/>
      <c r="AS1" s="2"/>
      <c r="AT1" s="2"/>
      <c r="AU1" s="2"/>
      <c r="AV1" s="2"/>
      <c r="AW1" s="2"/>
      <c r="AZ1" s="2" t="str">
        <f>AI1</f>
        <v>Table A4.19</v>
      </c>
      <c r="BA1" s="2"/>
      <c r="BB1" s="2"/>
      <c r="BC1" s="2"/>
      <c r="BD1" s="2"/>
      <c r="BE1" s="2"/>
      <c r="BF1" s="2"/>
      <c r="BG1" s="2"/>
      <c r="BH1" s="2"/>
      <c r="BI1" s="2"/>
      <c r="BJ1" s="2"/>
      <c r="BK1" s="2"/>
      <c r="BL1" s="2"/>
      <c r="BM1" s="2"/>
      <c r="BN1" s="2"/>
      <c r="BQ1" s="2" t="str">
        <f>AZ1</f>
        <v>Table A4.19</v>
      </c>
      <c r="BR1" s="2"/>
      <c r="BS1" s="2"/>
      <c r="BT1" s="2"/>
      <c r="BU1" s="2"/>
      <c r="BV1" s="2"/>
      <c r="BW1" s="2"/>
      <c r="BX1" s="2"/>
      <c r="BY1" s="2"/>
      <c r="BZ1" s="2"/>
      <c r="CA1" s="2"/>
      <c r="CB1" s="2"/>
      <c r="CC1" s="2"/>
      <c r="CD1" s="2"/>
      <c r="CE1" s="2"/>
      <c r="CH1" s="2" t="str">
        <f>BQ1</f>
        <v>Table A4.19</v>
      </c>
      <c r="CI1" s="2"/>
      <c r="CJ1" s="2"/>
      <c r="CK1" s="2"/>
      <c r="CL1" s="2"/>
      <c r="CM1" s="2"/>
      <c r="CN1" s="2"/>
      <c r="CO1" s="2"/>
      <c r="CP1" s="2"/>
      <c r="CQ1" s="2"/>
      <c r="CR1" s="2"/>
      <c r="CS1" s="2"/>
      <c r="CT1" s="2"/>
      <c r="CU1" s="2"/>
      <c r="CV1" s="2"/>
      <c r="CY1" s="2" t="str">
        <f>CH1</f>
        <v>Table A4.19</v>
      </c>
      <c r="CZ1" s="2"/>
      <c r="DA1" s="2"/>
      <c r="DB1" s="2"/>
      <c r="DC1" s="2"/>
      <c r="DD1" s="2"/>
      <c r="DE1" s="2"/>
      <c r="DF1" s="2"/>
      <c r="DG1" s="2"/>
      <c r="DH1" s="2"/>
      <c r="DI1" s="2"/>
      <c r="DJ1" s="2"/>
      <c r="DK1" s="2"/>
      <c r="DL1" s="2"/>
      <c r="DM1" s="2"/>
      <c r="DP1" s="2" t="str">
        <f>CY1</f>
        <v>Table A4.19</v>
      </c>
      <c r="DQ1" s="2"/>
      <c r="DR1" s="2"/>
      <c r="DS1" s="2"/>
      <c r="DT1" s="2"/>
      <c r="DU1" s="2"/>
      <c r="DV1" s="2"/>
      <c r="DW1" s="2"/>
      <c r="DX1" s="2"/>
      <c r="DY1" s="2"/>
      <c r="DZ1" s="2"/>
      <c r="EA1" s="2"/>
      <c r="EB1" s="2"/>
      <c r="EC1" s="2"/>
      <c r="ED1" s="2"/>
      <c r="EG1" s="2" t="str">
        <f>DP1</f>
        <v>Table A4.19</v>
      </c>
      <c r="EH1" s="2"/>
      <c r="EI1" s="2"/>
      <c r="EJ1" s="2"/>
      <c r="EK1" s="2"/>
      <c r="EL1" s="2"/>
      <c r="EM1" s="2"/>
      <c r="EN1" s="2"/>
      <c r="EO1" s="2"/>
      <c r="EP1" s="2"/>
      <c r="EQ1" s="2"/>
      <c r="ER1" s="2"/>
      <c r="ES1" s="2"/>
      <c r="ET1" s="2"/>
      <c r="EU1" s="2"/>
      <c r="EX1" s="2" t="str">
        <f>EG1</f>
        <v>Table A4.19</v>
      </c>
      <c r="EY1" s="2"/>
      <c r="EZ1" s="2"/>
      <c r="FA1" s="2"/>
      <c r="FB1" s="2"/>
      <c r="FC1" s="2"/>
      <c r="FD1" s="2"/>
      <c r="FE1" s="2"/>
      <c r="FF1" s="2"/>
      <c r="FG1" s="2"/>
      <c r="FH1" s="2"/>
      <c r="FI1" s="2"/>
      <c r="FJ1" s="2"/>
      <c r="FK1" s="2"/>
      <c r="FL1" s="2"/>
    </row>
    <row r="2" spans="1:170" ht="12.75" customHeight="1" x14ac:dyDescent="0.2">
      <c r="A2" s="329" t="s">
        <v>172</v>
      </c>
      <c r="B2" s="329"/>
      <c r="C2" s="329"/>
      <c r="D2" s="329"/>
      <c r="E2" s="329"/>
      <c r="F2" s="329"/>
      <c r="G2" s="329"/>
      <c r="H2" s="329"/>
      <c r="I2" s="329"/>
      <c r="J2" s="329"/>
      <c r="K2" s="329"/>
      <c r="L2" s="329"/>
      <c r="M2" s="329"/>
      <c r="N2" s="329"/>
      <c r="O2" s="329"/>
      <c r="P2" s="4"/>
      <c r="Q2" s="4"/>
      <c r="R2" s="329" t="str">
        <f>$A$2</f>
        <v>Mean use of information-processing skills at work, by industry</v>
      </c>
      <c r="S2" s="329"/>
      <c r="T2" s="329"/>
      <c r="U2" s="329"/>
      <c r="V2" s="329"/>
      <c r="W2" s="329"/>
      <c r="X2" s="329"/>
      <c r="Y2" s="329"/>
      <c r="Z2" s="329"/>
      <c r="AA2" s="329"/>
      <c r="AB2" s="329"/>
      <c r="AC2" s="329"/>
      <c r="AD2" s="329"/>
      <c r="AE2" s="329"/>
      <c r="AF2" s="329"/>
      <c r="AI2" s="329" t="str">
        <f>$A$2</f>
        <v>Mean use of information-processing skills at work, by industry</v>
      </c>
      <c r="AJ2" s="329"/>
      <c r="AK2" s="329"/>
      <c r="AL2" s="329"/>
      <c r="AM2" s="329"/>
      <c r="AN2" s="329"/>
      <c r="AO2" s="329"/>
      <c r="AP2" s="329"/>
      <c r="AQ2" s="329"/>
      <c r="AR2" s="329"/>
      <c r="AS2" s="329"/>
      <c r="AT2" s="329"/>
      <c r="AU2" s="329"/>
      <c r="AV2" s="329"/>
      <c r="AW2" s="329"/>
      <c r="AZ2" s="329" t="str">
        <f>$A$2</f>
        <v>Mean use of information-processing skills at work, by industry</v>
      </c>
      <c r="BA2" s="329"/>
      <c r="BB2" s="329"/>
      <c r="BC2" s="329"/>
      <c r="BD2" s="329"/>
      <c r="BE2" s="329"/>
      <c r="BF2" s="329"/>
      <c r="BG2" s="329"/>
      <c r="BH2" s="329"/>
      <c r="BI2" s="329"/>
      <c r="BJ2" s="329"/>
      <c r="BK2" s="329"/>
      <c r="BL2" s="329"/>
      <c r="BM2" s="329"/>
      <c r="BN2" s="329"/>
      <c r="BQ2" s="329" t="str">
        <f>$A$2</f>
        <v>Mean use of information-processing skills at work, by industry</v>
      </c>
      <c r="BR2" s="329"/>
      <c r="BS2" s="329"/>
      <c r="BT2" s="329"/>
      <c r="BU2" s="329"/>
      <c r="BV2" s="329"/>
      <c r="BW2" s="329"/>
      <c r="BX2" s="329"/>
      <c r="BY2" s="329"/>
      <c r="BZ2" s="329"/>
      <c r="CA2" s="329"/>
      <c r="CB2" s="329"/>
      <c r="CC2" s="329"/>
      <c r="CD2" s="329"/>
      <c r="CE2" s="329"/>
      <c r="CH2" s="329" t="str">
        <f>$A$2</f>
        <v>Mean use of information-processing skills at work, by industry</v>
      </c>
      <c r="CI2" s="329"/>
      <c r="CJ2" s="329"/>
      <c r="CK2" s="329"/>
      <c r="CL2" s="329"/>
      <c r="CM2" s="329"/>
      <c r="CN2" s="329"/>
      <c r="CO2" s="329"/>
      <c r="CP2" s="329"/>
      <c r="CQ2" s="329"/>
      <c r="CR2" s="329"/>
      <c r="CS2" s="329"/>
      <c r="CT2" s="329"/>
      <c r="CU2" s="329"/>
      <c r="CV2" s="329"/>
      <c r="CY2" s="329" t="str">
        <f>$A$2</f>
        <v>Mean use of information-processing skills at work, by industry</v>
      </c>
      <c r="CZ2" s="329"/>
      <c r="DA2" s="329"/>
      <c r="DB2" s="329"/>
      <c r="DC2" s="329"/>
      <c r="DD2" s="329"/>
      <c r="DE2" s="329"/>
      <c r="DF2" s="329"/>
      <c r="DG2" s="329"/>
      <c r="DH2" s="329"/>
      <c r="DI2" s="329"/>
      <c r="DJ2" s="329"/>
      <c r="DK2" s="329"/>
      <c r="DL2" s="329"/>
      <c r="DM2" s="329"/>
      <c r="DP2" s="329" t="str">
        <f>$A$2</f>
        <v>Mean use of information-processing skills at work, by industry</v>
      </c>
      <c r="DQ2" s="329"/>
      <c r="DR2" s="329"/>
      <c r="DS2" s="329"/>
      <c r="DT2" s="329"/>
      <c r="DU2" s="329"/>
      <c r="DV2" s="329"/>
      <c r="DW2" s="329"/>
      <c r="DX2" s="329"/>
      <c r="DY2" s="329"/>
      <c r="DZ2" s="329"/>
      <c r="EA2" s="329"/>
      <c r="EB2" s="329"/>
      <c r="EC2" s="329"/>
      <c r="ED2" s="329"/>
      <c r="EG2" s="329" t="str">
        <f>$A$2</f>
        <v>Mean use of information-processing skills at work, by industry</v>
      </c>
      <c r="EH2" s="329"/>
      <c r="EI2" s="329"/>
      <c r="EJ2" s="329"/>
      <c r="EK2" s="329"/>
      <c r="EL2" s="329"/>
      <c r="EM2" s="329"/>
      <c r="EN2" s="329"/>
      <c r="EO2" s="329"/>
      <c r="EP2" s="329"/>
      <c r="EQ2" s="329"/>
      <c r="ER2" s="329"/>
      <c r="ES2" s="329"/>
      <c r="ET2" s="329"/>
      <c r="EU2" s="329"/>
      <c r="EX2" s="329" t="str">
        <f>$A$2</f>
        <v>Mean use of information-processing skills at work, by industry</v>
      </c>
      <c r="EY2" s="329"/>
      <c r="EZ2" s="329"/>
      <c r="FA2" s="329"/>
      <c r="FB2" s="329"/>
      <c r="FC2" s="329"/>
      <c r="FD2" s="329"/>
      <c r="FE2" s="329"/>
      <c r="FF2" s="329"/>
      <c r="FG2" s="329"/>
      <c r="FH2" s="329"/>
      <c r="FI2" s="329"/>
      <c r="FJ2" s="329"/>
      <c r="FK2" s="329"/>
      <c r="FL2" s="329"/>
    </row>
    <row r="3" spans="1:170" x14ac:dyDescent="0.2">
      <c r="A3" s="329"/>
      <c r="B3" s="329"/>
      <c r="C3" s="329"/>
      <c r="D3" s="329"/>
      <c r="E3" s="329"/>
      <c r="F3" s="329"/>
      <c r="G3" s="329"/>
      <c r="H3" s="329"/>
      <c r="I3" s="329"/>
      <c r="J3" s="329"/>
      <c r="K3" s="329"/>
      <c r="L3" s="329"/>
      <c r="M3" s="329"/>
      <c r="N3" s="329"/>
      <c r="O3" s="329"/>
      <c r="P3" s="4"/>
      <c r="Q3" s="4"/>
      <c r="R3" s="329"/>
      <c r="S3" s="329"/>
      <c r="T3" s="329"/>
      <c r="U3" s="329"/>
      <c r="V3" s="329"/>
      <c r="W3" s="329"/>
      <c r="X3" s="329"/>
      <c r="Y3" s="329"/>
      <c r="Z3" s="329"/>
      <c r="AA3" s="329"/>
      <c r="AB3" s="329"/>
      <c r="AC3" s="329"/>
      <c r="AD3" s="329"/>
      <c r="AE3" s="329"/>
      <c r="AF3" s="329"/>
      <c r="AI3" s="329"/>
      <c r="AJ3" s="329"/>
      <c r="AK3" s="329"/>
      <c r="AL3" s="329"/>
      <c r="AM3" s="329"/>
      <c r="AN3" s="329"/>
      <c r="AO3" s="329"/>
      <c r="AP3" s="329"/>
      <c r="AQ3" s="329"/>
      <c r="AR3" s="329"/>
      <c r="AS3" s="329"/>
      <c r="AT3" s="329"/>
      <c r="AU3" s="329"/>
      <c r="AV3" s="329"/>
      <c r="AW3" s="329"/>
      <c r="AZ3" s="329"/>
      <c r="BA3" s="329"/>
      <c r="BB3" s="329"/>
      <c r="BC3" s="329"/>
      <c r="BD3" s="329"/>
      <c r="BE3" s="329"/>
      <c r="BF3" s="329"/>
      <c r="BG3" s="329"/>
      <c r="BH3" s="329"/>
      <c r="BI3" s="329"/>
      <c r="BJ3" s="329"/>
      <c r="BK3" s="329"/>
      <c r="BL3" s="329"/>
      <c r="BM3" s="329"/>
      <c r="BN3" s="329"/>
      <c r="BQ3" s="329"/>
      <c r="BR3" s="329"/>
      <c r="BS3" s="329"/>
      <c r="BT3" s="329"/>
      <c r="BU3" s="329"/>
      <c r="BV3" s="329"/>
      <c r="BW3" s="329"/>
      <c r="BX3" s="329"/>
      <c r="BY3" s="329"/>
      <c r="BZ3" s="329"/>
      <c r="CA3" s="329"/>
      <c r="CB3" s="329"/>
      <c r="CC3" s="329"/>
      <c r="CD3" s="329"/>
      <c r="CE3" s="329"/>
      <c r="CH3" s="329"/>
      <c r="CI3" s="329"/>
      <c r="CJ3" s="329"/>
      <c r="CK3" s="329"/>
      <c r="CL3" s="329"/>
      <c r="CM3" s="329"/>
      <c r="CN3" s="329"/>
      <c r="CO3" s="329"/>
      <c r="CP3" s="329"/>
      <c r="CQ3" s="329"/>
      <c r="CR3" s="329"/>
      <c r="CS3" s="329"/>
      <c r="CT3" s="329"/>
      <c r="CU3" s="329"/>
      <c r="CV3" s="329"/>
      <c r="CY3" s="329"/>
      <c r="CZ3" s="329"/>
      <c r="DA3" s="329"/>
      <c r="DB3" s="329"/>
      <c r="DC3" s="329"/>
      <c r="DD3" s="329"/>
      <c r="DE3" s="329"/>
      <c r="DF3" s="329"/>
      <c r="DG3" s="329"/>
      <c r="DH3" s="329"/>
      <c r="DI3" s="329"/>
      <c r="DJ3" s="329"/>
      <c r="DK3" s="329"/>
      <c r="DL3" s="329"/>
      <c r="DM3" s="329"/>
      <c r="DP3" s="329"/>
      <c r="DQ3" s="329"/>
      <c r="DR3" s="329"/>
      <c r="DS3" s="329"/>
      <c r="DT3" s="329"/>
      <c r="DU3" s="329"/>
      <c r="DV3" s="329"/>
      <c r="DW3" s="329"/>
      <c r="DX3" s="329"/>
      <c r="DY3" s="329"/>
      <c r="DZ3" s="329"/>
      <c r="EA3" s="329"/>
      <c r="EB3" s="329"/>
      <c r="EC3" s="329"/>
      <c r="ED3" s="329"/>
      <c r="EG3" s="329"/>
      <c r="EH3" s="329"/>
      <c r="EI3" s="329"/>
      <c r="EJ3" s="329"/>
      <c r="EK3" s="329"/>
      <c r="EL3" s="329"/>
      <c r="EM3" s="329"/>
      <c r="EN3" s="329"/>
      <c r="EO3" s="329"/>
      <c r="EP3" s="329"/>
      <c r="EQ3" s="329"/>
      <c r="ER3" s="329"/>
      <c r="ES3" s="329"/>
      <c r="ET3" s="329"/>
      <c r="EU3" s="329"/>
      <c r="EX3" s="329"/>
      <c r="EY3" s="329"/>
      <c r="EZ3" s="329"/>
      <c r="FA3" s="329"/>
      <c r="FB3" s="329"/>
      <c r="FC3" s="329"/>
      <c r="FD3" s="329"/>
      <c r="FE3" s="329"/>
      <c r="FF3" s="329"/>
      <c r="FG3" s="329"/>
      <c r="FH3" s="329"/>
      <c r="FI3" s="329"/>
      <c r="FJ3" s="329"/>
      <c r="FK3" s="329"/>
      <c r="FL3" s="329"/>
    </row>
    <row r="4" spans="1:170" x14ac:dyDescent="0.2">
      <c r="A4" s="329"/>
      <c r="B4" s="329"/>
      <c r="C4" s="329"/>
      <c r="D4" s="329"/>
      <c r="E4" s="329"/>
      <c r="F4" s="329"/>
      <c r="G4" s="329"/>
      <c r="H4" s="329"/>
      <c r="I4" s="329"/>
      <c r="J4" s="329"/>
      <c r="K4" s="329"/>
      <c r="L4" s="329"/>
      <c r="M4" s="329"/>
      <c r="N4" s="329"/>
      <c r="O4" s="329"/>
      <c r="P4" s="4"/>
      <c r="Q4" s="4"/>
      <c r="R4" s="329"/>
      <c r="S4" s="329"/>
      <c r="T4" s="329"/>
      <c r="U4" s="329"/>
      <c r="V4" s="329"/>
      <c r="W4" s="329"/>
      <c r="X4" s="329"/>
      <c r="Y4" s="329"/>
      <c r="Z4" s="329"/>
      <c r="AA4" s="329"/>
      <c r="AB4" s="329"/>
      <c r="AC4" s="329"/>
      <c r="AD4" s="329"/>
      <c r="AE4" s="329"/>
      <c r="AF4" s="329"/>
      <c r="AI4" s="329"/>
      <c r="AJ4" s="329"/>
      <c r="AK4" s="329"/>
      <c r="AL4" s="329"/>
      <c r="AM4" s="329"/>
      <c r="AN4" s="329"/>
      <c r="AO4" s="329"/>
      <c r="AP4" s="329"/>
      <c r="AQ4" s="329"/>
      <c r="AR4" s="329"/>
      <c r="AS4" s="329"/>
      <c r="AT4" s="329"/>
      <c r="AU4" s="329"/>
      <c r="AV4" s="329"/>
      <c r="AW4" s="329"/>
      <c r="AZ4" s="329"/>
      <c r="BA4" s="329"/>
      <c r="BB4" s="329"/>
      <c r="BC4" s="329"/>
      <c r="BD4" s="329"/>
      <c r="BE4" s="329"/>
      <c r="BF4" s="329"/>
      <c r="BG4" s="329"/>
      <c r="BH4" s="329"/>
      <c r="BI4" s="329"/>
      <c r="BJ4" s="329"/>
      <c r="BK4" s="329"/>
      <c r="BL4" s="329"/>
      <c r="BM4" s="329"/>
      <c r="BN4" s="329"/>
      <c r="BQ4" s="329"/>
      <c r="BR4" s="329"/>
      <c r="BS4" s="329"/>
      <c r="BT4" s="329"/>
      <c r="BU4" s="329"/>
      <c r="BV4" s="329"/>
      <c r="BW4" s="329"/>
      <c r="BX4" s="329"/>
      <c r="BY4" s="329"/>
      <c r="BZ4" s="329"/>
      <c r="CA4" s="329"/>
      <c r="CB4" s="329"/>
      <c r="CC4" s="329"/>
      <c r="CD4" s="329"/>
      <c r="CE4" s="329"/>
      <c r="CH4" s="329"/>
      <c r="CI4" s="329"/>
      <c r="CJ4" s="329"/>
      <c r="CK4" s="329"/>
      <c r="CL4" s="329"/>
      <c r="CM4" s="329"/>
      <c r="CN4" s="329"/>
      <c r="CO4" s="329"/>
      <c r="CP4" s="329"/>
      <c r="CQ4" s="329"/>
      <c r="CR4" s="329"/>
      <c r="CS4" s="329"/>
      <c r="CT4" s="329"/>
      <c r="CU4" s="329"/>
      <c r="CV4" s="329"/>
      <c r="CY4" s="329"/>
      <c r="CZ4" s="329"/>
      <c r="DA4" s="329"/>
      <c r="DB4" s="329"/>
      <c r="DC4" s="329"/>
      <c r="DD4" s="329"/>
      <c r="DE4" s="329"/>
      <c r="DF4" s="329"/>
      <c r="DG4" s="329"/>
      <c r="DH4" s="329"/>
      <c r="DI4" s="329"/>
      <c r="DJ4" s="329"/>
      <c r="DK4" s="329"/>
      <c r="DL4" s="329"/>
      <c r="DM4" s="329"/>
      <c r="DP4" s="329"/>
      <c r="DQ4" s="329"/>
      <c r="DR4" s="329"/>
      <c r="DS4" s="329"/>
      <c r="DT4" s="329"/>
      <c r="DU4" s="329"/>
      <c r="DV4" s="329"/>
      <c r="DW4" s="329"/>
      <c r="DX4" s="329"/>
      <c r="DY4" s="329"/>
      <c r="DZ4" s="329"/>
      <c r="EA4" s="329"/>
      <c r="EB4" s="329"/>
      <c r="EC4" s="329"/>
      <c r="ED4" s="329"/>
      <c r="EG4" s="329"/>
      <c r="EH4" s="329"/>
      <c r="EI4" s="329"/>
      <c r="EJ4" s="329"/>
      <c r="EK4" s="329"/>
      <c r="EL4" s="329"/>
      <c r="EM4" s="329"/>
      <c r="EN4" s="329"/>
      <c r="EO4" s="329"/>
      <c r="EP4" s="329"/>
      <c r="EQ4" s="329"/>
      <c r="ER4" s="329"/>
      <c r="ES4" s="329"/>
      <c r="ET4" s="329"/>
      <c r="EU4" s="329"/>
      <c r="EX4" s="329"/>
      <c r="EY4" s="329"/>
      <c r="EZ4" s="329"/>
      <c r="FA4" s="329"/>
      <c r="FB4" s="329"/>
      <c r="FC4" s="329"/>
      <c r="FD4" s="329"/>
      <c r="FE4" s="329"/>
      <c r="FF4" s="329"/>
      <c r="FG4" s="329"/>
      <c r="FH4" s="329"/>
      <c r="FI4" s="329"/>
      <c r="FJ4" s="329"/>
      <c r="FK4" s="329"/>
      <c r="FL4" s="329"/>
    </row>
    <row r="5" spans="1:170" x14ac:dyDescent="0.2">
      <c r="A5" s="4" t="s">
        <v>56</v>
      </c>
      <c r="B5" s="4"/>
      <c r="C5" s="4"/>
      <c r="D5" s="4"/>
      <c r="E5" s="4"/>
      <c r="F5" s="4"/>
      <c r="G5" s="4"/>
      <c r="H5" s="4"/>
      <c r="I5" s="4"/>
      <c r="J5" s="4"/>
      <c r="K5" s="4"/>
      <c r="L5" s="4"/>
      <c r="M5" s="4"/>
      <c r="N5" s="4"/>
      <c r="O5" s="4"/>
      <c r="P5" s="4"/>
      <c r="Q5" s="4"/>
      <c r="R5" s="4" t="s">
        <v>55</v>
      </c>
      <c r="S5" s="4"/>
      <c r="T5" s="4"/>
      <c r="U5" s="4"/>
      <c r="V5" s="4"/>
      <c r="W5" s="4"/>
      <c r="X5" s="4"/>
      <c r="Y5" s="4"/>
      <c r="Z5" s="4"/>
      <c r="AA5" s="4"/>
      <c r="AB5" s="4"/>
      <c r="AC5" s="4"/>
      <c r="AD5" s="4"/>
      <c r="AE5" s="4"/>
      <c r="AF5" s="4"/>
      <c r="AI5" s="4" t="s">
        <v>54</v>
      </c>
      <c r="AJ5" s="4"/>
      <c r="AK5" s="4"/>
      <c r="AL5" s="4"/>
      <c r="AM5" s="4"/>
      <c r="AN5" s="4"/>
      <c r="AO5" s="4"/>
      <c r="AP5" s="4"/>
      <c r="AQ5" s="4"/>
      <c r="AR5" s="4"/>
      <c r="AS5" s="4"/>
      <c r="AT5" s="4"/>
      <c r="AU5" s="4"/>
      <c r="AV5" s="4"/>
      <c r="AW5" s="4"/>
      <c r="AZ5" s="4" t="s">
        <v>53</v>
      </c>
      <c r="BA5" s="4"/>
      <c r="BB5" s="4"/>
      <c r="BC5" s="4"/>
      <c r="BD5" s="4"/>
      <c r="BE5" s="4"/>
      <c r="BF5" s="4"/>
      <c r="BG5" s="4"/>
      <c r="BH5" s="4"/>
      <c r="BI5" s="4"/>
      <c r="BJ5" s="4"/>
      <c r="BK5" s="4"/>
      <c r="BL5" s="4"/>
      <c r="BM5" s="4"/>
      <c r="BN5" s="4"/>
      <c r="BQ5" s="4" t="s">
        <v>52</v>
      </c>
      <c r="BR5" s="4"/>
      <c r="BS5" s="4"/>
      <c r="BT5" s="4"/>
      <c r="BU5" s="4"/>
      <c r="BV5" s="4"/>
      <c r="BW5" s="4"/>
      <c r="BX5" s="4"/>
      <c r="BY5" s="4"/>
      <c r="BZ5" s="4"/>
      <c r="CA5" s="4"/>
      <c r="CB5" s="4"/>
      <c r="CC5" s="4"/>
      <c r="CD5" s="4"/>
      <c r="CE5" s="4"/>
      <c r="CH5" s="4" t="s">
        <v>51</v>
      </c>
      <c r="CI5" s="4"/>
      <c r="CJ5" s="4"/>
      <c r="CK5" s="4"/>
      <c r="CL5" s="4"/>
      <c r="CM5" s="4"/>
      <c r="CN5" s="4"/>
      <c r="CO5" s="4"/>
      <c r="CP5" s="4"/>
      <c r="CQ5" s="4"/>
      <c r="CR5" s="4"/>
      <c r="CS5" s="4"/>
      <c r="CT5" s="4"/>
      <c r="CU5" s="4"/>
      <c r="CV5" s="4"/>
      <c r="CY5" s="4" t="s">
        <v>50</v>
      </c>
      <c r="CZ5" s="4"/>
      <c r="DA5" s="4"/>
      <c r="DB5" s="4"/>
      <c r="DC5" s="4"/>
      <c r="DD5" s="4"/>
      <c r="DE5" s="4"/>
      <c r="DF5" s="4"/>
      <c r="DG5" s="4"/>
      <c r="DH5" s="4"/>
      <c r="DI5" s="4"/>
      <c r="DJ5" s="4"/>
      <c r="DK5" s="4"/>
      <c r="DL5" s="4"/>
      <c r="DM5" s="4"/>
      <c r="DP5" s="4" t="s">
        <v>49</v>
      </c>
      <c r="DQ5" s="4"/>
      <c r="DR5" s="4"/>
      <c r="DS5" s="4"/>
      <c r="DT5" s="4"/>
      <c r="DU5" s="4"/>
      <c r="DV5" s="4"/>
      <c r="DW5" s="4"/>
      <c r="DX5" s="4"/>
      <c r="DY5" s="4"/>
      <c r="DZ5" s="4"/>
      <c r="EA5" s="4"/>
      <c r="EB5" s="4"/>
      <c r="EC5" s="4"/>
      <c r="ED5" s="4"/>
      <c r="EG5" s="4" t="s">
        <v>48</v>
      </c>
      <c r="EH5" s="4"/>
      <c r="EI5" s="4"/>
      <c r="EJ5" s="4"/>
      <c r="EK5" s="4"/>
      <c r="EL5" s="4"/>
      <c r="EM5" s="4"/>
      <c r="EN5" s="4"/>
      <c r="EO5" s="4"/>
      <c r="EP5" s="4"/>
      <c r="EQ5" s="4"/>
      <c r="ER5" s="4"/>
      <c r="ES5" s="4"/>
      <c r="ET5" s="4"/>
      <c r="EU5" s="4"/>
      <c r="EX5" s="4" t="s">
        <v>47</v>
      </c>
      <c r="EY5" s="4"/>
      <c r="EZ5" s="4"/>
      <c r="FA5" s="4"/>
      <c r="FB5" s="4"/>
      <c r="FC5" s="4"/>
      <c r="FD5" s="4"/>
      <c r="FE5" s="4"/>
      <c r="FF5" s="4"/>
      <c r="FG5" s="4"/>
      <c r="FH5" s="4"/>
      <c r="FI5" s="4"/>
      <c r="FJ5" s="4"/>
      <c r="FK5" s="4"/>
      <c r="FL5" s="4"/>
    </row>
    <row r="6" spans="1:170" ht="15" x14ac:dyDescent="0.25">
      <c r="A6" s="5"/>
      <c r="B6" s="376" t="s">
        <v>96</v>
      </c>
      <c r="C6" s="377"/>
      <c r="D6" s="377"/>
      <c r="E6" s="377"/>
      <c r="F6" s="377"/>
      <c r="G6" s="377"/>
      <c r="H6" s="377"/>
      <c r="I6" s="377"/>
      <c r="J6" s="377"/>
      <c r="K6" s="378"/>
      <c r="L6" s="55"/>
      <c r="M6" s="37"/>
      <c r="N6" s="38"/>
      <c r="O6" s="38"/>
      <c r="R6" s="5"/>
      <c r="S6" s="428" t="s">
        <v>241</v>
      </c>
      <c r="T6" s="429"/>
      <c r="U6" s="429"/>
      <c r="V6" s="429"/>
      <c r="W6" s="429"/>
      <c r="X6" s="429"/>
      <c r="Y6" s="429"/>
      <c r="Z6" s="429"/>
      <c r="AA6" s="429"/>
      <c r="AB6" s="430"/>
      <c r="AC6" s="55"/>
      <c r="AD6" s="37"/>
      <c r="AE6" s="38"/>
      <c r="AF6" s="38"/>
      <c r="AG6" s="22"/>
      <c r="AH6" s="22"/>
      <c r="AI6" s="5"/>
      <c r="AJ6" s="376" t="s">
        <v>66</v>
      </c>
      <c r="AK6" s="377"/>
      <c r="AL6" s="377"/>
      <c r="AM6" s="377"/>
      <c r="AN6" s="377"/>
      <c r="AO6" s="377"/>
      <c r="AP6" s="377"/>
      <c r="AQ6" s="377"/>
      <c r="AR6" s="377"/>
      <c r="AS6" s="378"/>
      <c r="AT6" s="55"/>
      <c r="AU6" s="37"/>
      <c r="AV6" s="38"/>
      <c r="AW6" s="38"/>
      <c r="AX6" s="22"/>
      <c r="AY6" s="22"/>
      <c r="AZ6" s="5"/>
      <c r="BA6" s="434" t="s">
        <v>242</v>
      </c>
      <c r="BB6" s="429"/>
      <c r="BC6" s="429"/>
      <c r="BD6" s="429"/>
      <c r="BE6" s="429"/>
      <c r="BF6" s="429"/>
      <c r="BG6" s="429"/>
      <c r="BH6" s="429"/>
      <c r="BI6" s="429"/>
      <c r="BJ6" s="430"/>
      <c r="BK6" s="55"/>
      <c r="BL6" s="37"/>
      <c r="BM6" s="38"/>
      <c r="BN6" s="38"/>
      <c r="BO6" s="22"/>
      <c r="BP6" s="22"/>
      <c r="BQ6" s="5"/>
      <c r="BR6" s="376" t="s">
        <v>93</v>
      </c>
      <c r="BS6" s="377"/>
      <c r="BT6" s="377"/>
      <c r="BU6" s="377"/>
      <c r="BV6" s="377"/>
      <c r="BW6" s="377"/>
      <c r="BX6" s="377"/>
      <c r="BY6" s="377"/>
      <c r="BZ6" s="377"/>
      <c r="CA6" s="378"/>
      <c r="CB6" s="55"/>
      <c r="CC6" s="37"/>
      <c r="CD6" s="38"/>
      <c r="CE6" s="38"/>
      <c r="CF6" s="22"/>
      <c r="CG6" s="22"/>
      <c r="CH6" s="5"/>
      <c r="CI6" s="376" t="s">
        <v>94</v>
      </c>
      <c r="CJ6" s="377"/>
      <c r="CK6" s="377"/>
      <c r="CL6" s="377"/>
      <c r="CM6" s="377"/>
      <c r="CN6" s="377"/>
      <c r="CO6" s="377"/>
      <c r="CP6" s="377"/>
      <c r="CQ6" s="377"/>
      <c r="CR6" s="378"/>
      <c r="CS6" s="55"/>
      <c r="CT6" s="37"/>
      <c r="CU6" s="38"/>
      <c r="CV6" s="38"/>
      <c r="CW6" s="22"/>
      <c r="CX6" s="22"/>
      <c r="CY6" s="5"/>
      <c r="CZ6" s="376" t="s">
        <v>95</v>
      </c>
      <c r="DA6" s="377"/>
      <c r="DB6" s="377"/>
      <c r="DC6" s="377"/>
      <c r="DD6" s="377"/>
      <c r="DE6" s="377"/>
      <c r="DF6" s="377"/>
      <c r="DG6" s="377"/>
      <c r="DH6" s="377"/>
      <c r="DI6" s="378"/>
      <c r="DJ6" s="55"/>
      <c r="DK6" s="37"/>
      <c r="DL6" s="38"/>
      <c r="DM6" s="38"/>
      <c r="DN6" s="22"/>
      <c r="DO6" s="22"/>
      <c r="DP6" s="5"/>
      <c r="DQ6" s="434" t="s">
        <v>103</v>
      </c>
      <c r="DR6" s="429"/>
      <c r="DS6" s="429"/>
      <c r="DT6" s="429"/>
      <c r="DU6" s="429"/>
      <c r="DV6" s="429"/>
      <c r="DW6" s="429"/>
      <c r="DX6" s="429"/>
      <c r="DY6" s="429"/>
      <c r="DZ6" s="430"/>
      <c r="EA6" s="55"/>
      <c r="EB6" s="37"/>
      <c r="EC6" s="38"/>
      <c r="ED6" s="38"/>
      <c r="EE6" s="22"/>
      <c r="EF6" s="22"/>
      <c r="EG6" s="5"/>
      <c r="EH6" s="434" t="s">
        <v>104</v>
      </c>
      <c r="EI6" s="429"/>
      <c r="EJ6" s="429"/>
      <c r="EK6" s="429"/>
      <c r="EL6" s="429"/>
      <c r="EM6" s="429"/>
      <c r="EN6" s="429"/>
      <c r="EO6" s="429"/>
      <c r="EP6" s="429"/>
      <c r="EQ6" s="430"/>
      <c r="ER6" s="55"/>
      <c r="ES6" s="37"/>
      <c r="ET6" s="38"/>
      <c r="EU6" s="38"/>
      <c r="EV6" s="22"/>
      <c r="EW6" s="22"/>
      <c r="EX6" s="5"/>
      <c r="EY6" s="376" t="s">
        <v>105</v>
      </c>
      <c r="EZ6" s="377"/>
      <c r="FA6" s="377"/>
      <c r="FB6" s="377"/>
      <c r="FC6" s="377"/>
      <c r="FD6" s="377"/>
      <c r="FE6" s="377"/>
      <c r="FF6" s="377"/>
      <c r="FG6" s="377"/>
      <c r="FH6" s="378"/>
      <c r="FI6" s="55"/>
      <c r="FJ6" s="37"/>
      <c r="FK6" s="38"/>
      <c r="FL6" s="38"/>
      <c r="FM6" s="22"/>
      <c r="FN6" s="22"/>
    </row>
    <row r="7" spans="1:170" ht="12.75" customHeight="1" x14ac:dyDescent="0.2">
      <c r="A7" s="6"/>
      <c r="B7" s="379"/>
      <c r="C7" s="380"/>
      <c r="D7" s="380"/>
      <c r="E7" s="380"/>
      <c r="F7" s="380"/>
      <c r="G7" s="380"/>
      <c r="H7" s="380"/>
      <c r="I7" s="380"/>
      <c r="J7" s="380"/>
      <c r="K7" s="381"/>
      <c r="L7" s="56"/>
      <c r="M7" s="38"/>
      <c r="N7" s="38"/>
      <c r="O7" s="38"/>
      <c r="P7" s="6"/>
      <c r="R7" s="6"/>
      <c r="S7" s="431"/>
      <c r="T7" s="432"/>
      <c r="U7" s="432"/>
      <c r="V7" s="432"/>
      <c r="W7" s="432"/>
      <c r="X7" s="432"/>
      <c r="Y7" s="432"/>
      <c r="Z7" s="432"/>
      <c r="AA7" s="432"/>
      <c r="AB7" s="433"/>
      <c r="AC7" s="56"/>
      <c r="AD7" s="38"/>
      <c r="AE7" s="38"/>
      <c r="AF7" s="38"/>
      <c r="AG7" s="6"/>
      <c r="AI7" s="6"/>
      <c r="AJ7" s="379"/>
      <c r="AK7" s="380"/>
      <c r="AL7" s="380"/>
      <c r="AM7" s="380"/>
      <c r="AN7" s="380"/>
      <c r="AO7" s="380"/>
      <c r="AP7" s="380"/>
      <c r="AQ7" s="380"/>
      <c r="AR7" s="380"/>
      <c r="AS7" s="381"/>
      <c r="AT7" s="56"/>
      <c r="AU7" s="38"/>
      <c r="AV7" s="38"/>
      <c r="AW7" s="38"/>
      <c r="AX7" s="6"/>
      <c r="AZ7" s="6"/>
      <c r="BA7" s="431"/>
      <c r="BB7" s="432"/>
      <c r="BC7" s="432"/>
      <c r="BD7" s="432"/>
      <c r="BE7" s="432"/>
      <c r="BF7" s="432"/>
      <c r="BG7" s="432"/>
      <c r="BH7" s="432"/>
      <c r="BI7" s="432"/>
      <c r="BJ7" s="433"/>
      <c r="BK7" s="56"/>
      <c r="BL7" s="38"/>
      <c r="BM7" s="38"/>
      <c r="BN7" s="38"/>
      <c r="BO7" s="6"/>
      <c r="BQ7" s="6"/>
      <c r="BR7" s="379"/>
      <c r="BS7" s="380"/>
      <c r="BT7" s="380"/>
      <c r="BU7" s="380"/>
      <c r="BV7" s="380"/>
      <c r="BW7" s="380"/>
      <c r="BX7" s="380"/>
      <c r="BY7" s="380"/>
      <c r="BZ7" s="380"/>
      <c r="CA7" s="381"/>
      <c r="CB7" s="56"/>
      <c r="CC7" s="38"/>
      <c r="CD7" s="38"/>
      <c r="CE7" s="38"/>
      <c r="CF7" s="6"/>
      <c r="CH7" s="6"/>
      <c r="CI7" s="379"/>
      <c r="CJ7" s="380"/>
      <c r="CK7" s="380"/>
      <c r="CL7" s="380"/>
      <c r="CM7" s="380"/>
      <c r="CN7" s="380"/>
      <c r="CO7" s="380"/>
      <c r="CP7" s="380"/>
      <c r="CQ7" s="380"/>
      <c r="CR7" s="381"/>
      <c r="CS7" s="56"/>
      <c r="CT7" s="38"/>
      <c r="CU7" s="38"/>
      <c r="CV7" s="38"/>
      <c r="CW7" s="6"/>
      <c r="CY7" s="6"/>
      <c r="CZ7" s="379"/>
      <c r="DA7" s="380"/>
      <c r="DB7" s="380"/>
      <c r="DC7" s="380"/>
      <c r="DD7" s="380"/>
      <c r="DE7" s="380"/>
      <c r="DF7" s="380"/>
      <c r="DG7" s="380"/>
      <c r="DH7" s="380"/>
      <c r="DI7" s="381"/>
      <c r="DJ7" s="56"/>
      <c r="DK7" s="38"/>
      <c r="DL7" s="38"/>
      <c r="DM7" s="38"/>
      <c r="DN7" s="6"/>
      <c r="DP7" s="6"/>
      <c r="DQ7" s="431"/>
      <c r="DR7" s="432"/>
      <c r="DS7" s="432"/>
      <c r="DT7" s="432"/>
      <c r="DU7" s="432"/>
      <c r="DV7" s="432"/>
      <c r="DW7" s="432"/>
      <c r="DX7" s="432"/>
      <c r="DY7" s="432"/>
      <c r="DZ7" s="433"/>
      <c r="EA7" s="56"/>
      <c r="EB7" s="38"/>
      <c r="EC7" s="38"/>
      <c r="ED7" s="38"/>
      <c r="EE7" s="6"/>
      <c r="EG7" s="6"/>
      <c r="EH7" s="431"/>
      <c r="EI7" s="432"/>
      <c r="EJ7" s="432"/>
      <c r="EK7" s="432"/>
      <c r="EL7" s="432"/>
      <c r="EM7" s="432"/>
      <c r="EN7" s="432"/>
      <c r="EO7" s="432"/>
      <c r="EP7" s="432"/>
      <c r="EQ7" s="433"/>
      <c r="ER7" s="56"/>
      <c r="ES7" s="38"/>
      <c r="ET7" s="38"/>
      <c r="EU7" s="38"/>
      <c r="EV7" s="6"/>
      <c r="EX7" s="6"/>
      <c r="EY7" s="379"/>
      <c r="EZ7" s="380"/>
      <c r="FA7" s="380"/>
      <c r="FB7" s="380"/>
      <c r="FC7" s="380"/>
      <c r="FD7" s="380"/>
      <c r="FE7" s="380"/>
      <c r="FF7" s="380"/>
      <c r="FG7" s="380"/>
      <c r="FH7" s="381"/>
      <c r="FI7" s="56"/>
      <c r="FJ7" s="38"/>
      <c r="FK7" s="38"/>
      <c r="FL7" s="38"/>
      <c r="FM7" s="6"/>
    </row>
    <row r="8" spans="1:170" ht="24" customHeight="1" x14ac:dyDescent="0.2">
      <c r="B8" s="330" t="s">
        <v>77</v>
      </c>
      <c r="C8" s="331"/>
      <c r="D8" s="330" t="s">
        <v>78</v>
      </c>
      <c r="E8" s="331"/>
      <c r="F8" s="330" t="s">
        <v>79</v>
      </c>
      <c r="G8" s="331"/>
      <c r="H8" s="330" t="s">
        <v>80</v>
      </c>
      <c r="I8" s="332"/>
      <c r="J8" s="330" t="s">
        <v>106</v>
      </c>
      <c r="K8" s="334"/>
      <c r="L8" s="39"/>
      <c r="M8" s="40"/>
      <c r="N8" s="40"/>
      <c r="O8" s="40"/>
      <c r="S8" s="330" t="s">
        <v>77</v>
      </c>
      <c r="T8" s="331"/>
      <c r="U8" s="330" t="s">
        <v>78</v>
      </c>
      <c r="V8" s="331"/>
      <c r="W8" s="330" t="s">
        <v>79</v>
      </c>
      <c r="X8" s="331"/>
      <c r="Y8" s="330" t="s">
        <v>80</v>
      </c>
      <c r="Z8" s="332"/>
      <c r="AA8" s="330" t="s">
        <v>106</v>
      </c>
      <c r="AB8" s="334"/>
      <c r="AC8" s="39"/>
      <c r="AD8" s="40"/>
      <c r="AE8" s="40"/>
      <c r="AF8" s="40"/>
      <c r="AJ8" s="330" t="s">
        <v>77</v>
      </c>
      <c r="AK8" s="331"/>
      <c r="AL8" s="330" t="s">
        <v>78</v>
      </c>
      <c r="AM8" s="331"/>
      <c r="AN8" s="330" t="s">
        <v>79</v>
      </c>
      <c r="AO8" s="331"/>
      <c r="AP8" s="330" t="s">
        <v>80</v>
      </c>
      <c r="AQ8" s="332"/>
      <c r="AR8" s="330" t="s">
        <v>106</v>
      </c>
      <c r="AS8" s="334"/>
      <c r="AT8" s="39"/>
      <c r="AU8" s="40"/>
      <c r="AV8" s="40"/>
      <c r="AW8" s="40"/>
      <c r="BA8" s="330" t="s">
        <v>77</v>
      </c>
      <c r="BB8" s="331"/>
      <c r="BC8" s="330" t="s">
        <v>78</v>
      </c>
      <c r="BD8" s="331"/>
      <c r="BE8" s="330" t="s">
        <v>79</v>
      </c>
      <c r="BF8" s="331"/>
      <c r="BG8" s="330" t="s">
        <v>80</v>
      </c>
      <c r="BH8" s="332"/>
      <c r="BI8" s="330" t="s">
        <v>106</v>
      </c>
      <c r="BJ8" s="334"/>
      <c r="BK8" s="39"/>
      <c r="BL8" s="40"/>
      <c r="BM8" s="40"/>
      <c r="BN8" s="40"/>
      <c r="BR8" s="330" t="s">
        <v>77</v>
      </c>
      <c r="BS8" s="331"/>
      <c r="BT8" s="330" t="s">
        <v>78</v>
      </c>
      <c r="BU8" s="331"/>
      <c r="BV8" s="330" t="s">
        <v>79</v>
      </c>
      <c r="BW8" s="331"/>
      <c r="BX8" s="330" t="s">
        <v>80</v>
      </c>
      <c r="BY8" s="332"/>
      <c r="BZ8" s="330" t="s">
        <v>106</v>
      </c>
      <c r="CA8" s="334"/>
      <c r="CB8" s="39"/>
      <c r="CC8" s="40"/>
      <c r="CD8" s="40"/>
      <c r="CE8" s="40"/>
      <c r="CI8" s="330" t="s">
        <v>77</v>
      </c>
      <c r="CJ8" s="331"/>
      <c r="CK8" s="330" t="s">
        <v>78</v>
      </c>
      <c r="CL8" s="331"/>
      <c r="CM8" s="330" t="s">
        <v>79</v>
      </c>
      <c r="CN8" s="331"/>
      <c r="CO8" s="330" t="s">
        <v>80</v>
      </c>
      <c r="CP8" s="332"/>
      <c r="CQ8" s="330" t="s">
        <v>106</v>
      </c>
      <c r="CR8" s="334"/>
      <c r="CS8" s="39"/>
      <c r="CT8" s="40"/>
      <c r="CU8" s="40"/>
      <c r="CV8" s="40"/>
      <c r="CZ8" s="330" t="s">
        <v>77</v>
      </c>
      <c r="DA8" s="331"/>
      <c r="DB8" s="330" t="s">
        <v>78</v>
      </c>
      <c r="DC8" s="331"/>
      <c r="DD8" s="330" t="s">
        <v>79</v>
      </c>
      <c r="DE8" s="331"/>
      <c r="DF8" s="330" t="s">
        <v>80</v>
      </c>
      <c r="DG8" s="332"/>
      <c r="DH8" s="330" t="s">
        <v>106</v>
      </c>
      <c r="DI8" s="334"/>
      <c r="DJ8" s="39"/>
      <c r="DK8" s="40"/>
      <c r="DL8" s="40"/>
      <c r="DM8" s="40"/>
      <c r="DQ8" s="330" t="s">
        <v>77</v>
      </c>
      <c r="DR8" s="331"/>
      <c r="DS8" s="330" t="s">
        <v>78</v>
      </c>
      <c r="DT8" s="331"/>
      <c r="DU8" s="330" t="s">
        <v>79</v>
      </c>
      <c r="DV8" s="331"/>
      <c r="DW8" s="330" t="s">
        <v>80</v>
      </c>
      <c r="DX8" s="332"/>
      <c r="DY8" s="330" t="s">
        <v>106</v>
      </c>
      <c r="DZ8" s="334"/>
      <c r="EA8" s="39"/>
      <c r="EB8" s="40"/>
      <c r="EC8" s="40"/>
      <c r="ED8" s="40"/>
      <c r="EH8" s="330" t="s">
        <v>77</v>
      </c>
      <c r="EI8" s="331"/>
      <c r="EJ8" s="330" t="s">
        <v>78</v>
      </c>
      <c r="EK8" s="331"/>
      <c r="EL8" s="330" t="s">
        <v>79</v>
      </c>
      <c r="EM8" s="331"/>
      <c r="EN8" s="330" t="s">
        <v>80</v>
      </c>
      <c r="EO8" s="332"/>
      <c r="EP8" s="330" t="s">
        <v>106</v>
      </c>
      <c r="EQ8" s="334"/>
      <c r="ER8" s="39"/>
      <c r="ES8" s="40"/>
      <c r="ET8" s="40"/>
      <c r="EU8" s="40"/>
      <c r="EY8" s="330" t="s">
        <v>77</v>
      </c>
      <c r="EZ8" s="331"/>
      <c r="FA8" s="330" t="s">
        <v>78</v>
      </c>
      <c r="FB8" s="331"/>
      <c r="FC8" s="330" t="s">
        <v>79</v>
      </c>
      <c r="FD8" s="331"/>
      <c r="FE8" s="330" t="s">
        <v>80</v>
      </c>
      <c r="FF8" s="332"/>
      <c r="FG8" s="330" t="s">
        <v>106</v>
      </c>
      <c r="FH8" s="334"/>
      <c r="FI8" s="39"/>
      <c r="FJ8" s="40"/>
      <c r="FK8" s="40"/>
      <c r="FL8" s="40"/>
    </row>
    <row r="9" spans="1:170" s="7" customFormat="1" ht="20.25" customHeight="1" x14ac:dyDescent="0.2">
      <c r="A9" s="41"/>
      <c r="B9" s="42" t="s">
        <v>36</v>
      </c>
      <c r="C9" s="43" t="s">
        <v>29</v>
      </c>
      <c r="D9" s="42" t="s">
        <v>36</v>
      </c>
      <c r="E9" s="43" t="s">
        <v>29</v>
      </c>
      <c r="F9" s="42" t="s">
        <v>36</v>
      </c>
      <c r="G9" s="43" t="s">
        <v>29</v>
      </c>
      <c r="H9" s="42" t="s">
        <v>36</v>
      </c>
      <c r="I9" s="43" t="s">
        <v>29</v>
      </c>
      <c r="J9" s="42" t="s">
        <v>36</v>
      </c>
      <c r="K9" s="44" t="s">
        <v>29</v>
      </c>
      <c r="L9" s="45"/>
      <c r="M9" s="46"/>
      <c r="N9" s="46"/>
      <c r="O9" s="46"/>
      <c r="R9" s="41"/>
      <c r="S9" s="42" t="s">
        <v>36</v>
      </c>
      <c r="T9" s="43" t="s">
        <v>29</v>
      </c>
      <c r="U9" s="42" t="s">
        <v>36</v>
      </c>
      <c r="V9" s="43" t="s">
        <v>29</v>
      </c>
      <c r="W9" s="42" t="s">
        <v>36</v>
      </c>
      <c r="X9" s="43" t="s">
        <v>29</v>
      </c>
      <c r="Y9" s="42" t="s">
        <v>36</v>
      </c>
      <c r="Z9" s="43" t="s">
        <v>29</v>
      </c>
      <c r="AA9" s="42" t="s">
        <v>36</v>
      </c>
      <c r="AB9" s="44" t="s">
        <v>29</v>
      </c>
      <c r="AC9" s="45"/>
      <c r="AD9" s="46"/>
      <c r="AE9" s="46"/>
      <c r="AF9" s="46"/>
      <c r="AI9" s="41"/>
      <c r="AJ9" s="42" t="s">
        <v>36</v>
      </c>
      <c r="AK9" s="43" t="s">
        <v>29</v>
      </c>
      <c r="AL9" s="42" t="s">
        <v>36</v>
      </c>
      <c r="AM9" s="43" t="s">
        <v>29</v>
      </c>
      <c r="AN9" s="42" t="s">
        <v>36</v>
      </c>
      <c r="AO9" s="43" t="s">
        <v>29</v>
      </c>
      <c r="AP9" s="42" t="s">
        <v>36</v>
      </c>
      <c r="AQ9" s="43" t="s">
        <v>29</v>
      </c>
      <c r="AR9" s="42" t="s">
        <v>36</v>
      </c>
      <c r="AS9" s="44" t="s">
        <v>29</v>
      </c>
      <c r="AT9" s="45"/>
      <c r="AU9" s="46"/>
      <c r="AV9" s="46"/>
      <c r="AW9" s="46"/>
      <c r="AZ9" s="41"/>
      <c r="BA9" s="42" t="s">
        <v>36</v>
      </c>
      <c r="BB9" s="43" t="s">
        <v>29</v>
      </c>
      <c r="BC9" s="42" t="s">
        <v>36</v>
      </c>
      <c r="BD9" s="43" t="s">
        <v>29</v>
      </c>
      <c r="BE9" s="42" t="s">
        <v>36</v>
      </c>
      <c r="BF9" s="43" t="s">
        <v>29</v>
      </c>
      <c r="BG9" s="42" t="s">
        <v>36</v>
      </c>
      <c r="BH9" s="43" t="s">
        <v>29</v>
      </c>
      <c r="BI9" s="42" t="s">
        <v>36</v>
      </c>
      <c r="BJ9" s="44" t="s">
        <v>29</v>
      </c>
      <c r="BK9" s="45"/>
      <c r="BL9" s="46"/>
      <c r="BM9" s="46"/>
      <c r="BN9" s="46"/>
      <c r="BQ9" s="41"/>
      <c r="BR9" s="42" t="s">
        <v>36</v>
      </c>
      <c r="BS9" s="43" t="s">
        <v>29</v>
      </c>
      <c r="BT9" s="42" t="s">
        <v>36</v>
      </c>
      <c r="BU9" s="43" t="s">
        <v>29</v>
      </c>
      <c r="BV9" s="42" t="s">
        <v>36</v>
      </c>
      <c r="BW9" s="43" t="s">
        <v>29</v>
      </c>
      <c r="BX9" s="42" t="s">
        <v>36</v>
      </c>
      <c r="BY9" s="43" t="s">
        <v>29</v>
      </c>
      <c r="BZ9" s="42" t="s">
        <v>36</v>
      </c>
      <c r="CA9" s="44" t="s">
        <v>29</v>
      </c>
      <c r="CB9" s="45"/>
      <c r="CC9" s="46"/>
      <c r="CD9" s="46"/>
      <c r="CE9" s="46"/>
      <c r="CH9" s="41"/>
      <c r="CI9" s="42" t="s">
        <v>36</v>
      </c>
      <c r="CJ9" s="43" t="s">
        <v>29</v>
      </c>
      <c r="CK9" s="42" t="s">
        <v>36</v>
      </c>
      <c r="CL9" s="43" t="s">
        <v>29</v>
      </c>
      <c r="CM9" s="42" t="s">
        <v>36</v>
      </c>
      <c r="CN9" s="43" t="s">
        <v>29</v>
      </c>
      <c r="CO9" s="42" t="s">
        <v>36</v>
      </c>
      <c r="CP9" s="43" t="s">
        <v>29</v>
      </c>
      <c r="CQ9" s="42" t="s">
        <v>36</v>
      </c>
      <c r="CR9" s="44" t="s">
        <v>29</v>
      </c>
      <c r="CS9" s="45"/>
      <c r="CT9" s="46"/>
      <c r="CU9" s="46"/>
      <c r="CV9" s="46"/>
      <c r="CY9" s="41"/>
      <c r="CZ9" s="42" t="s">
        <v>36</v>
      </c>
      <c r="DA9" s="43" t="s">
        <v>29</v>
      </c>
      <c r="DB9" s="42" t="s">
        <v>36</v>
      </c>
      <c r="DC9" s="43" t="s">
        <v>29</v>
      </c>
      <c r="DD9" s="42" t="s">
        <v>36</v>
      </c>
      <c r="DE9" s="43" t="s">
        <v>29</v>
      </c>
      <c r="DF9" s="42" t="s">
        <v>36</v>
      </c>
      <c r="DG9" s="43" t="s">
        <v>29</v>
      </c>
      <c r="DH9" s="42" t="s">
        <v>36</v>
      </c>
      <c r="DI9" s="44" t="s">
        <v>29</v>
      </c>
      <c r="DJ9" s="45"/>
      <c r="DK9" s="46"/>
      <c r="DL9" s="46"/>
      <c r="DM9" s="46"/>
      <c r="DP9" s="41"/>
      <c r="DQ9" s="42" t="s">
        <v>36</v>
      </c>
      <c r="DR9" s="43" t="s">
        <v>29</v>
      </c>
      <c r="DS9" s="42" t="s">
        <v>36</v>
      </c>
      <c r="DT9" s="43" t="s">
        <v>29</v>
      </c>
      <c r="DU9" s="42" t="s">
        <v>36</v>
      </c>
      <c r="DV9" s="43" t="s">
        <v>29</v>
      </c>
      <c r="DW9" s="42" t="s">
        <v>36</v>
      </c>
      <c r="DX9" s="43" t="s">
        <v>29</v>
      </c>
      <c r="DY9" s="42" t="s">
        <v>36</v>
      </c>
      <c r="DZ9" s="44" t="s">
        <v>29</v>
      </c>
      <c r="EA9" s="45"/>
      <c r="EB9" s="46"/>
      <c r="EC9" s="46"/>
      <c r="ED9" s="46"/>
      <c r="EG9" s="41"/>
      <c r="EH9" s="42" t="s">
        <v>36</v>
      </c>
      <c r="EI9" s="43" t="s">
        <v>29</v>
      </c>
      <c r="EJ9" s="42" t="s">
        <v>36</v>
      </c>
      <c r="EK9" s="43" t="s">
        <v>29</v>
      </c>
      <c r="EL9" s="42" t="s">
        <v>36</v>
      </c>
      <c r="EM9" s="43" t="s">
        <v>29</v>
      </c>
      <c r="EN9" s="42" t="s">
        <v>36</v>
      </c>
      <c r="EO9" s="43" t="s">
        <v>29</v>
      </c>
      <c r="EP9" s="42" t="s">
        <v>36</v>
      </c>
      <c r="EQ9" s="44" t="s">
        <v>29</v>
      </c>
      <c r="ER9" s="45"/>
      <c r="ES9" s="46"/>
      <c r="ET9" s="46"/>
      <c r="EU9" s="46"/>
      <c r="EX9" s="41"/>
      <c r="EY9" s="42" t="s">
        <v>36</v>
      </c>
      <c r="EZ9" s="43" t="s">
        <v>29</v>
      </c>
      <c r="FA9" s="42" t="s">
        <v>36</v>
      </c>
      <c r="FB9" s="43" t="s">
        <v>29</v>
      </c>
      <c r="FC9" s="42" t="s">
        <v>36</v>
      </c>
      <c r="FD9" s="43" t="s">
        <v>29</v>
      </c>
      <c r="FE9" s="42" t="s">
        <v>36</v>
      </c>
      <c r="FF9" s="43" t="s">
        <v>29</v>
      </c>
      <c r="FG9" s="42" t="s">
        <v>36</v>
      </c>
      <c r="FH9" s="44" t="s">
        <v>29</v>
      </c>
      <c r="FI9" s="45"/>
      <c r="FJ9" s="46"/>
      <c r="FK9" s="46"/>
      <c r="FL9" s="46"/>
    </row>
    <row r="10" spans="1:170" s="85" customFormat="1" x14ac:dyDescent="0.2">
      <c r="A10" s="95" t="s">
        <v>0</v>
      </c>
      <c r="B10" s="96"/>
      <c r="C10" s="96"/>
      <c r="D10" s="96"/>
      <c r="E10" s="96"/>
      <c r="F10" s="96"/>
      <c r="G10" s="96"/>
      <c r="H10" s="96"/>
      <c r="I10" s="96"/>
      <c r="J10" s="96"/>
      <c r="K10" s="292"/>
      <c r="L10" s="96"/>
      <c r="M10" s="96"/>
      <c r="N10" s="96"/>
      <c r="O10" s="96"/>
      <c r="P10" s="96"/>
      <c r="Q10" s="295"/>
      <c r="R10" s="95" t="s">
        <v>0</v>
      </c>
      <c r="S10" s="96"/>
      <c r="T10" s="96"/>
      <c r="U10" s="96"/>
      <c r="V10" s="96"/>
      <c r="W10" s="96"/>
      <c r="X10" s="96"/>
      <c r="Y10" s="96"/>
      <c r="Z10" s="96"/>
      <c r="AA10" s="96"/>
      <c r="AB10" s="292"/>
      <c r="AC10" s="96"/>
      <c r="AD10" s="96"/>
      <c r="AE10" s="96"/>
      <c r="AF10" s="96"/>
      <c r="AH10" s="287"/>
      <c r="AI10" s="95" t="s">
        <v>0</v>
      </c>
      <c r="AJ10" s="96"/>
      <c r="AK10" s="96"/>
      <c r="AL10" s="96"/>
      <c r="AM10" s="96"/>
      <c r="AN10" s="96"/>
      <c r="AO10" s="96"/>
      <c r="AP10" s="96"/>
      <c r="AQ10" s="96"/>
      <c r="AR10" s="96"/>
      <c r="AS10" s="292"/>
      <c r="AT10" s="96"/>
      <c r="AU10" s="96"/>
      <c r="AV10" s="96"/>
      <c r="AW10" s="96"/>
      <c r="AY10" s="287"/>
      <c r="AZ10" s="95" t="s">
        <v>0</v>
      </c>
      <c r="BA10" s="96"/>
      <c r="BB10" s="96"/>
      <c r="BC10" s="96"/>
      <c r="BD10" s="96"/>
      <c r="BE10" s="96"/>
      <c r="BF10" s="96"/>
      <c r="BG10" s="96"/>
      <c r="BH10" s="96"/>
      <c r="BI10" s="96"/>
      <c r="BJ10" s="292"/>
      <c r="BK10" s="96"/>
      <c r="BL10" s="96"/>
      <c r="BM10" s="96"/>
      <c r="BN10" s="96"/>
      <c r="BP10" s="287"/>
      <c r="BQ10" s="95" t="s">
        <v>0</v>
      </c>
      <c r="BR10" s="96"/>
      <c r="BS10" s="96"/>
      <c r="BT10" s="96"/>
      <c r="BU10" s="96"/>
      <c r="BV10" s="96"/>
      <c r="BW10" s="96"/>
      <c r="BX10" s="96"/>
      <c r="BY10" s="96"/>
      <c r="BZ10" s="96"/>
      <c r="CA10" s="292"/>
      <c r="CB10" s="96"/>
      <c r="CC10" s="96"/>
      <c r="CD10" s="96"/>
      <c r="CE10" s="96"/>
      <c r="CG10" s="287"/>
      <c r="CH10" s="95" t="s">
        <v>0</v>
      </c>
      <c r="CI10" s="96"/>
      <c r="CJ10" s="96"/>
      <c r="CK10" s="96"/>
      <c r="CL10" s="96"/>
      <c r="CM10" s="96"/>
      <c r="CN10" s="96"/>
      <c r="CO10" s="96"/>
      <c r="CP10" s="96"/>
      <c r="CQ10" s="96"/>
      <c r="CR10" s="292"/>
      <c r="CS10" s="96"/>
      <c r="CT10" s="96"/>
      <c r="CU10" s="96"/>
      <c r="CV10" s="96"/>
      <c r="CX10" s="287"/>
      <c r="CY10" s="95" t="s">
        <v>0</v>
      </c>
      <c r="CZ10" s="96"/>
      <c r="DA10" s="96"/>
      <c r="DB10" s="96"/>
      <c r="DC10" s="96"/>
      <c r="DD10" s="96"/>
      <c r="DE10" s="96"/>
      <c r="DF10" s="96"/>
      <c r="DG10" s="96"/>
      <c r="DH10" s="96"/>
      <c r="DI10" s="292"/>
      <c r="DJ10" s="96"/>
      <c r="DK10" s="96"/>
      <c r="DL10" s="96"/>
      <c r="DM10" s="96"/>
      <c r="DO10" s="287"/>
      <c r="DP10" s="95" t="s">
        <v>0</v>
      </c>
      <c r="DQ10" s="96"/>
      <c r="DR10" s="96"/>
      <c r="DS10" s="96"/>
      <c r="DT10" s="96"/>
      <c r="DU10" s="96"/>
      <c r="DV10" s="96"/>
      <c r="DW10" s="96"/>
      <c r="DX10" s="96"/>
      <c r="DY10" s="96"/>
      <c r="DZ10" s="292"/>
      <c r="EA10" s="96"/>
      <c r="EB10" s="96"/>
      <c r="EC10" s="96"/>
      <c r="ED10" s="96"/>
      <c r="EF10" s="287"/>
      <c r="EG10" s="95" t="s">
        <v>0</v>
      </c>
      <c r="EH10" s="96"/>
      <c r="EI10" s="96"/>
      <c r="EJ10" s="96"/>
      <c r="EK10" s="96"/>
      <c r="EL10" s="96"/>
      <c r="EM10" s="96"/>
      <c r="EN10" s="96"/>
      <c r="EO10" s="96"/>
      <c r="EP10" s="96"/>
      <c r="EQ10" s="292"/>
      <c r="ER10" s="96"/>
      <c r="ES10" s="96"/>
      <c r="ET10" s="96"/>
      <c r="EU10" s="96"/>
      <c r="EW10" s="287"/>
      <c r="EX10" s="95" t="s">
        <v>0</v>
      </c>
      <c r="EY10" s="96"/>
      <c r="EZ10" s="96"/>
      <c r="FA10" s="96"/>
      <c r="FB10" s="96"/>
      <c r="FC10" s="96"/>
      <c r="FD10" s="96"/>
      <c r="FE10" s="96"/>
      <c r="FF10" s="96"/>
      <c r="FG10" s="96"/>
      <c r="FH10" s="292"/>
      <c r="FI10" s="96"/>
      <c r="FJ10" s="96"/>
      <c r="FK10" s="96"/>
      <c r="FL10" s="96"/>
    </row>
    <row r="11" spans="1:170" s="85" customFormat="1" x14ac:dyDescent="0.2">
      <c r="A11" s="97" t="s">
        <v>1</v>
      </c>
      <c r="B11" s="1"/>
      <c r="C11" s="1"/>
      <c r="D11" s="1"/>
      <c r="E11" s="1"/>
      <c r="F11" s="1"/>
      <c r="G11" s="1"/>
      <c r="H11" s="1"/>
      <c r="I11" s="1"/>
      <c r="J11" s="1"/>
      <c r="K11" s="293"/>
      <c r="L11" s="1"/>
      <c r="M11" s="1"/>
      <c r="N11" s="1"/>
      <c r="O11" s="1"/>
      <c r="P11" s="1"/>
      <c r="Q11" s="293"/>
      <c r="R11" s="97" t="s">
        <v>1</v>
      </c>
      <c r="S11" s="1"/>
      <c r="T11" s="1"/>
      <c r="U11" s="1"/>
      <c r="V11" s="1"/>
      <c r="W11" s="1"/>
      <c r="X11" s="1"/>
      <c r="Y11" s="1"/>
      <c r="Z11" s="1"/>
      <c r="AA11" s="1"/>
      <c r="AB11" s="293"/>
      <c r="AC11" s="1"/>
      <c r="AD11" s="1"/>
      <c r="AE11" s="1"/>
      <c r="AF11" s="1"/>
      <c r="AH11" s="287"/>
      <c r="AI11" s="97" t="s">
        <v>1</v>
      </c>
      <c r="AJ11" s="1"/>
      <c r="AK11" s="1"/>
      <c r="AL11" s="1"/>
      <c r="AM11" s="1"/>
      <c r="AN11" s="1"/>
      <c r="AO11" s="1"/>
      <c r="AP11" s="1"/>
      <c r="AQ11" s="1"/>
      <c r="AR11" s="1"/>
      <c r="AS11" s="293"/>
      <c r="AT11" s="1"/>
      <c r="AU11" s="1"/>
      <c r="AV11" s="1"/>
      <c r="AW11" s="1"/>
      <c r="AY11" s="287"/>
      <c r="AZ11" s="97" t="s">
        <v>1</v>
      </c>
      <c r="BA11" s="1"/>
      <c r="BB11" s="1"/>
      <c r="BC11" s="1"/>
      <c r="BD11" s="1"/>
      <c r="BE11" s="1"/>
      <c r="BF11" s="1"/>
      <c r="BG11" s="1"/>
      <c r="BH11" s="1"/>
      <c r="BI11" s="1"/>
      <c r="BJ11" s="293"/>
      <c r="BK11" s="1"/>
      <c r="BL11" s="1"/>
      <c r="BM11" s="1"/>
      <c r="BN11" s="1"/>
      <c r="BP11" s="287"/>
      <c r="BQ11" s="97" t="s">
        <v>1</v>
      </c>
      <c r="BR11" s="1"/>
      <c r="BS11" s="1"/>
      <c r="BT11" s="1"/>
      <c r="BU11" s="1"/>
      <c r="BV11" s="1"/>
      <c r="BW11" s="1"/>
      <c r="BX11" s="1"/>
      <c r="BY11" s="1"/>
      <c r="BZ11" s="1"/>
      <c r="CA11" s="293"/>
      <c r="CB11" s="1"/>
      <c r="CC11" s="1"/>
      <c r="CD11" s="1"/>
      <c r="CE11" s="1"/>
      <c r="CG11" s="287"/>
      <c r="CH11" s="97" t="s">
        <v>1</v>
      </c>
      <c r="CI11" s="1"/>
      <c r="CJ11" s="1"/>
      <c r="CK11" s="1"/>
      <c r="CL11" s="1"/>
      <c r="CM11" s="1"/>
      <c r="CN11" s="1"/>
      <c r="CO11" s="1"/>
      <c r="CP11" s="1"/>
      <c r="CQ11" s="1"/>
      <c r="CR11" s="293"/>
      <c r="CS11" s="1"/>
      <c r="CT11" s="1"/>
      <c r="CU11" s="1"/>
      <c r="CV11" s="1"/>
      <c r="CX11" s="287"/>
      <c r="CY11" s="97" t="s">
        <v>1</v>
      </c>
      <c r="CZ11" s="1"/>
      <c r="DA11" s="1"/>
      <c r="DB11" s="1"/>
      <c r="DC11" s="1"/>
      <c r="DD11" s="1"/>
      <c r="DE11" s="1"/>
      <c r="DF11" s="1"/>
      <c r="DG11" s="1"/>
      <c r="DH11" s="1"/>
      <c r="DI11" s="293"/>
      <c r="DJ11" s="1"/>
      <c r="DK11" s="1"/>
      <c r="DL11" s="1"/>
      <c r="DM11" s="1"/>
      <c r="DO11" s="287"/>
      <c r="DP11" s="97" t="s">
        <v>1</v>
      </c>
      <c r="DQ11" s="1"/>
      <c r="DR11" s="1"/>
      <c r="DS11" s="1"/>
      <c r="DT11" s="1"/>
      <c r="DU11" s="1"/>
      <c r="DV11" s="1"/>
      <c r="DW11" s="1"/>
      <c r="DX11" s="1"/>
      <c r="DY11" s="1"/>
      <c r="DZ11" s="293"/>
      <c r="EA11" s="1"/>
      <c r="EB11" s="1"/>
      <c r="EC11" s="1"/>
      <c r="ED11" s="1"/>
      <c r="EF11" s="287"/>
      <c r="EG11" s="97" t="s">
        <v>1</v>
      </c>
      <c r="EH11" s="1"/>
      <c r="EI11" s="1"/>
      <c r="EJ11" s="1"/>
      <c r="EK11" s="1"/>
      <c r="EL11" s="1"/>
      <c r="EM11" s="1"/>
      <c r="EN11" s="1"/>
      <c r="EO11" s="1"/>
      <c r="EP11" s="1"/>
      <c r="EQ11" s="293"/>
      <c r="ER11" s="1"/>
      <c r="ES11" s="1"/>
      <c r="ET11" s="1"/>
      <c r="EU11" s="1"/>
      <c r="EW11" s="287"/>
      <c r="EX11" s="97" t="s">
        <v>1</v>
      </c>
      <c r="EY11" s="1"/>
      <c r="EZ11" s="1"/>
      <c r="FA11" s="1"/>
      <c r="FB11" s="1"/>
      <c r="FC11" s="1"/>
      <c r="FD11" s="1"/>
      <c r="FE11" s="1"/>
      <c r="FF11" s="1"/>
      <c r="FG11" s="1"/>
      <c r="FH11" s="293"/>
      <c r="FI11" s="1"/>
      <c r="FJ11" s="1"/>
      <c r="FK11" s="1"/>
      <c r="FL11" s="1"/>
    </row>
    <row r="12" spans="1:170" s="85" customFormat="1" x14ac:dyDescent="0.2">
      <c r="A12" s="98" t="s">
        <v>2</v>
      </c>
      <c r="B12" s="209">
        <v>2.0367840664596399</v>
      </c>
      <c r="C12" s="100">
        <v>0.103159204781741</v>
      </c>
      <c r="D12" s="209">
        <v>1.4813764477801401</v>
      </c>
      <c r="E12" s="100">
        <v>9.4095320827119494E-2</v>
      </c>
      <c r="F12" s="209">
        <v>1.9474898459560399</v>
      </c>
      <c r="G12" s="100">
        <v>0.103327206677338</v>
      </c>
      <c r="H12" s="209">
        <v>1.6060983199991801</v>
      </c>
      <c r="I12" s="100">
        <v>0.1320021164579</v>
      </c>
      <c r="J12" s="209">
        <v>1.7714596862313501</v>
      </c>
      <c r="K12" s="258">
        <v>0.12587366208363099</v>
      </c>
      <c r="L12" s="191"/>
      <c r="M12" s="192"/>
      <c r="N12" s="191"/>
      <c r="O12" s="192"/>
      <c r="P12" s="192"/>
      <c r="Q12" s="249"/>
      <c r="R12" s="98" t="s">
        <v>2</v>
      </c>
      <c r="S12" s="209">
        <v>2.0799867212240701</v>
      </c>
      <c r="T12" s="100">
        <v>5.2672873032914701E-2</v>
      </c>
      <c r="U12" s="209">
        <v>2.0229131599999199</v>
      </c>
      <c r="V12" s="100">
        <v>5.2673574393127198E-2</v>
      </c>
      <c r="W12" s="209">
        <v>2.3032573444222</v>
      </c>
      <c r="X12" s="100">
        <v>5.3419478419422503E-2</v>
      </c>
      <c r="Y12" s="209">
        <v>1.9893284800300599</v>
      </c>
      <c r="Z12" s="100">
        <v>7.0346328036272096E-2</v>
      </c>
      <c r="AA12" s="209">
        <v>2.0827735500222402</v>
      </c>
      <c r="AB12" s="258">
        <v>5.8494092331840997E-2</v>
      </c>
      <c r="AC12" s="191"/>
      <c r="AD12" s="192"/>
      <c r="AE12" s="191"/>
      <c r="AF12" s="192"/>
      <c r="AH12" s="287"/>
      <c r="AI12" s="98" t="s">
        <v>2</v>
      </c>
      <c r="AJ12" s="209">
        <v>1.9864785839941901</v>
      </c>
      <c r="AK12" s="100">
        <v>6.06405577328561E-2</v>
      </c>
      <c r="AL12" s="209">
        <v>1.7054172563272201</v>
      </c>
      <c r="AM12" s="100">
        <v>6.2286391735164898E-2</v>
      </c>
      <c r="AN12" s="209">
        <v>2.2307642102754599</v>
      </c>
      <c r="AO12" s="100">
        <v>6.5944968918639393E-2</v>
      </c>
      <c r="AP12" s="209">
        <v>1.75904313837226</v>
      </c>
      <c r="AQ12" s="100">
        <v>6.1581122600430298E-2</v>
      </c>
      <c r="AR12" s="209">
        <v>2.1921757355374099</v>
      </c>
      <c r="AS12" s="258">
        <v>8.0522336238961198E-2</v>
      </c>
      <c r="AT12" s="191"/>
      <c r="AU12" s="192"/>
      <c r="AV12" s="191"/>
      <c r="AW12" s="192"/>
      <c r="AY12" s="287"/>
      <c r="AZ12" s="98" t="s">
        <v>2</v>
      </c>
      <c r="BA12" s="209">
        <v>1.94751872527351</v>
      </c>
      <c r="BB12" s="100">
        <v>3.4354916044852003E-2</v>
      </c>
      <c r="BC12" s="209">
        <v>1.8074316973534901</v>
      </c>
      <c r="BD12" s="100">
        <v>3.7768971661924798E-2</v>
      </c>
      <c r="BE12" s="209">
        <v>2.1527750214366499</v>
      </c>
      <c r="BF12" s="100">
        <v>3.4587167501513097E-2</v>
      </c>
      <c r="BG12" s="209">
        <v>1.89305141566973</v>
      </c>
      <c r="BH12" s="100">
        <v>4.6932020415977702E-2</v>
      </c>
      <c r="BI12" s="209">
        <v>1.7836268763626</v>
      </c>
      <c r="BJ12" s="258">
        <v>5.6445005074386698E-2</v>
      </c>
      <c r="BK12" s="191"/>
      <c r="BL12" s="192"/>
      <c r="BM12" s="191"/>
      <c r="BN12" s="192"/>
      <c r="BP12" s="287"/>
      <c r="BQ12" s="98" t="s">
        <v>2</v>
      </c>
      <c r="BR12" s="209">
        <v>2.73491946086699</v>
      </c>
      <c r="BS12" s="100">
        <v>7.9723670672032704E-2</v>
      </c>
      <c r="BT12" s="209">
        <v>2.4573739978866702</v>
      </c>
      <c r="BU12" s="100">
        <v>9.1448390791659895E-2</v>
      </c>
      <c r="BV12" s="209">
        <v>2.40622365102872</v>
      </c>
      <c r="BW12" s="100">
        <v>0.12487600347022899</v>
      </c>
      <c r="BX12" s="209">
        <v>3.0071168460703799</v>
      </c>
      <c r="BY12" s="100">
        <v>0.13528109996999099</v>
      </c>
      <c r="BZ12" s="209">
        <v>2.7955123448449801</v>
      </c>
      <c r="CA12" s="258">
        <v>9.9433382391524494E-2</v>
      </c>
      <c r="CB12" s="191"/>
      <c r="CC12" s="192"/>
      <c r="CD12" s="191"/>
      <c r="CE12" s="192"/>
      <c r="CG12" s="287"/>
      <c r="CH12" s="98" t="s">
        <v>2</v>
      </c>
      <c r="CI12" s="209">
        <v>2.66290478582909</v>
      </c>
      <c r="CJ12" s="100">
        <v>0.104986656981555</v>
      </c>
      <c r="CK12" s="209">
        <v>2.5640195684828599</v>
      </c>
      <c r="CL12" s="100">
        <v>7.8924340801583698E-2</v>
      </c>
      <c r="CM12" s="209">
        <v>2.5554708208949499</v>
      </c>
      <c r="CN12" s="100">
        <v>9.5560702871698405E-2</v>
      </c>
      <c r="CO12" s="209">
        <v>2.9138347161685401</v>
      </c>
      <c r="CP12" s="100">
        <v>7.4512689795177806E-2</v>
      </c>
      <c r="CQ12" s="209">
        <v>2.61384008300882</v>
      </c>
      <c r="CR12" s="258">
        <v>0.149089848850229</v>
      </c>
      <c r="CS12" s="191"/>
      <c r="CT12" s="192"/>
      <c r="CU12" s="191"/>
      <c r="CV12" s="192"/>
      <c r="CX12" s="287"/>
      <c r="CY12" s="98" t="s">
        <v>2</v>
      </c>
      <c r="CZ12" s="209">
        <v>2.78733475411186</v>
      </c>
      <c r="DA12" s="100">
        <v>9.4172856100992297E-2</v>
      </c>
      <c r="DB12" s="209">
        <v>2.9993224390446001</v>
      </c>
      <c r="DC12" s="100">
        <v>0.187170856440316</v>
      </c>
      <c r="DD12" s="209">
        <v>2.84716598328278</v>
      </c>
      <c r="DE12" s="100">
        <v>0.10978873157303499</v>
      </c>
      <c r="DF12" s="209">
        <v>2.6026655796685798</v>
      </c>
      <c r="DG12" s="100">
        <v>0.13223570252155101</v>
      </c>
      <c r="DH12" s="209">
        <v>2.5225500559635199</v>
      </c>
      <c r="DI12" s="258">
        <v>0.140239572454985</v>
      </c>
      <c r="DJ12" s="191"/>
      <c r="DK12" s="192"/>
      <c r="DL12" s="191"/>
      <c r="DM12" s="192"/>
      <c r="DO12" s="287"/>
      <c r="DP12" s="98" t="s">
        <v>2</v>
      </c>
      <c r="DQ12" s="209">
        <v>2.41453400579391</v>
      </c>
      <c r="DR12" s="100">
        <v>5.5952505184832302E-2</v>
      </c>
      <c r="DS12" s="209">
        <v>2.2688995747695402</v>
      </c>
      <c r="DT12" s="100">
        <v>5.5984691161492503E-2</v>
      </c>
      <c r="DU12" s="209">
        <v>2.3419446700676301</v>
      </c>
      <c r="DV12" s="100">
        <v>6.7203954805170704E-2</v>
      </c>
      <c r="DW12" s="209">
        <v>2.3524136901779902</v>
      </c>
      <c r="DX12" s="100">
        <v>5.8649528298496699E-2</v>
      </c>
      <c r="DY12" s="209">
        <v>2.2196603456188901</v>
      </c>
      <c r="DZ12" s="258">
        <v>6.7297388524227897E-2</v>
      </c>
      <c r="EA12" s="191"/>
      <c r="EB12" s="192"/>
      <c r="EC12" s="191"/>
      <c r="ED12" s="192"/>
      <c r="EF12" s="287"/>
      <c r="EG12" s="98" t="s">
        <v>2</v>
      </c>
      <c r="EH12" s="209">
        <v>2.55920873146112</v>
      </c>
      <c r="EI12" s="100">
        <v>2.7715806151812399E-2</v>
      </c>
      <c r="EJ12" s="209">
        <v>2.5125149934487498</v>
      </c>
      <c r="EK12" s="100">
        <v>2.78650112524188E-2</v>
      </c>
      <c r="EL12" s="209">
        <v>2.0363533274418701</v>
      </c>
      <c r="EM12" s="100">
        <v>3.1632866287319303E-2</v>
      </c>
      <c r="EN12" s="209">
        <v>2.1367351368522098</v>
      </c>
      <c r="EO12" s="100">
        <v>2.8768060422841302E-2</v>
      </c>
      <c r="EP12" s="209">
        <v>2.3481751024700501</v>
      </c>
      <c r="EQ12" s="258">
        <v>3.44285783639297E-2</v>
      </c>
      <c r="ER12" s="191"/>
      <c r="ES12" s="192"/>
      <c r="ET12" s="191"/>
      <c r="EU12" s="192"/>
      <c r="EW12" s="287"/>
      <c r="EX12" s="98" t="s">
        <v>2</v>
      </c>
      <c r="EY12" s="209">
        <v>2.20734243144878</v>
      </c>
      <c r="EZ12" s="100">
        <v>0.10426183358510401</v>
      </c>
      <c r="FA12" s="209">
        <v>1.99564528131924</v>
      </c>
      <c r="FB12" s="100">
        <v>0.109628454563828</v>
      </c>
      <c r="FC12" s="209">
        <v>2.12507199703421</v>
      </c>
      <c r="FD12" s="100">
        <v>9.0769934586504494E-2</v>
      </c>
      <c r="FE12" s="209">
        <v>2.09230392179651</v>
      </c>
      <c r="FF12" s="100">
        <v>0.11980051844775701</v>
      </c>
      <c r="FG12" s="209">
        <v>1.77586878498263</v>
      </c>
      <c r="FH12" s="258">
        <v>0.11238245679265101</v>
      </c>
      <c r="FI12" s="191"/>
      <c r="FJ12" s="192"/>
      <c r="FK12" s="191"/>
      <c r="FL12" s="192"/>
    </row>
    <row r="13" spans="1:170" s="85" customFormat="1" ht="12.75" customHeight="1" x14ac:dyDescent="0.2">
      <c r="A13" s="98" t="s">
        <v>3</v>
      </c>
      <c r="B13" s="209">
        <v>2.0835972825740701</v>
      </c>
      <c r="C13" s="100">
        <v>7.3346652374011001E-2</v>
      </c>
      <c r="D13" s="209">
        <v>1.15837950767598</v>
      </c>
      <c r="E13" s="100">
        <v>8.5692136934046398E-2</v>
      </c>
      <c r="F13" s="209">
        <v>1.6582714835815699</v>
      </c>
      <c r="G13" s="100">
        <v>6.2570576387733098E-2</v>
      </c>
      <c r="H13" s="209">
        <v>1.3971084866765</v>
      </c>
      <c r="I13" s="100">
        <v>9.8028484672921495E-2</v>
      </c>
      <c r="J13" s="209">
        <v>1.4809019674216199</v>
      </c>
      <c r="K13" s="258">
        <v>8.9902509697454003E-2</v>
      </c>
      <c r="L13" s="191"/>
      <c r="M13" s="192"/>
      <c r="N13" s="191"/>
      <c r="O13" s="192"/>
      <c r="P13" s="192"/>
      <c r="Q13" s="249"/>
      <c r="R13" s="98" t="s">
        <v>3</v>
      </c>
      <c r="S13" s="209">
        <v>1.8751084310150601</v>
      </c>
      <c r="T13" s="100">
        <v>3.7120737144581598E-2</v>
      </c>
      <c r="U13" s="209">
        <v>1.98556670006522</v>
      </c>
      <c r="V13" s="100">
        <v>4.3759593418264797E-2</v>
      </c>
      <c r="W13" s="209">
        <v>2.09455694976706</v>
      </c>
      <c r="X13" s="100">
        <v>4.5008828487602001E-2</v>
      </c>
      <c r="Y13" s="209">
        <v>1.9385608742920299</v>
      </c>
      <c r="Z13" s="100">
        <v>5.4387729731470699E-2</v>
      </c>
      <c r="AA13" s="209">
        <v>1.81178839337951</v>
      </c>
      <c r="AB13" s="258">
        <v>5.4386066559709602E-2</v>
      </c>
      <c r="AC13" s="191"/>
      <c r="AD13" s="192"/>
      <c r="AE13" s="191"/>
      <c r="AF13" s="192"/>
      <c r="AH13" s="287"/>
      <c r="AI13" s="98" t="s">
        <v>3</v>
      </c>
      <c r="AJ13" s="209">
        <v>1.7164139460004</v>
      </c>
      <c r="AK13" s="100">
        <v>6.3240477042940793E-2</v>
      </c>
      <c r="AL13" s="209">
        <v>1.80896719493715</v>
      </c>
      <c r="AM13" s="100">
        <v>5.7442258173050299E-2</v>
      </c>
      <c r="AN13" s="209">
        <v>1.96072719080956</v>
      </c>
      <c r="AO13" s="100">
        <v>7.3911232761866605E-2</v>
      </c>
      <c r="AP13" s="209">
        <v>2.0111750314147501</v>
      </c>
      <c r="AQ13" s="100">
        <v>7.3725766144340801E-2</v>
      </c>
      <c r="AR13" s="209">
        <v>1.6726415453750101</v>
      </c>
      <c r="AS13" s="258">
        <v>8.57032820518982E-2</v>
      </c>
      <c r="AT13" s="191"/>
      <c r="AU13" s="192"/>
      <c r="AV13" s="191"/>
      <c r="AW13" s="192"/>
      <c r="AY13" s="287"/>
      <c r="AZ13" s="98" t="s">
        <v>3</v>
      </c>
      <c r="BA13" s="209">
        <v>1.9136499051592799</v>
      </c>
      <c r="BB13" s="100">
        <v>3.7801914770026999E-2</v>
      </c>
      <c r="BC13" s="209">
        <v>1.7894026789402</v>
      </c>
      <c r="BD13" s="100">
        <v>3.6147901823913101E-2</v>
      </c>
      <c r="BE13" s="209">
        <v>1.9587722284800999</v>
      </c>
      <c r="BF13" s="100">
        <v>3.5308922115925803E-2</v>
      </c>
      <c r="BG13" s="209">
        <v>1.8036498585582501</v>
      </c>
      <c r="BH13" s="100">
        <v>3.6694130770928E-2</v>
      </c>
      <c r="BI13" s="209">
        <v>1.40360164438265</v>
      </c>
      <c r="BJ13" s="258">
        <v>4.28841611377897E-2</v>
      </c>
      <c r="BK13" s="191"/>
      <c r="BL13" s="192"/>
      <c r="BM13" s="191"/>
      <c r="BN13" s="192"/>
      <c r="BP13" s="287"/>
      <c r="BQ13" s="98" t="s">
        <v>3</v>
      </c>
      <c r="BR13" s="209">
        <v>2.5417024714090299</v>
      </c>
      <c r="BS13" s="100">
        <v>6.7193070736481397E-2</v>
      </c>
      <c r="BT13" s="209">
        <v>2.5118223529524202</v>
      </c>
      <c r="BU13" s="100">
        <v>9.0875593858606302E-2</v>
      </c>
      <c r="BV13" s="209">
        <v>2.2027375019257498</v>
      </c>
      <c r="BW13" s="100">
        <v>9.3247146853256593E-2</v>
      </c>
      <c r="BX13" s="209">
        <v>2.4855906439466202</v>
      </c>
      <c r="BY13" s="100">
        <v>0.104160000180752</v>
      </c>
      <c r="BZ13" s="209">
        <v>2.48420951287356</v>
      </c>
      <c r="CA13" s="258">
        <v>0.15334500661584999</v>
      </c>
      <c r="CB13" s="191"/>
      <c r="CC13" s="192"/>
      <c r="CD13" s="191"/>
      <c r="CE13" s="192"/>
      <c r="CG13" s="287"/>
      <c r="CH13" s="98" t="s">
        <v>3</v>
      </c>
      <c r="CI13" s="209">
        <v>2.7517930383092502</v>
      </c>
      <c r="CJ13" s="100">
        <v>5.8002013776775899E-2</v>
      </c>
      <c r="CK13" s="209">
        <v>2.5632355491835299</v>
      </c>
      <c r="CL13" s="100">
        <v>6.7563441930469606E-2</v>
      </c>
      <c r="CM13" s="209">
        <v>2.5842020446941101</v>
      </c>
      <c r="CN13" s="100">
        <v>7.6346156833081796E-2</v>
      </c>
      <c r="CO13" s="209">
        <v>2.4517899732530499</v>
      </c>
      <c r="CP13" s="100">
        <v>6.50523909062624E-2</v>
      </c>
      <c r="CQ13" s="209">
        <v>2.5974499429243298</v>
      </c>
      <c r="CR13" s="258">
        <v>0.107762912922009</v>
      </c>
      <c r="CS13" s="191"/>
      <c r="CT13" s="192"/>
      <c r="CU13" s="191"/>
      <c r="CV13" s="192"/>
      <c r="CX13" s="287"/>
      <c r="CY13" s="98" t="s">
        <v>3</v>
      </c>
      <c r="CZ13" s="209" t="s">
        <v>328</v>
      </c>
      <c r="DA13" s="100" t="s">
        <v>328</v>
      </c>
      <c r="DB13" s="209" t="s">
        <v>328</v>
      </c>
      <c r="DC13" s="100" t="s">
        <v>328</v>
      </c>
      <c r="DD13" s="209" t="s">
        <v>328</v>
      </c>
      <c r="DE13" s="100" t="s">
        <v>328</v>
      </c>
      <c r="DF13" s="209" t="s">
        <v>328</v>
      </c>
      <c r="DG13" s="100" t="s">
        <v>328</v>
      </c>
      <c r="DH13" s="209" t="s">
        <v>328</v>
      </c>
      <c r="DI13" s="258" t="s">
        <v>328</v>
      </c>
      <c r="DJ13" s="191"/>
      <c r="DK13" s="192"/>
      <c r="DL13" s="191"/>
      <c r="DM13" s="192"/>
      <c r="DO13" s="287"/>
      <c r="DP13" s="98" t="s">
        <v>3</v>
      </c>
      <c r="DQ13" s="209">
        <v>2.3290927293763999</v>
      </c>
      <c r="DR13" s="100">
        <v>6.9365104670652794E-2</v>
      </c>
      <c r="DS13" s="209">
        <v>2.3253156073763299</v>
      </c>
      <c r="DT13" s="100">
        <v>5.99984092737465E-2</v>
      </c>
      <c r="DU13" s="209">
        <v>2.34753257872927</v>
      </c>
      <c r="DV13" s="100">
        <v>7.1508479236590899E-2</v>
      </c>
      <c r="DW13" s="209">
        <v>2.3274643191845601</v>
      </c>
      <c r="DX13" s="100">
        <v>4.72631058313603E-2</v>
      </c>
      <c r="DY13" s="209">
        <v>1.9378294111583101</v>
      </c>
      <c r="DZ13" s="258">
        <v>8.1729978429536901E-2</v>
      </c>
      <c r="EA13" s="191"/>
      <c r="EB13" s="192"/>
      <c r="EC13" s="191"/>
      <c r="ED13" s="192"/>
      <c r="EF13" s="287"/>
      <c r="EG13" s="98" t="s">
        <v>3</v>
      </c>
      <c r="EH13" s="209">
        <v>2.2683481948686102</v>
      </c>
      <c r="EI13" s="100">
        <v>3.04070662759863E-2</v>
      </c>
      <c r="EJ13" s="209">
        <v>2.3145777629088502</v>
      </c>
      <c r="EK13" s="100">
        <v>3.5331427745626101E-2</v>
      </c>
      <c r="EL13" s="209">
        <v>1.62106286249344</v>
      </c>
      <c r="EM13" s="100">
        <v>3.5506847574341097E-2</v>
      </c>
      <c r="EN13" s="209">
        <v>1.7850713468071699</v>
      </c>
      <c r="EO13" s="100">
        <v>2.4383026834168299E-2</v>
      </c>
      <c r="EP13" s="209">
        <v>1.9006533668741601</v>
      </c>
      <c r="EQ13" s="258">
        <v>4.47037353415718E-2</v>
      </c>
      <c r="ER13" s="191"/>
      <c r="ES13" s="192"/>
      <c r="ET13" s="191"/>
      <c r="EU13" s="192"/>
      <c r="EW13" s="287"/>
      <c r="EX13" s="98" t="s">
        <v>3</v>
      </c>
      <c r="EY13" s="209">
        <v>2.0362275413625701</v>
      </c>
      <c r="EZ13" s="100">
        <v>8.7097112297253795E-2</v>
      </c>
      <c r="FA13" s="209">
        <v>1.8306911651014</v>
      </c>
      <c r="FB13" s="100">
        <v>0.100262483119885</v>
      </c>
      <c r="FC13" s="209">
        <v>1.6461716720438599</v>
      </c>
      <c r="FD13" s="100">
        <v>6.8272258031582905E-2</v>
      </c>
      <c r="FE13" s="209">
        <v>1.9106026572920201</v>
      </c>
      <c r="FF13" s="100">
        <v>8.7010388073390094E-2</v>
      </c>
      <c r="FG13" s="209">
        <v>1.4850710749706699</v>
      </c>
      <c r="FH13" s="258">
        <v>0.106044648161157</v>
      </c>
      <c r="FI13" s="191"/>
      <c r="FJ13" s="192"/>
      <c r="FK13" s="191"/>
      <c r="FL13" s="192"/>
    </row>
    <row r="14" spans="1:170" s="85" customFormat="1" x14ac:dyDescent="0.2">
      <c r="A14" s="98" t="s">
        <v>4</v>
      </c>
      <c r="B14" s="209">
        <v>1.95833452603222</v>
      </c>
      <c r="C14" s="100">
        <v>5.8625377250825603E-2</v>
      </c>
      <c r="D14" s="209">
        <v>1.3574601702250799</v>
      </c>
      <c r="E14" s="100">
        <v>7.0303172524018701E-2</v>
      </c>
      <c r="F14" s="209">
        <v>1.9287748310499799</v>
      </c>
      <c r="G14" s="100">
        <v>7.4277647239727601E-2</v>
      </c>
      <c r="H14" s="209">
        <v>1.5253484950418399</v>
      </c>
      <c r="I14" s="100">
        <v>0.116447866294848</v>
      </c>
      <c r="J14" s="209">
        <v>1.6733174989742501</v>
      </c>
      <c r="K14" s="258">
        <v>0.11428203634528</v>
      </c>
      <c r="L14" s="191"/>
      <c r="M14" s="192"/>
      <c r="N14" s="191"/>
      <c r="O14" s="192"/>
      <c r="P14" s="192"/>
      <c r="Q14" s="249"/>
      <c r="R14" s="98" t="s">
        <v>4</v>
      </c>
      <c r="S14" s="209">
        <v>2.04235344838985</v>
      </c>
      <c r="T14" s="100">
        <v>2.7918459232813699E-2</v>
      </c>
      <c r="U14" s="209">
        <v>2.1789604837146599</v>
      </c>
      <c r="V14" s="100">
        <v>3.27896395017356E-2</v>
      </c>
      <c r="W14" s="209">
        <v>2.4657829085735399</v>
      </c>
      <c r="X14" s="100">
        <v>3.9268369145074498E-2</v>
      </c>
      <c r="Y14" s="209">
        <v>2.2675265226671999</v>
      </c>
      <c r="Z14" s="100">
        <v>5.0377711109199599E-2</v>
      </c>
      <c r="AA14" s="209">
        <v>1.98228618095261</v>
      </c>
      <c r="AB14" s="258">
        <v>4.5913141813707099E-2</v>
      </c>
      <c r="AC14" s="191"/>
      <c r="AD14" s="192"/>
      <c r="AE14" s="191"/>
      <c r="AF14" s="192"/>
      <c r="AH14" s="287"/>
      <c r="AI14" s="98" t="s">
        <v>4</v>
      </c>
      <c r="AJ14" s="209">
        <v>1.8116225706865801</v>
      </c>
      <c r="AK14" s="100">
        <v>4.7657870115100802E-2</v>
      </c>
      <c r="AL14" s="209">
        <v>1.85159965506137</v>
      </c>
      <c r="AM14" s="100">
        <v>5.41158933988862E-2</v>
      </c>
      <c r="AN14" s="209">
        <v>2.2892764700981698</v>
      </c>
      <c r="AO14" s="100">
        <v>5.9052174070182498E-2</v>
      </c>
      <c r="AP14" s="209">
        <v>1.9241627126152501</v>
      </c>
      <c r="AQ14" s="100">
        <v>5.79455665007075E-2</v>
      </c>
      <c r="AR14" s="209">
        <v>1.92469538721436</v>
      </c>
      <c r="AS14" s="258">
        <v>6.2813030199945302E-2</v>
      </c>
      <c r="AT14" s="191"/>
      <c r="AU14" s="192"/>
      <c r="AV14" s="191"/>
      <c r="AW14" s="192"/>
      <c r="AY14" s="287"/>
      <c r="AZ14" s="98" t="s">
        <v>4</v>
      </c>
      <c r="BA14" s="209">
        <v>1.8120761147286499</v>
      </c>
      <c r="BB14" s="100">
        <v>2.4654766098771201E-2</v>
      </c>
      <c r="BC14" s="209">
        <v>1.8200109511303999</v>
      </c>
      <c r="BD14" s="100">
        <v>2.9855178092669198E-2</v>
      </c>
      <c r="BE14" s="209">
        <v>2.1471516800097699</v>
      </c>
      <c r="BF14" s="100">
        <v>2.6478610350596801E-2</v>
      </c>
      <c r="BG14" s="209">
        <v>1.7806015096396499</v>
      </c>
      <c r="BH14" s="100">
        <v>3.1270437370292802E-2</v>
      </c>
      <c r="BI14" s="209">
        <v>1.47810533802864</v>
      </c>
      <c r="BJ14" s="258">
        <v>3.0481823236832899E-2</v>
      </c>
      <c r="BK14" s="191"/>
      <c r="BL14" s="192"/>
      <c r="BM14" s="191"/>
      <c r="BN14" s="192"/>
      <c r="BP14" s="287"/>
      <c r="BQ14" s="98" t="s">
        <v>4</v>
      </c>
      <c r="BR14" s="209">
        <v>2.6138457017943399</v>
      </c>
      <c r="BS14" s="100">
        <v>5.2944731445985597E-2</v>
      </c>
      <c r="BT14" s="209">
        <v>2.4583282449097799</v>
      </c>
      <c r="BU14" s="100">
        <v>5.50329836823834E-2</v>
      </c>
      <c r="BV14" s="209">
        <v>2.4711933070110899</v>
      </c>
      <c r="BW14" s="100">
        <v>8.2985936638669905E-2</v>
      </c>
      <c r="BX14" s="209">
        <v>2.7893724887357698</v>
      </c>
      <c r="BY14" s="100">
        <v>7.4076435141024299E-2</v>
      </c>
      <c r="BZ14" s="209">
        <v>2.5900620289927598</v>
      </c>
      <c r="CA14" s="258">
        <v>7.1664754385931395E-2</v>
      </c>
      <c r="CB14" s="191"/>
      <c r="CC14" s="192"/>
      <c r="CD14" s="191"/>
      <c r="CE14" s="192"/>
      <c r="CG14" s="287"/>
      <c r="CH14" s="98" t="s">
        <v>4</v>
      </c>
      <c r="CI14" s="209">
        <v>2.6146447729831799</v>
      </c>
      <c r="CJ14" s="100">
        <v>4.0375888564004897E-2</v>
      </c>
      <c r="CK14" s="209">
        <v>2.4804465033245999</v>
      </c>
      <c r="CL14" s="100">
        <v>4.0933961890570802E-2</v>
      </c>
      <c r="CM14" s="209">
        <v>2.7552316457866901</v>
      </c>
      <c r="CN14" s="100">
        <v>6.5136920537951906E-2</v>
      </c>
      <c r="CO14" s="209">
        <v>2.7805628362473498</v>
      </c>
      <c r="CP14" s="100">
        <v>5.4094752482261498E-2</v>
      </c>
      <c r="CQ14" s="209">
        <v>2.4180105367084601</v>
      </c>
      <c r="CR14" s="258">
        <v>6.9431634543654502E-2</v>
      </c>
      <c r="CS14" s="191"/>
      <c r="CT14" s="192"/>
      <c r="CU14" s="191"/>
      <c r="CV14" s="192"/>
      <c r="CX14" s="287"/>
      <c r="CY14" s="98" t="s">
        <v>4</v>
      </c>
      <c r="CZ14" s="209">
        <v>2.34344554739944</v>
      </c>
      <c r="DA14" s="100">
        <v>0.101463562308093</v>
      </c>
      <c r="DB14" s="209">
        <v>2.2852145522535801</v>
      </c>
      <c r="DC14" s="100">
        <v>8.7474274691312803E-2</v>
      </c>
      <c r="DD14" s="209">
        <v>2.5686763519264102</v>
      </c>
      <c r="DE14" s="100">
        <v>0.13245241991249801</v>
      </c>
      <c r="DF14" s="209">
        <v>2.3013250792378601</v>
      </c>
      <c r="DG14" s="100">
        <v>9.47354378100973E-2</v>
      </c>
      <c r="DH14" s="209">
        <v>2.3231089364898998</v>
      </c>
      <c r="DI14" s="258">
        <v>0.12563730011382299</v>
      </c>
      <c r="DJ14" s="191"/>
      <c r="DK14" s="192"/>
      <c r="DL14" s="191"/>
      <c r="DM14" s="192"/>
      <c r="DO14" s="287"/>
      <c r="DP14" s="98" t="s">
        <v>4</v>
      </c>
      <c r="DQ14" s="209">
        <v>2.24486860256967</v>
      </c>
      <c r="DR14" s="100">
        <v>3.5319499244864397E-2</v>
      </c>
      <c r="DS14" s="209">
        <v>2.2914062959039101</v>
      </c>
      <c r="DT14" s="100">
        <v>4.0084833053693397E-2</v>
      </c>
      <c r="DU14" s="209">
        <v>2.40886725612879</v>
      </c>
      <c r="DV14" s="100">
        <v>4.9114226191804798E-2</v>
      </c>
      <c r="DW14" s="209">
        <v>2.4397269100489898</v>
      </c>
      <c r="DX14" s="100">
        <v>5.3236253714074699E-2</v>
      </c>
      <c r="DY14" s="209">
        <v>2.0796128446694202</v>
      </c>
      <c r="DZ14" s="258">
        <v>4.7025460395231901E-2</v>
      </c>
      <c r="EA14" s="191"/>
      <c r="EB14" s="192"/>
      <c r="EC14" s="191"/>
      <c r="ED14" s="192"/>
      <c r="EF14" s="287"/>
      <c r="EG14" s="98" t="s">
        <v>4</v>
      </c>
      <c r="EH14" s="209">
        <v>2.3846366198786502</v>
      </c>
      <c r="EI14" s="100">
        <v>1.7400029310755401E-2</v>
      </c>
      <c r="EJ14" s="209">
        <v>2.3331202266052702</v>
      </c>
      <c r="EK14" s="100">
        <v>2.1267294558312801E-2</v>
      </c>
      <c r="EL14" s="209">
        <v>1.95925240722603</v>
      </c>
      <c r="EM14" s="100">
        <v>2.2602812012207301E-2</v>
      </c>
      <c r="EN14" s="209">
        <v>2.0046891563783</v>
      </c>
      <c r="EO14" s="100">
        <v>2.3052763873271698E-2</v>
      </c>
      <c r="EP14" s="209">
        <v>2.0502794125193899</v>
      </c>
      <c r="EQ14" s="258">
        <v>2.6937252550581998E-2</v>
      </c>
      <c r="ER14" s="191"/>
      <c r="ES14" s="192"/>
      <c r="ET14" s="191"/>
      <c r="EU14" s="192"/>
      <c r="EW14" s="287"/>
      <c r="EX14" s="98" t="s">
        <v>4</v>
      </c>
      <c r="EY14" s="209">
        <v>2.0237475281027599</v>
      </c>
      <c r="EZ14" s="100">
        <v>4.9327809962531499E-2</v>
      </c>
      <c r="FA14" s="209">
        <v>1.92206168209003</v>
      </c>
      <c r="FB14" s="100">
        <v>4.8685110622695899E-2</v>
      </c>
      <c r="FC14" s="209">
        <v>1.9375757483701199</v>
      </c>
      <c r="FD14" s="100">
        <v>5.24233028057094E-2</v>
      </c>
      <c r="FE14" s="209">
        <v>2.0517644525798699</v>
      </c>
      <c r="FF14" s="100">
        <v>5.8913085440287498E-2</v>
      </c>
      <c r="FG14" s="209">
        <v>1.6401976162935401</v>
      </c>
      <c r="FH14" s="258">
        <v>6.4384840896589496E-2</v>
      </c>
      <c r="FI14" s="191"/>
      <c r="FJ14" s="192"/>
      <c r="FK14" s="191"/>
      <c r="FL14" s="192"/>
    </row>
    <row r="15" spans="1:170" s="85" customFormat="1" x14ac:dyDescent="0.2">
      <c r="A15" s="98" t="s">
        <v>5</v>
      </c>
      <c r="B15" s="209">
        <v>1.5874525258730201</v>
      </c>
      <c r="C15" s="100">
        <v>0.21079975631405501</v>
      </c>
      <c r="D15" s="209">
        <v>1.4867191977687699</v>
      </c>
      <c r="E15" s="100">
        <v>0.156222726988681</v>
      </c>
      <c r="F15" s="209">
        <v>1.6342238610095099</v>
      </c>
      <c r="G15" s="100">
        <v>0.182003860000815</v>
      </c>
      <c r="H15" s="209">
        <v>1.6903747051493101</v>
      </c>
      <c r="I15" s="100">
        <v>9.9611861354202802E-2</v>
      </c>
      <c r="J15" s="209">
        <v>1.85234512626432</v>
      </c>
      <c r="K15" s="258">
        <v>0.31297688785217498</v>
      </c>
      <c r="L15" s="191"/>
      <c r="M15" s="192"/>
      <c r="N15" s="191"/>
      <c r="O15" s="192"/>
      <c r="P15" s="192"/>
      <c r="Q15" s="249"/>
      <c r="R15" s="98" t="s">
        <v>5</v>
      </c>
      <c r="S15" s="209">
        <v>1.64034084247187</v>
      </c>
      <c r="T15" s="100">
        <v>4.93562748969101E-2</v>
      </c>
      <c r="U15" s="209">
        <v>1.7400489926929901</v>
      </c>
      <c r="V15" s="100">
        <v>5.1379963513353999E-2</v>
      </c>
      <c r="W15" s="209">
        <v>2.1554181903106899</v>
      </c>
      <c r="X15" s="100">
        <v>5.3616059285215401E-2</v>
      </c>
      <c r="Y15" s="209">
        <v>1.95069055227277</v>
      </c>
      <c r="Z15" s="100">
        <v>6.7628651027362097E-2</v>
      </c>
      <c r="AA15" s="209">
        <v>1.78456477006453</v>
      </c>
      <c r="AB15" s="258">
        <v>8.9290495155876407E-2</v>
      </c>
      <c r="AC15" s="191"/>
      <c r="AD15" s="192"/>
      <c r="AE15" s="191"/>
      <c r="AF15" s="192"/>
      <c r="AH15" s="287"/>
      <c r="AI15" s="98" t="s">
        <v>5</v>
      </c>
      <c r="AJ15" s="209">
        <v>1.6739728707529999</v>
      </c>
      <c r="AK15" s="100">
        <v>9.1783741402733807E-2</v>
      </c>
      <c r="AL15" s="209">
        <v>1.5457009696364601</v>
      </c>
      <c r="AM15" s="100">
        <v>0.107412683401826</v>
      </c>
      <c r="AN15" s="209">
        <v>2.1654721858857302</v>
      </c>
      <c r="AO15" s="100">
        <v>8.7290744423166394E-2</v>
      </c>
      <c r="AP15" s="209">
        <v>1.9823342757567399</v>
      </c>
      <c r="AQ15" s="100">
        <v>0.171909804908526</v>
      </c>
      <c r="AR15" s="209">
        <v>2.0317162930733299</v>
      </c>
      <c r="AS15" s="258">
        <v>0.142788520953885</v>
      </c>
      <c r="AT15" s="191"/>
      <c r="AU15" s="192"/>
      <c r="AV15" s="191"/>
      <c r="AW15" s="192"/>
      <c r="AY15" s="287"/>
      <c r="AZ15" s="98" t="s">
        <v>5</v>
      </c>
      <c r="BA15" s="209">
        <v>1.82839307841605</v>
      </c>
      <c r="BB15" s="100">
        <v>6.5234220981990498E-2</v>
      </c>
      <c r="BC15" s="209">
        <v>1.7582667879503999</v>
      </c>
      <c r="BD15" s="100">
        <v>6.3152157717657698E-2</v>
      </c>
      <c r="BE15" s="209">
        <v>2.2064130121815801</v>
      </c>
      <c r="BF15" s="100">
        <v>5.6381586764130201E-2</v>
      </c>
      <c r="BG15" s="209">
        <v>2.0260518494425499</v>
      </c>
      <c r="BH15" s="100">
        <v>6.0693267594974197E-2</v>
      </c>
      <c r="BI15" s="209">
        <v>1.6346334755485199</v>
      </c>
      <c r="BJ15" s="258">
        <v>7.7714047637770803E-2</v>
      </c>
      <c r="BK15" s="191"/>
      <c r="BL15" s="192"/>
      <c r="BM15" s="191"/>
      <c r="BN15" s="192"/>
      <c r="BP15" s="287"/>
      <c r="BQ15" s="98" t="s">
        <v>5</v>
      </c>
      <c r="BR15" s="209">
        <v>2.49791636934942</v>
      </c>
      <c r="BS15" s="100">
        <v>8.04543057624518E-2</v>
      </c>
      <c r="BT15" s="209">
        <v>2.5524534477601999</v>
      </c>
      <c r="BU15" s="100">
        <v>0.19045777233605499</v>
      </c>
      <c r="BV15" s="209">
        <v>2.3992716677441099</v>
      </c>
      <c r="BW15" s="100">
        <v>0.10665373084530499</v>
      </c>
      <c r="BX15" s="209">
        <v>2.6767234269047302</v>
      </c>
      <c r="BY15" s="100">
        <v>0.16078995558864601</v>
      </c>
      <c r="BZ15" s="209">
        <v>2.5634208503335101</v>
      </c>
      <c r="CA15" s="258">
        <v>0.17102739037057599</v>
      </c>
      <c r="CB15" s="191"/>
      <c r="CC15" s="192"/>
      <c r="CD15" s="191"/>
      <c r="CE15" s="192"/>
      <c r="CG15" s="287"/>
      <c r="CH15" s="98" t="s">
        <v>5</v>
      </c>
      <c r="CI15" s="209">
        <v>2.6766687421004698</v>
      </c>
      <c r="CJ15" s="100">
        <v>0.14678324208249799</v>
      </c>
      <c r="CK15" s="209">
        <v>2.7014180886013701</v>
      </c>
      <c r="CL15" s="100">
        <v>0.114631645165868</v>
      </c>
      <c r="CM15" s="209">
        <v>2.9943456161737299</v>
      </c>
      <c r="CN15" s="100">
        <v>0.14321062608472701</v>
      </c>
      <c r="CO15" s="209">
        <v>2.6584481623962799</v>
      </c>
      <c r="CP15" s="100">
        <v>7.7466551714509502E-2</v>
      </c>
      <c r="CQ15" s="209">
        <v>2.4718327379890499</v>
      </c>
      <c r="CR15" s="258">
        <v>0.218810966440283</v>
      </c>
      <c r="CS15" s="191"/>
      <c r="CT15" s="192"/>
      <c r="CU15" s="191"/>
      <c r="CV15" s="192"/>
      <c r="CX15" s="287"/>
      <c r="CY15" s="98" t="s">
        <v>5</v>
      </c>
      <c r="CZ15" s="209" t="s">
        <v>328</v>
      </c>
      <c r="DA15" s="100" t="s">
        <v>328</v>
      </c>
      <c r="DB15" s="209" t="s">
        <v>328</v>
      </c>
      <c r="DC15" s="100" t="s">
        <v>328</v>
      </c>
      <c r="DD15" s="209" t="s">
        <v>328</v>
      </c>
      <c r="DE15" s="100" t="s">
        <v>328</v>
      </c>
      <c r="DF15" s="209" t="s">
        <v>328</v>
      </c>
      <c r="DG15" s="100" t="s">
        <v>328</v>
      </c>
      <c r="DH15" s="209" t="s">
        <v>328</v>
      </c>
      <c r="DI15" s="258" t="s">
        <v>328</v>
      </c>
      <c r="DJ15" s="191"/>
      <c r="DK15" s="192"/>
      <c r="DL15" s="191"/>
      <c r="DM15" s="192"/>
      <c r="DO15" s="287"/>
      <c r="DP15" s="98" t="s">
        <v>5</v>
      </c>
      <c r="DQ15" s="209">
        <v>2.2468394636984099</v>
      </c>
      <c r="DR15" s="100">
        <v>6.6937084914267198E-2</v>
      </c>
      <c r="DS15" s="209">
        <v>2.2246343933378299</v>
      </c>
      <c r="DT15" s="100">
        <v>8.7147192900610196E-2</v>
      </c>
      <c r="DU15" s="209">
        <v>2.5254549621646101</v>
      </c>
      <c r="DV15" s="100">
        <v>0.10805634834477799</v>
      </c>
      <c r="DW15" s="209">
        <v>2.3431719968535298</v>
      </c>
      <c r="DX15" s="100">
        <v>7.3368190692777696E-2</v>
      </c>
      <c r="DY15" s="209">
        <v>2.3145114925713899</v>
      </c>
      <c r="DZ15" s="258">
        <v>0.104375278550159</v>
      </c>
      <c r="EA15" s="191"/>
      <c r="EB15" s="192"/>
      <c r="EC15" s="191"/>
      <c r="ED15" s="192"/>
      <c r="EF15" s="287"/>
      <c r="EG15" s="98" t="s">
        <v>5</v>
      </c>
      <c r="EH15" s="209">
        <v>2.2107227290068501</v>
      </c>
      <c r="EI15" s="100">
        <v>7.5068692545061905E-2</v>
      </c>
      <c r="EJ15" s="209">
        <v>2.2207840650421802</v>
      </c>
      <c r="EK15" s="100">
        <v>4.8324220934423297E-2</v>
      </c>
      <c r="EL15" s="209">
        <v>1.8832643615450999</v>
      </c>
      <c r="EM15" s="100">
        <v>5.7910633627231402E-2</v>
      </c>
      <c r="EN15" s="209">
        <v>2.0450159574434901</v>
      </c>
      <c r="EO15" s="100">
        <v>8.2953094276754805E-2</v>
      </c>
      <c r="EP15" s="209">
        <v>2.0105263113874701</v>
      </c>
      <c r="EQ15" s="258">
        <v>7.8474631843251402E-2</v>
      </c>
      <c r="ER15" s="191"/>
      <c r="ES15" s="192"/>
      <c r="ET15" s="191"/>
      <c r="EU15" s="192"/>
      <c r="EW15" s="287"/>
      <c r="EX15" s="98" t="s">
        <v>5</v>
      </c>
      <c r="EY15" s="209">
        <v>2.05230515515948</v>
      </c>
      <c r="EZ15" s="100">
        <v>0.127759569312313</v>
      </c>
      <c r="FA15" s="209">
        <v>2.1429499731152601</v>
      </c>
      <c r="FB15" s="100">
        <v>0.168816088504082</v>
      </c>
      <c r="FC15" s="209">
        <v>2.1811222006733</v>
      </c>
      <c r="FD15" s="100">
        <v>0.100294602242631</v>
      </c>
      <c r="FE15" s="209">
        <v>2.2113024962490302</v>
      </c>
      <c r="FF15" s="100">
        <v>0.18120973282903299</v>
      </c>
      <c r="FG15" s="209">
        <v>1.5352182114612301</v>
      </c>
      <c r="FH15" s="258">
        <v>0.14468709089949899</v>
      </c>
      <c r="FI15" s="191"/>
      <c r="FJ15" s="192"/>
      <c r="FK15" s="191"/>
      <c r="FL15" s="192"/>
    </row>
    <row r="16" spans="1:170" s="85" customFormat="1" x14ac:dyDescent="0.2">
      <c r="A16" s="98" t="s">
        <v>6</v>
      </c>
      <c r="B16" s="209">
        <v>2.13311747514933</v>
      </c>
      <c r="C16" s="100">
        <v>0.116808389376359</v>
      </c>
      <c r="D16" s="209">
        <v>1.55361927198413</v>
      </c>
      <c r="E16" s="100">
        <v>9.8140110669994299E-2</v>
      </c>
      <c r="F16" s="209">
        <v>1.83930978928543</v>
      </c>
      <c r="G16" s="100">
        <v>7.8604404267118802E-2</v>
      </c>
      <c r="H16" s="209">
        <v>1.62102836317942</v>
      </c>
      <c r="I16" s="100">
        <v>8.3454360044896994E-2</v>
      </c>
      <c r="J16" s="209">
        <v>1.37034951816476</v>
      </c>
      <c r="K16" s="258">
        <v>0.104573988769375</v>
      </c>
      <c r="L16" s="191"/>
      <c r="M16" s="192"/>
      <c r="N16" s="191"/>
      <c r="O16" s="192"/>
      <c r="P16" s="192"/>
      <c r="Q16" s="249"/>
      <c r="R16" s="98" t="s">
        <v>6</v>
      </c>
      <c r="S16" s="209">
        <v>2.0767572324149799</v>
      </c>
      <c r="T16" s="100">
        <v>3.7006258045278302E-2</v>
      </c>
      <c r="U16" s="209">
        <v>1.94978500731316</v>
      </c>
      <c r="V16" s="100">
        <v>3.76897370164751E-2</v>
      </c>
      <c r="W16" s="209">
        <v>2.1406541542712199</v>
      </c>
      <c r="X16" s="100">
        <v>4.3963440094262701E-2</v>
      </c>
      <c r="Y16" s="209">
        <v>2.2152532246616898</v>
      </c>
      <c r="Z16" s="100">
        <v>5.2524743456003102E-2</v>
      </c>
      <c r="AA16" s="209">
        <v>1.94176070565317</v>
      </c>
      <c r="AB16" s="258">
        <v>4.6417122717187002E-2</v>
      </c>
      <c r="AC16" s="191"/>
      <c r="AD16" s="192"/>
      <c r="AE16" s="191"/>
      <c r="AF16" s="192"/>
      <c r="AH16" s="287"/>
      <c r="AI16" s="98" t="s">
        <v>6</v>
      </c>
      <c r="AJ16" s="209">
        <v>1.71522153785913</v>
      </c>
      <c r="AK16" s="100">
        <v>5.5383092092645102E-2</v>
      </c>
      <c r="AL16" s="209">
        <v>1.5514350420465399</v>
      </c>
      <c r="AM16" s="100">
        <v>5.7614657647324E-2</v>
      </c>
      <c r="AN16" s="209">
        <v>1.89250064371564</v>
      </c>
      <c r="AO16" s="100">
        <v>6.5440250659802801E-2</v>
      </c>
      <c r="AP16" s="209">
        <v>1.7174285171925201</v>
      </c>
      <c r="AQ16" s="100">
        <v>8.0678951142526503E-2</v>
      </c>
      <c r="AR16" s="209">
        <v>1.5190347392922601</v>
      </c>
      <c r="AS16" s="258">
        <v>8.2005587360950996E-2</v>
      </c>
      <c r="AT16" s="191"/>
      <c r="AU16" s="192"/>
      <c r="AV16" s="191"/>
      <c r="AW16" s="192"/>
      <c r="AY16" s="287"/>
      <c r="AZ16" s="98" t="s">
        <v>6</v>
      </c>
      <c r="BA16" s="209">
        <v>1.8998759625460999</v>
      </c>
      <c r="BB16" s="100">
        <v>3.4522924504076298E-2</v>
      </c>
      <c r="BC16" s="209">
        <v>1.7599635840693599</v>
      </c>
      <c r="BD16" s="100">
        <v>3.5766490963213403E-2</v>
      </c>
      <c r="BE16" s="209">
        <v>1.9863540445341801</v>
      </c>
      <c r="BF16" s="100">
        <v>2.7468041343262001E-2</v>
      </c>
      <c r="BG16" s="209">
        <v>1.9410281481756799</v>
      </c>
      <c r="BH16" s="100">
        <v>5.1477395182265399E-2</v>
      </c>
      <c r="BI16" s="209">
        <v>1.43790819483516</v>
      </c>
      <c r="BJ16" s="258">
        <v>4.4308601659373302E-2</v>
      </c>
      <c r="BK16" s="191"/>
      <c r="BL16" s="192"/>
      <c r="BM16" s="191"/>
      <c r="BN16" s="192"/>
      <c r="BP16" s="287"/>
      <c r="BQ16" s="98" t="s">
        <v>6</v>
      </c>
      <c r="BR16" s="209">
        <v>2.43753967547369</v>
      </c>
      <c r="BS16" s="100">
        <v>6.7339044205184606E-2</v>
      </c>
      <c r="BT16" s="209">
        <v>2.1906004450999599</v>
      </c>
      <c r="BU16" s="100">
        <v>5.9281433285357697E-2</v>
      </c>
      <c r="BV16" s="209">
        <v>2.1762799419397498</v>
      </c>
      <c r="BW16" s="100">
        <v>6.51802353116471E-2</v>
      </c>
      <c r="BX16" s="209">
        <v>2.9216284427005399</v>
      </c>
      <c r="BY16" s="100">
        <v>7.9156516073066105E-2</v>
      </c>
      <c r="BZ16" s="209">
        <v>2.6570622911019699</v>
      </c>
      <c r="CA16" s="258">
        <v>9.5475173041796896E-2</v>
      </c>
      <c r="CB16" s="191"/>
      <c r="CC16" s="192"/>
      <c r="CD16" s="191"/>
      <c r="CE16" s="192"/>
      <c r="CG16" s="287"/>
      <c r="CH16" s="98" t="s">
        <v>6</v>
      </c>
      <c r="CI16" s="209">
        <v>2.6123965681696499</v>
      </c>
      <c r="CJ16" s="100">
        <v>6.1987507438609701E-2</v>
      </c>
      <c r="CK16" s="209">
        <v>2.1235554569377002</v>
      </c>
      <c r="CL16" s="100">
        <v>5.7960593157620199E-2</v>
      </c>
      <c r="CM16" s="209">
        <v>2.5033381903776699</v>
      </c>
      <c r="CN16" s="100">
        <v>9.3576507425202599E-2</v>
      </c>
      <c r="CO16" s="209">
        <v>2.8370503881600202</v>
      </c>
      <c r="CP16" s="100">
        <v>0.104076418633868</v>
      </c>
      <c r="CQ16" s="209">
        <v>2.4066342591780399</v>
      </c>
      <c r="CR16" s="258">
        <v>0.113539794248901</v>
      </c>
      <c r="CS16" s="191"/>
      <c r="CT16" s="192"/>
      <c r="CU16" s="191"/>
      <c r="CV16" s="192"/>
      <c r="CX16" s="287"/>
      <c r="CY16" s="98" t="s">
        <v>6</v>
      </c>
      <c r="CZ16" s="209">
        <v>2.2340196055914001</v>
      </c>
      <c r="DA16" s="100">
        <v>0.118832853599698</v>
      </c>
      <c r="DB16" s="209">
        <v>2.0522349804799802</v>
      </c>
      <c r="DC16" s="100">
        <v>0.11460463060953099</v>
      </c>
      <c r="DD16" s="209">
        <v>2.23322176444767</v>
      </c>
      <c r="DE16" s="100">
        <v>0.136188269731326</v>
      </c>
      <c r="DF16" s="209">
        <v>2.19138741048415</v>
      </c>
      <c r="DG16" s="100">
        <v>0.141771879422424</v>
      </c>
      <c r="DH16" s="209">
        <v>2.0068171329073698</v>
      </c>
      <c r="DI16" s="258">
        <v>0.17821858872910601</v>
      </c>
      <c r="DJ16" s="191"/>
      <c r="DK16" s="192"/>
      <c r="DL16" s="191"/>
      <c r="DM16" s="192"/>
      <c r="DO16" s="287"/>
      <c r="DP16" s="98" t="s">
        <v>6</v>
      </c>
      <c r="DQ16" s="209">
        <v>2.2283617277709702</v>
      </c>
      <c r="DR16" s="100">
        <v>5.5513179339695698E-2</v>
      </c>
      <c r="DS16" s="209">
        <v>2.1017835498695399</v>
      </c>
      <c r="DT16" s="100">
        <v>4.1957208126136E-2</v>
      </c>
      <c r="DU16" s="209">
        <v>2.30081140347143</v>
      </c>
      <c r="DV16" s="100">
        <v>6.6799279651794399E-2</v>
      </c>
      <c r="DW16" s="209">
        <v>2.5548110158181601</v>
      </c>
      <c r="DX16" s="100">
        <v>6.03348148884938E-2</v>
      </c>
      <c r="DY16" s="209">
        <v>1.9232729489201099</v>
      </c>
      <c r="DZ16" s="258">
        <v>5.8477785285652999E-2</v>
      </c>
      <c r="EA16" s="191"/>
      <c r="EB16" s="192"/>
      <c r="EC16" s="191"/>
      <c r="ED16" s="192"/>
      <c r="EF16" s="287"/>
      <c r="EG16" s="98" t="s">
        <v>6</v>
      </c>
      <c r="EH16" s="209">
        <v>2.2886244288994901</v>
      </c>
      <c r="EI16" s="100">
        <v>1.8083466835922799E-2</v>
      </c>
      <c r="EJ16" s="209">
        <v>2.0979624090964402</v>
      </c>
      <c r="EK16" s="100">
        <v>2.5053922680830801E-2</v>
      </c>
      <c r="EL16" s="209">
        <v>1.5974162297590899</v>
      </c>
      <c r="EM16" s="100">
        <v>2.9511281318479899E-2</v>
      </c>
      <c r="EN16" s="209">
        <v>1.8631672756847999</v>
      </c>
      <c r="EO16" s="100">
        <v>1.9415921945669001E-2</v>
      </c>
      <c r="EP16" s="209">
        <v>1.9724984465129001</v>
      </c>
      <c r="EQ16" s="258">
        <v>3.28762693559237E-2</v>
      </c>
      <c r="ER16" s="191"/>
      <c r="ES16" s="192"/>
      <c r="ET16" s="191"/>
      <c r="EU16" s="192"/>
      <c r="EW16" s="287"/>
      <c r="EX16" s="98" t="s">
        <v>6</v>
      </c>
      <c r="EY16" s="209">
        <v>2.1885994980852002</v>
      </c>
      <c r="EZ16" s="100">
        <v>7.6914776857108694E-2</v>
      </c>
      <c r="FA16" s="209">
        <v>1.85052387837194</v>
      </c>
      <c r="FB16" s="100">
        <v>8.3342940765757906E-2</v>
      </c>
      <c r="FC16" s="209">
        <v>1.6713058518233099</v>
      </c>
      <c r="FD16" s="100">
        <v>5.9931858161913099E-2</v>
      </c>
      <c r="FE16" s="209">
        <v>2.0461733366075801</v>
      </c>
      <c r="FF16" s="100">
        <v>7.3197816688571005E-2</v>
      </c>
      <c r="FG16" s="209">
        <v>1.6515222131287099</v>
      </c>
      <c r="FH16" s="258">
        <v>9.2329418548259004E-2</v>
      </c>
      <c r="FI16" s="191"/>
      <c r="FJ16" s="192"/>
      <c r="FK16" s="191"/>
      <c r="FL16" s="192"/>
    </row>
    <row r="17" spans="1:169" s="85" customFormat="1" x14ac:dyDescent="0.2">
      <c r="A17" s="98" t="s">
        <v>7</v>
      </c>
      <c r="B17" s="209">
        <v>1.65530124021592</v>
      </c>
      <c r="C17" s="100">
        <v>6.6499742889035998E-2</v>
      </c>
      <c r="D17" s="209">
        <v>1.2211853383925999</v>
      </c>
      <c r="E17" s="100">
        <v>6.1287673073603499E-2</v>
      </c>
      <c r="F17" s="209">
        <v>1.7651560379928</v>
      </c>
      <c r="G17" s="100">
        <v>6.0466200801447802E-2</v>
      </c>
      <c r="H17" s="209">
        <v>1.5593438260241399</v>
      </c>
      <c r="I17" s="100">
        <v>6.6285627681616999E-2</v>
      </c>
      <c r="J17" s="209">
        <v>1.3545597325983001</v>
      </c>
      <c r="K17" s="258">
        <v>8.3426636568980098E-2</v>
      </c>
      <c r="L17" s="191"/>
      <c r="M17" s="192"/>
      <c r="N17" s="191"/>
      <c r="O17" s="192"/>
      <c r="P17" s="192"/>
      <c r="Q17" s="249"/>
      <c r="R17" s="98" t="s">
        <v>7</v>
      </c>
      <c r="S17" s="209">
        <v>1.56270990882034</v>
      </c>
      <c r="T17" s="100">
        <v>3.3780039670714399E-2</v>
      </c>
      <c r="U17" s="209">
        <v>1.61050421698517</v>
      </c>
      <c r="V17" s="100">
        <v>3.4362931119241102E-2</v>
      </c>
      <c r="W17" s="209">
        <v>1.93153514071985</v>
      </c>
      <c r="X17" s="100">
        <v>3.4227776373786101E-2</v>
      </c>
      <c r="Y17" s="209">
        <v>2.05224837590122</v>
      </c>
      <c r="Z17" s="100">
        <v>5.9444345822192102E-2</v>
      </c>
      <c r="AA17" s="209">
        <v>1.5252360964497</v>
      </c>
      <c r="AB17" s="258">
        <v>3.8768830034254097E-2</v>
      </c>
      <c r="AC17" s="191"/>
      <c r="AD17" s="192"/>
      <c r="AE17" s="191"/>
      <c r="AF17" s="192"/>
      <c r="AH17" s="287"/>
      <c r="AI17" s="98" t="s">
        <v>7</v>
      </c>
      <c r="AJ17" s="209">
        <v>1.75067505219504</v>
      </c>
      <c r="AK17" s="100">
        <v>4.5494640254553E-2</v>
      </c>
      <c r="AL17" s="209">
        <v>1.3666630824134001</v>
      </c>
      <c r="AM17" s="100">
        <v>4.9101173365558699E-2</v>
      </c>
      <c r="AN17" s="209">
        <v>2.00516714942626</v>
      </c>
      <c r="AO17" s="100">
        <v>4.8593394353690297E-2</v>
      </c>
      <c r="AP17" s="209">
        <v>2.2012915583282799</v>
      </c>
      <c r="AQ17" s="100">
        <v>7.1730840945575497E-2</v>
      </c>
      <c r="AR17" s="209">
        <v>1.8044505709279599</v>
      </c>
      <c r="AS17" s="258">
        <v>5.3316760297468901E-2</v>
      </c>
      <c r="AT17" s="191"/>
      <c r="AU17" s="192"/>
      <c r="AV17" s="191"/>
      <c r="AW17" s="192"/>
      <c r="AY17" s="287"/>
      <c r="AZ17" s="98" t="s">
        <v>7</v>
      </c>
      <c r="BA17" s="209">
        <v>1.92117478883653</v>
      </c>
      <c r="BB17" s="100">
        <v>2.6802972929981898E-2</v>
      </c>
      <c r="BC17" s="209">
        <v>1.6426926676308999</v>
      </c>
      <c r="BD17" s="100">
        <v>2.9695251295642999E-2</v>
      </c>
      <c r="BE17" s="209">
        <v>2.1890042673847301</v>
      </c>
      <c r="BF17" s="100">
        <v>3.1688733387748899E-2</v>
      </c>
      <c r="BG17" s="209">
        <v>2.11722174770911</v>
      </c>
      <c r="BH17" s="100">
        <v>4.25467502365506E-2</v>
      </c>
      <c r="BI17" s="209">
        <v>1.6078012720602399</v>
      </c>
      <c r="BJ17" s="258">
        <v>3.2586283619326702E-2</v>
      </c>
      <c r="BK17" s="191"/>
      <c r="BL17" s="192"/>
      <c r="BM17" s="191"/>
      <c r="BN17" s="192"/>
      <c r="BP17" s="287"/>
      <c r="BQ17" s="98" t="s">
        <v>7</v>
      </c>
      <c r="BR17" s="209">
        <v>2.5621927510318199</v>
      </c>
      <c r="BS17" s="100">
        <v>6.3738806607678999E-2</v>
      </c>
      <c r="BT17" s="209">
        <v>1.96743333634006</v>
      </c>
      <c r="BU17" s="100">
        <v>5.4831233718800103E-2</v>
      </c>
      <c r="BV17" s="209">
        <v>2.1373990079110401</v>
      </c>
      <c r="BW17" s="100">
        <v>7.0108765665548398E-2</v>
      </c>
      <c r="BX17" s="209">
        <v>2.7840537726424399</v>
      </c>
      <c r="BY17" s="100">
        <v>9.0860271858167002E-2</v>
      </c>
      <c r="BZ17" s="209">
        <v>2.4852161975545002</v>
      </c>
      <c r="CA17" s="258">
        <v>0.102084440798064</v>
      </c>
      <c r="CB17" s="191"/>
      <c r="CC17" s="192"/>
      <c r="CD17" s="191"/>
      <c r="CE17" s="192"/>
      <c r="CG17" s="287"/>
      <c r="CH17" s="98" t="s">
        <v>7</v>
      </c>
      <c r="CI17" s="209">
        <v>2.6042591641802999</v>
      </c>
      <c r="CJ17" s="100">
        <v>5.35928635795965E-2</v>
      </c>
      <c r="CK17" s="209">
        <v>2.02258697304263</v>
      </c>
      <c r="CL17" s="100">
        <v>5.2132408358945198E-2</v>
      </c>
      <c r="CM17" s="209">
        <v>2.7217449942907499</v>
      </c>
      <c r="CN17" s="100">
        <v>0.101194685794816</v>
      </c>
      <c r="CO17" s="209">
        <v>2.76403568486948</v>
      </c>
      <c r="CP17" s="100">
        <v>0.107244694967509</v>
      </c>
      <c r="CQ17" s="209">
        <v>2.3314611922811599</v>
      </c>
      <c r="CR17" s="258">
        <v>0.104578148194647</v>
      </c>
      <c r="CS17" s="191"/>
      <c r="CT17" s="192"/>
      <c r="CU17" s="191"/>
      <c r="CV17" s="192"/>
      <c r="CX17" s="287"/>
      <c r="CY17" s="98" t="s">
        <v>7</v>
      </c>
      <c r="CZ17" s="209">
        <v>2.05399430252143</v>
      </c>
      <c r="DA17" s="100">
        <v>8.5846211181332399E-2</v>
      </c>
      <c r="DB17" s="209">
        <v>1.74540470120441</v>
      </c>
      <c r="DC17" s="100">
        <v>8.9861266547957203E-2</v>
      </c>
      <c r="DD17" s="209">
        <v>2.1601505672387402</v>
      </c>
      <c r="DE17" s="100">
        <v>9.9500862869736403E-2</v>
      </c>
      <c r="DF17" s="209">
        <v>2.1636898887323399</v>
      </c>
      <c r="DG17" s="100">
        <v>9.2511973454790605E-2</v>
      </c>
      <c r="DH17" s="209">
        <v>1.4914790500883699</v>
      </c>
      <c r="DI17" s="258">
        <v>0.110719586524861</v>
      </c>
      <c r="DJ17" s="191"/>
      <c r="DK17" s="192"/>
      <c r="DL17" s="191"/>
      <c r="DM17" s="192"/>
      <c r="DO17" s="287"/>
      <c r="DP17" s="98" t="s">
        <v>7</v>
      </c>
      <c r="DQ17" s="209">
        <v>2.2122379243307102</v>
      </c>
      <c r="DR17" s="100">
        <v>5.9922220300280903E-2</v>
      </c>
      <c r="DS17" s="209">
        <v>1.86653379386663</v>
      </c>
      <c r="DT17" s="100">
        <v>3.8696997294606399E-2</v>
      </c>
      <c r="DU17" s="209">
        <v>2.18921194207699</v>
      </c>
      <c r="DV17" s="100">
        <v>5.3557903066586199E-2</v>
      </c>
      <c r="DW17" s="209">
        <v>2.4439713484210799</v>
      </c>
      <c r="DX17" s="100">
        <v>6.9299778127484404E-2</v>
      </c>
      <c r="DY17" s="209">
        <v>1.88717743939621</v>
      </c>
      <c r="DZ17" s="258">
        <v>7.5679428512984398E-2</v>
      </c>
      <c r="EA17" s="191"/>
      <c r="EB17" s="192"/>
      <c r="EC17" s="191"/>
      <c r="ED17" s="192"/>
      <c r="EF17" s="287"/>
      <c r="EG17" s="98" t="s">
        <v>7</v>
      </c>
      <c r="EH17" s="209">
        <v>2.4120630056821502</v>
      </c>
      <c r="EI17" s="100">
        <v>2.88235611920718E-2</v>
      </c>
      <c r="EJ17" s="209">
        <v>1.93508441356929</v>
      </c>
      <c r="EK17" s="100">
        <v>2.42361353170642E-2</v>
      </c>
      <c r="EL17" s="209">
        <v>1.8328389813375201</v>
      </c>
      <c r="EM17" s="100">
        <v>3.4057477676050898E-2</v>
      </c>
      <c r="EN17" s="209">
        <v>2.1445805481386899</v>
      </c>
      <c r="EO17" s="100">
        <v>3.0275546828785999E-2</v>
      </c>
      <c r="EP17" s="209">
        <v>1.86801982209498</v>
      </c>
      <c r="EQ17" s="258">
        <v>4.0435189883005797E-2</v>
      </c>
      <c r="ER17" s="191"/>
      <c r="ES17" s="192"/>
      <c r="ET17" s="191"/>
      <c r="EU17" s="192"/>
      <c r="EW17" s="287"/>
      <c r="EX17" s="98" t="s">
        <v>7</v>
      </c>
      <c r="EY17" s="209">
        <v>2.12860128186301</v>
      </c>
      <c r="EZ17" s="100">
        <v>5.50523603799533E-2</v>
      </c>
      <c r="FA17" s="209">
        <v>1.7378548533285501</v>
      </c>
      <c r="FB17" s="100">
        <v>6.9039370843095096E-2</v>
      </c>
      <c r="FC17" s="209">
        <v>1.7912313393880299</v>
      </c>
      <c r="FD17" s="100">
        <v>6.7267945535906398E-2</v>
      </c>
      <c r="FE17" s="209">
        <v>2.3237786211349101</v>
      </c>
      <c r="FF17" s="100">
        <v>0.101589002528537</v>
      </c>
      <c r="FG17" s="209">
        <v>1.60876614262415</v>
      </c>
      <c r="FH17" s="258">
        <v>7.4632456487341903E-2</v>
      </c>
      <c r="FI17" s="191"/>
      <c r="FJ17" s="192"/>
      <c r="FK17" s="191"/>
      <c r="FL17" s="192"/>
    </row>
    <row r="18" spans="1:169" s="85" customFormat="1" x14ac:dyDescent="0.2">
      <c r="A18" s="98" t="s">
        <v>8</v>
      </c>
      <c r="B18" s="209">
        <v>2.19745263812632</v>
      </c>
      <c r="C18" s="100">
        <v>6.8935617741720204E-2</v>
      </c>
      <c r="D18" s="209">
        <v>1.41703342759789</v>
      </c>
      <c r="E18" s="100">
        <v>6.8234571082010295E-2</v>
      </c>
      <c r="F18" s="209">
        <v>1.9467272909775399</v>
      </c>
      <c r="G18" s="100">
        <v>6.2152094123905099E-2</v>
      </c>
      <c r="H18" s="209">
        <v>1.2942420854230701</v>
      </c>
      <c r="I18" s="100">
        <v>7.1651090477572205E-2</v>
      </c>
      <c r="J18" s="209">
        <v>1.5434560173605001</v>
      </c>
      <c r="K18" s="258">
        <v>9.6130645462676204E-2</v>
      </c>
      <c r="L18" s="191"/>
      <c r="M18" s="192"/>
      <c r="N18" s="191"/>
      <c r="O18" s="192"/>
      <c r="P18" s="192"/>
      <c r="Q18" s="249"/>
      <c r="R18" s="98" t="s">
        <v>8</v>
      </c>
      <c r="S18" s="209">
        <v>2.0437140320803402</v>
      </c>
      <c r="T18" s="100">
        <v>3.18721122980632E-2</v>
      </c>
      <c r="U18" s="209">
        <v>1.92729026540689</v>
      </c>
      <c r="V18" s="100">
        <v>3.24359935116042E-2</v>
      </c>
      <c r="W18" s="209">
        <v>2.24402570056799</v>
      </c>
      <c r="X18" s="100">
        <v>3.8454729501361501E-2</v>
      </c>
      <c r="Y18" s="209">
        <v>1.8977546076782099</v>
      </c>
      <c r="Z18" s="100">
        <v>4.7101879552277202E-2</v>
      </c>
      <c r="AA18" s="209">
        <v>1.8431555705092699</v>
      </c>
      <c r="AB18" s="258">
        <v>4.2054225378679803E-2</v>
      </c>
      <c r="AC18" s="191"/>
      <c r="AD18" s="192"/>
      <c r="AE18" s="191"/>
      <c r="AF18" s="192"/>
      <c r="AH18" s="287"/>
      <c r="AI18" s="98" t="s">
        <v>8</v>
      </c>
      <c r="AJ18" s="209">
        <v>1.94043065068084</v>
      </c>
      <c r="AK18" s="100">
        <v>4.4212555155878699E-2</v>
      </c>
      <c r="AL18" s="209">
        <v>1.7482232799551101</v>
      </c>
      <c r="AM18" s="100">
        <v>5.2168511230750503E-2</v>
      </c>
      <c r="AN18" s="209">
        <v>2.2559071851062802</v>
      </c>
      <c r="AO18" s="100">
        <v>5.4598556422457499E-2</v>
      </c>
      <c r="AP18" s="209">
        <v>1.77768200995134</v>
      </c>
      <c r="AQ18" s="100">
        <v>7.5804335085415897E-2</v>
      </c>
      <c r="AR18" s="209">
        <v>1.8604263277450801</v>
      </c>
      <c r="AS18" s="258">
        <v>5.76510346072861E-2</v>
      </c>
      <c r="AT18" s="191"/>
      <c r="AU18" s="192"/>
      <c r="AV18" s="191"/>
      <c r="AW18" s="192"/>
      <c r="AY18" s="287"/>
      <c r="AZ18" s="98" t="s">
        <v>8</v>
      </c>
      <c r="BA18" s="209">
        <v>2.0278558286831201</v>
      </c>
      <c r="BB18" s="100">
        <v>3.5693794602453303E-2</v>
      </c>
      <c r="BC18" s="209">
        <v>1.8402633030770701</v>
      </c>
      <c r="BD18" s="100">
        <v>3.4276136571786298E-2</v>
      </c>
      <c r="BE18" s="209">
        <v>2.3124183056702599</v>
      </c>
      <c r="BF18" s="100">
        <v>3.1533883416312802E-2</v>
      </c>
      <c r="BG18" s="209">
        <v>1.7445003961441099</v>
      </c>
      <c r="BH18" s="100">
        <v>3.4472227733831802E-2</v>
      </c>
      <c r="BI18" s="209">
        <v>1.55457698444402</v>
      </c>
      <c r="BJ18" s="258">
        <v>4.2748888149248702E-2</v>
      </c>
      <c r="BK18" s="191"/>
      <c r="BL18" s="192"/>
      <c r="BM18" s="191"/>
      <c r="BN18" s="192"/>
      <c r="BP18" s="287"/>
      <c r="BQ18" s="98" t="s">
        <v>8</v>
      </c>
      <c r="BR18" s="209">
        <v>2.67480722295109</v>
      </c>
      <c r="BS18" s="100">
        <v>5.2010066244172003E-2</v>
      </c>
      <c r="BT18" s="209">
        <v>2.4282635624106899</v>
      </c>
      <c r="BU18" s="100">
        <v>5.1882031555833097E-2</v>
      </c>
      <c r="BV18" s="209">
        <v>2.3027764762465601</v>
      </c>
      <c r="BW18" s="100">
        <v>7.8997204861809403E-2</v>
      </c>
      <c r="BX18" s="209">
        <v>2.6180403458385899</v>
      </c>
      <c r="BY18" s="100">
        <v>9.1152582571987301E-2</v>
      </c>
      <c r="BZ18" s="209">
        <v>2.4079797464714701</v>
      </c>
      <c r="CA18" s="258">
        <v>0.102195091107169</v>
      </c>
      <c r="CB18" s="191"/>
      <c r="CC18" s="192"/>
      <c r="CD18" s="191"/>
      <c r="CE18" s="192"/>
      <c r="CG18" s="287"/>
      <c r="CH18" s="98" t="s">
        <v>8</v>
      </c>
      <c r="CI18" s="209">
        <v>2.5439557383670102</v>
      </c>
      <c r="CJ18" s="100">
        <v>7.9232728866397206E-2</v>
      </c>
      <c r="CK18" s="209">
        <v>2.3702769927626002</v>
      </c>
      <c r="CL18" s="100">
        <v>6.4767180170290095E-2</v>
      </c>
      <c r="CM18" s="209">
        <v>2.7910652874489901</v>
      </c>
      <c r="CN18" s="100">
        <v>9.9292024034130802E-2</v>
      </c>
      <c r="CO18" s="209">
        <v>2.7544072865136302</v>
      </c>
      <c r="CP18" s="100">
        <v>0.111333351518051</v>
      </c>
      <c r="CQ18" s="209">
        <v>2.2078768639840298</v>
      </c>
      <c r="CR18" s="258">
        <v>0.11007204500909901</v>
      </c>
      <c r="CS18" s="191"/>
      <c r="CT18" s="192"/>
      <c r="CU18" s="191"/>
      <c r="CV18" s="192"/>
      <c r="CX18" s="287"/>
      <c r="CY18" s="98" t="s">
        <v>8</v>
      </c>
      <c r="CZ18" s="209" t="s">
        <v>328</v>
      </c>
      <c r="DA18" s="100" t="s">
        <v>328</v>
      </c>
      <c r="DB18" s="209" t="s">
        <v>328</v>
      </c>
      <c r="DC18" s="100" t="s">
        <v>328</v>
      </c>
      <c r="DD18" s="209" t="s">
        <v>328</v>
      </c>
      <c r="DE18" s="100" t="s">
        <v>328</v>
      </c>
      <c r="DF18" s="209" t="s">
        <v>328</v>
      </c>
      <c r="DG18" s="100" t="s">
        <v>328</v>
      </c>
      <c r="DH18" s="209" t="s">
        <v>328</v>
      </c>
      <c r="DI18" s="258" t="s">
        <v>328</v>
      </c>
      <c r="DJ18" s="191"/>
      <c r="DK18" s="192"/>
      <c r="DL18" s="191"/>
      <c r="DM18" s="192"/>
      <c r="DO18" s="287"/>
      <c r="DP18" s="98" t="s">
        <v>8</v>
      </c>
      <c r="DQ18" s="209">
        <v>2.2147052380993499</v>
      </c>
      <c r="DR18" s="100">
        <v>4.2684685610612803E-2</v>
      </c>
      <c r="DS18" s="209">
        <v>2.1453473171342101</v>
      </c>
      <c r="DT18" s="100">
        <v>4.0553421164201603E-2</v>
      </c>
      <c r="DU18" s="209">
        <v>2.4140451969474501</v>
      </c>
      <c r="DV18" s="100">
        <v>4.8796691948335399E-2</v>
      </c>
      <c r="DW18" s="209">
        <v>2.2358745418739199</v>
      </c>
      <c r="DX18" s="100">
        <v>4.4719262849076298E-2</v>
      </c>
      <c r="DY18" s="209">
        <v>1.9745782057034</v>
      </c>
      <c r="DZ18" s="258">
        <v>4.64842672554968E-2</v>
      </c>
      <c r="EA18" s="191"/>
      <c r="EB18" s="192"/>
      <c r="EC18" s="191"/>
      <c r="ED18" s="192"/>
      <c r="EF18" s="287"/>
      <c r="EG18" s="98" t="s">
        <v>8</v>
      </c>
      <c r="EH18" s="209">
        <v>2.39033046910914</v>
      </c>
      <c r="EI18" s="100">
        <v>2.02011867916848E-2</v>
      </c>
      <c r="EJ18" s="209">
        <v>2.2394841981912199</v>
      </c>
      <c r="EK18" s="100">
        <v>2.28832480848726E-2</v>
      </c>
      <c r="EL18" s="209">
        <v>1.86348856585553</v>
      </c>
      <c r="EM18" s="100">
        <v>2.83071896726813E-2</v>
      </c>
      <c r="EN18" s="209">
        <v>1.7294872382889901</v>
      </c>
      <c r="EO18" s="100">
        <v>2.1757644776175099E-2</v>
      </c>
      <c r="EP18" s="209">
        <v>1.97115944286148</v>
      </c>
      <c r="EQ18" s="258">
        <v>3.9118290641921599E-2</v>
      </c>
      <c r="ER18" s="191"/>
      <c r="ES18" s="192"/>
      <c r="ET18" s="191"/>
      <c r="EU18" s="192"/>
      <c r="EW18" s="287"/>
      <c r="EX18" s="98" t="s">
        <v>8</v>
      </c>
      <c r="EY18" s="209">
        <v>2.2443554654970801</v>
      </c>
      <c r="EZ18" s="100">
        <v>5.3982527402332198E-2</v>
      </c>
      <c r="FA18" s="209">
        <v>1.7191729564163001</v>
      </c>
      <c r="FB18" s="100">
        <v>6.12375832886995E-2</v>
      </c>
      <c r="FC18" s="209">
        <v>1.8553231633187801</v>
      </c>
      <c r="FD18" s="100">
        <v>5.3174284702670702E-2</v>
      </c>
      <c r="FE18" s="209">
        <v>1.79282686032887</v>
      </c>
      <c r="FF18" s="100">
        <v>4.3928559774680499E-2</v>
      </c>
      <c r="FG18" s="209">
        <v>1.6492196747390999</v>
      </c>
      <c r="FH18" s="258">
        <v>7.0820310993293806E-2</v>
      </c>
      <c r="FI18" s="191"/>
      <c r="FJ18" s="192"/>
      <c r="FK18" s="191"/>
      <c r="FL18" s="192"/>
    </row>
    <row r="19" spans="1:169" s="85" customFormat="1" x14ac:dyDescent="0.2">
      <c r="A19" s="98" t="s">
        <v>326</v>
      </c>
      <c r="B19" s="209">
        <v>2.1705933434923002</v>
      </c>
      <c r="C19" s="100">
        <v>6.9789032101773299E-2</v>
      </c>
      <c r="D19" s="209">
        <v>1.2651664028837299</v>
      </c>
      <c r="E19" s="100">
        <v>6.2583966683851897E-2</v>
      </c>
      <c r="F19" s="209">
        <v>1.8855453664592701</v>
      </c>
      <c r="G19" s="100">
        <v>8.0503379757520005E-2</v>
      </c>
      <c r="H19" s="209">
        <v>1.43005926137929</v>
      </c>
      <c r="I19" s="100">
        <v>6.1189480704068003E-2</v>
      </c>
      <c r="J19" s="209">
        <v>1.56976879001301</v>
      </c>
      <c r="K19" s="258">
        <v>0.101233858402331</v>
      </c>
      <c r="L19" s="191"/>
      <c r="M19" s="192"/>
      <c r="N19" s="191"/>
      <c r="O19" s="192"/>
      <c r="P19" s="192"/>
      <c r="Q19" s="249"/>
      <c r="R19" s="98" t="s">
        <v>326</v>
      </c>
      <c r="S19" s="209">
        <v>1.67790119641316</v>
      </c>
      <c r="T19" s="100">
        <v>2.55927309052516E-2</v>
      </c>
      <c r="U19" s="209">
        <v>1.9380911726130401</v>
      </c>
      <c r="V19" s="100">
        <v>3.5956829294156403E-2</v>
      </c>
      <c r="W19" s="209">
        <v>2.1264966176698801</v>
      </c>
      <c r="X19" s="100">
        <v>3.4177889618157299E-2</v>
      </c>
      <c r="Y19" s="209">
        <v>1.90907841391846</v>
      </c>
      <c r="Z19" s="100">
        <v>3.63766983532069E-2</v>
      </c>
      <c r="AA19" s="209">
        <v>1.7069391307802899</v>
      </c>
      <c r="AB19" s="258">
        <v>4.9854489502155902E-2</v>
      </c>
      <c r="AC19" s="191"/>
      <c r="AD19" s="192"/>
      <c r="AE19" s="191"/>
      <c r="AF19" s="192"/>
      <c r="AH19" s="287"/>
      <c r="AI19" s="98" t="s">
        <v>326</v>
      </c>
      <c r="AJ19" s="209">
        <v>1.67446864947813</v>
      </c>
      <c r="AK19" s="100">
        <v>5.4158249997941998E-2</v>
      </c>
      <c r="AL19" s="209">
        <v>1.69870168150585</v>
      </c>
      <c r="AM19" s="100">
        <v>5.5334332962640703E-2</v>
      </c>
      <c r="AN19" s="209">
        <v>2.0439586330047299</v>
      </c>
      <c r="AO19" s="100">
        <v>6.31852256006179E-2</v>
      </c>
      <c r="AP19" s="209">
        <v>1.9223902705899001</v>
      </c>
      <c r="AQ19" s="100">
        <v>6.4679772356038695E-2</v>
      </c>
      <c r="AR19" s="209">
        <v>1.6524979278268701</v>
      </c>
      <c r="AS19" s="258">
        <v>6.5256285544457795E-2</v>
      </c>
      <c r="AT19" s="191"/>
      <c r="AU19" s="192"/>
      <c r="AV19" s="191"/>
      <c r="AW19" s="192"/>
      <c r="AY19" s="287"/>
      <c r="AZ19" s="98" t="s">
        <v>326</v>
      </c>
      <c r="BA19" s="209">
        <v>1.8185292271317299</v>
      </c>
      <c r="BB19" s="100">
        <v>2.7659825555078701E-2</v>
      </c>
      <c r="BC19" s="209">
        <v>1.7257223411818201</v>
      </c>
      <c r="BD19" s="100">
        <v>3.02174947050113E-2</v>
      </c>
      <c r="BE19" s="209">
        <v>2.0087942501140699</v>
      </c>
      <c r="BF19" s="100">
        <v>2.6275837398764299E-2</v>
      </c>
      <c r="BG19" s="209">
        <v>1.73084108223081</v>
      </c>
      <c r="BH19" s="100">
        <v>3.0672617099167101E-2</v>
      </c>
      <c r="BI19" s="209">
        <v>1.51979739860437</v>
      </c>
      <c r="BJ19" s="258">
        <v>4.2872871361436103E-2</v>
      </c>
      <c r="BK19" s="191"/>
      <c r="BL19" s="192"/>
      <c r="BM19" s="191"/>
      <c r="BN19" s="192"/>
      <c r="BP19" s="287"/>
      <c r="BQ19" s="98" t="s">
        <v>326</v>
      </c>
      <c r="BR19" s="209">
        <v>2.2399349410839302</v>
      </c>
      <c r="BS19" s="100">
        <v>5.3836934769049799E-2</v>
      </c>
      <c r="BT19" s="209">
        <v>2.3268130693242699</v>
      </c>
      <c r="BU19" s="100">
        <v>6.6528165086808894E-2</v>
      </c>
      <c r="BV19" s="209">
        <v>2.40969017888288</v>
      </c>
      <c r="BW19" s="100">
        <v>9.5894165237460902E-2</v>
      </c>
      <c r="BX19" s="209">
        <v>2.6929779956663</v>
      </c>
      <c r="BY19" s="100">
        <v>8.6113414907724603E-2</v>
      </c>
      <c r="BZ19" s="209">
        <v>2.6822209212576702</v>
      </c>
      <c r="CA19" s="258">
        <v>9.8045626011721301E-2</v>
      </c>
      <c r="CB19" s="191"/>
      <c r="CC19" s="192"/>
      <c r="CD19" s="191"/>
      <c r="CE19" s="192"/>
      <c r="CG19" s="287"/>
      <c r="CH19" s="98" t="s">
        <v>326</v>
      </c>
      <c r="CI19" s="209">
        <v>2.2632171955953599</v>
      </c>
      <c r="CJ19" s="100">
        <v>5.2932406605385798E-2</v>
      </c>
      <c r="CK19" s="209">
        <v>2.2609633714002402</v>
      </c>
      <c r="CL19" s="100">
        <v>5.7319590041859499E-2</v>
      </c>
      <c r="CM19" s="209">
        <v>2.4523266242230402</v>
      </c>
      <c r="CN19" s="100">
        <v>9.9732742119775605E-2</v>
      </c>
      <c r="CO19" s="209">
        <v>2.3132863691778298</v>
      </c>
      <c r="CP19" s="100">
        <v>6.0253720641239399E-2</v>
      </c>
      <c r="CQ19" s="209">
        <v>2.3886211066128</v>
      </c>
      <c r="CR19" s="258">
        <v>9.0442891887625998E-2</v>
      </c>
      <c r="CS19" s="191"/>
      <c r="CT19" s="192"/>
      <c r="CU19" s="191"/>
      <c r="CV19" s="192"/>
      <c r="CX19" s="287"/>
      <c r="CY19" s="98" t="s">
        <v>326</v>
      </c>
      <c r="CZ19" s="209">
        <v>1.78771509403526</v>
      </c>
      <c r="DA19" s="100">
        <v>0.12586353072408199</v>
      </c>
      <c r="DB19" s="209">
        <v>1.93820719492571</v>
      </c>
      <c r="DC19" s="100">
        <v>0.16138061576776</v>
      </c>
      <c r="DD19" s="209">
        <v>2.1785090360888901</v>
      </c>
      <c r="DE19" s="100">
        <v>0.16223192870521599</v>
      </c>
      <c r="DF19" s="209">
        <v>2.36513945355482</v>
      </c>
      <c r="DG19" s="100">
        <v>0.17030700043764099</v>
      </c>
      <c r="DH19" s="209">
        <v>1.96843288189924</v>
      </c>
      <c r="DI19" s="258">
        <v>0.19938879583115901</v>
      </c>
      <c r="DJ19" s="191"/>
      <c r="DK19" s="192"/>
      <c r="DL19" s="191"/>
      <c r="DM19" s="192"/>
      <c r="DO19" s="287"/>
      <c r="DP19" s="98" t="s">
        <v>326</v>
      </c>
      <c r="DQ19" s="209">
        <v>1.95499739330501</v>
      </c>
      <c r="DR19" s="100">
        <v>5.0298508548548303E-2</v>
      </c>
      <c r="DS19" s="209">
        <v>2.0703761872047899</v>
      </c>
      <c r="DT19" s="100">
        <v>4.6942477757004497E-2</v>
      </c>
      <c r="DU19" s="209">
        <v>2.4300716047682598</v>
      </c>
      <c r="DV19" s="100">
        <v>5.53131140542895E-2</v>
      </c>
      <c r="DW19" s="209">
        <v>2.2454034226300301</v>
      </c>
      <c r="DX19" s="100">
        <v>4.2688219696965603E-2</v>
      </c>
      <c r="DY19" s="209">
        <v>1.8784092398207399</v>
      </c>
      <c r="DZ19" s="258">
        <v>5.4436053546185803E-2</v>
      </c>
      <c r="EA19" s="191"/>
      <c r="EB19" s="192"/>
      <c r="EC19" s="191"/>
      <c r="ED19" s="192"/>
      <c r="EF19" s="287"/>
      <c r="EG19" s="98" t="s">
        <v>326</v>
      </c>
      <c r="EH19" s="209">
        <v>1.9311778514259399</v>
      </c>
      <c r="EI19" s="100">
        <v>2.0693655591063401E-2</v>
      </c>
      <c r="EJ19" s="209">
        <v>1.93112131494912</v>
      </c>
      <c r="EK19" s="100">
        <v>2.31037369763008E-2</v>
      </c>
      <c r="EL19" s="209">
        <v>1.74959704921049</v>
      </c>
      <c r="EM19" s="100">
        <v>3.1743355361626202E-2</v>
      </c>
      <c r="EN19" s="209">
        <v>1.79061466911421</v>
      </c>
      <c r="EO19" s="100">
        <v>2.1097084248112598E-2</v>
      </c>
      <c r="EP19" s="209">
        <v>1.66188314108686</v>
      </c>
      <c r="EQ19" s="258">
        <v>3.4306778209108303E-2</v>
      </c>
      <c r="ER19" s="191"/>
      <c r="ES19" s="192"/>
      <c r="ET19" s="191"/>
      <c r="EU19" s="192"/>
      <c r="EW19" s="287"/>
      <c r="EX19" s="98" t="s">
        <v>326</v>
      </c>
      <c r="EY19" s="209">
        <v>1.91607117384865</v>
      </c>
      <c r="EZ19" s="100">
        <v>6.6577041265999296E-2</v>
      </c>
      <c r="FA19" s="209">
        <v>1.50088049569628</v>
      </c>
      <c r="FB19" s="100">
        <v>6.3217421938934995E-2</v>
      </c>
      <c r="FC19" s="209">
        <v>1.6346254161984599</v>
      </c>
      <c r="FD19" s="100">
        <v>6.3566782165447602E-2</v>
      </c>
      <c r="FE19" s="209">
        <v>1.7696971149730301</v>
      </c>
      <c r="FF19" s="100">
        <v>7.2094502408342406E-2</v>
      </c>
      <c r="FG19" s="209">
        <v>1.48582883183213</v>
      </c>
      <c r="FH19" s="258">
        <v>9.3840344568731998E-2</v>
      </c>
      <c r="FI19" s="191"/>
      <c r="FJ19" s="192"/>
      <c r="FK19" s="191"/>
      <c r="FL19" s="192"/>
    </row>
    <row r="20" spans="1:169" s="85" customFormat="1" x14ac:dyDescent="0.2">
      <c r="A20" s="98" t="s">
        <v>9</v>
      </c>
      <c r="B20" s="209">
        <v>2.1474217124144199</v>
      </c>
      <c r="C20" s="100">
        <v>0.152963728490603</v>
      </c>
      <c r="D20" s="209">
        <v>1.59295853940851</v>
      </c>
      <c r="E20" s="100">
        <v>0.100103201173996</v>
      </c>
      <c r="F20" s="209">
        <v>1.91400711870531</v>
      </c>
      <c r="G20" s="100">
        <v>0.11961210744124499</v>
      </c>
      <c r="H20" s="209">
        <v>1.4531041199086401</v>
      </c>
      <c r="I20" s="100">
        <v>0.12986492845235201</v>
      </c>
      <c r="J20" s="209">
        <v>1.4255549579543401</v>
      </c>
      <c r="K20" s="258">
        <v>0.13135975255965801</v>
      </c>
      <c r="L20" s="191"/>
      <c r="M20" s="192"/>
      <c r="N20" s="191"/>
      <c r="O20" s="192"/>
      <c r="P20" s="192"/>
      <c r="Q20" s="249"/>
      <c r="R20" s="98" t="s">
        <v>9</v>
      </c>
      <c r="S20" s="209">
        <v>1.95084584916396</v>
      </c>
      <c r="T20" s="100">
        <v>2.9013620536382002E-2</v>
      </c>
      <c r="U20" s="209">
        <v>1.9919190807394</v>
      </c>
      <c r="V20" s="100">
        <v>3.3279952402869697E-2</v>
      </c>
      <c r="W20" s="209">
        <v>2.1684833836188302</v>
      </c>
      <c r="X20" s="100">
        <v>3.4988861002197898E-2</v>
      </c>
      <c r="Y20" s="209">
        <v>1.98097815341803</v>
      </c>
      <c r="Z20" s="100">
        <v>3.4531426917459501E-2</v>
      </c>
      <c r="AA20" s="209">
        <v>1.85830746555638</v>
      </c>
      <c r="AB20" s="258">
        <v>4.5099895838998802E-2</v>
      </c>
      <c r="AC20" s="191"/>
      <c r="AD20" s="192"/>
      <c r="AE20" s="191"/>
      <c r="AF20" s="192"/>
      <c r="AH20" s="287"/>
      <c r="AI20" s="98" t="s">
        <v>9</v>
      </c>
      <c r="AJ20" s="209">
        <v>1.9122496619214899</v>
      </c>
      <c r="AK20" s="100">
        <v>7.0405950721083105E-2</v>
      </c>
      <c r="AL20" s="209">
        <v>1.9832254429557601</v>
      </c>
      <c r="AM20" s="100">
        <v>7.0479751433294699E-2</v>
      </c>
      <c r="AN20" s="209">
        <v>2.12544102397711</v>
      </c>
      <c r="AO20" s="100">
        <v>7.9864696623936901E-2</v>
      </c>
      <c r="AP20" s="209">
        <v>2.0313190316032101</v>
      </c>
      <c r="AQ20" s="100">
        <v>7.4337206177458703E-2</v>
      </c>
      <c r="AR20" s="209">
        <v>1.7367296175156399</v>
      </c>
      <c r="AS20" s="258">
        <v>8.9526175905265695E-2</v>
      </c>
      <c r="AT20" s="191"/>
      <c r="AU20" s="192"/>
      <c r="AV20" s="191"/>
      <c r="AW20" s="192"/>
      <c r="AY20" s="287"/>
      <c r="AZ20" s="98" t="s">
        <v>9</v>
      </c>
      <c r="BA20" s="209">
        <v>1.8283831471291001</v>
      </c>
      <c r="BB20" s="100">
        <v>3.9397635900757497E-2</v>
      </c>
      <c r="BC20" s="209">
        <v>1.7584916974232401</v>
      </c>
      <c r="BD20" s="100">
        <v>3.6613583707714802E-2</v>
      </c>
      <c r="BE20" s="209">
        <v>1.9866698666572</v>
      </c>
      <c r="BF20" s="100">
        <v>4.2871671798622897E-2</v>
      </c>
      <c r="BG20" s="209">
        <v>1.7695916729107199</v>
      </c>
      <c r="BH20" s="100">
        <v>4.8169600548226298E-2</v>
      </c>
      <c r="BI20" s="209">
        <v>1.26516479366873</v>
      </c>
      <c r="BJ20" s="258">
        <v>5.02120398840398E-2</v>
      </c>
      <c r="BK20" s="191"/>
      <c r="BL20" s="192"/>
      <c r="BM20" s="191"/>
      <c r="BN20" s="192"/>
      <c r="BP20" s="287"/>
      <c r="BQ20" s="98" t="s">
        <v>9</v>
      </c>
      <c r="BR20" s="209">
        <v>2.54510357561026</v>
      </c>
      <c r="BS20" s="100">
        <v>7.85671038592234E-2</v>
      </c>
      <c r="BT20" s="209">
        <v>2.4113767612633201</v>
      </c>
      <c r="BU20" s="100">
        <v>7.7307363035688206E-2</v>
      </c>
      <c r="BV20" s="209">
        <v>2.3018213017950999</v>
      </c>
      <c r="BW20" s="100">
        <v>7.48564168747613E-2</v>
      </c>
      <c r="BX20" s="209">
        <v>2.5535413254615502</v>
      </c>
      <c r="BY20" s="100">
        <v>6.5708419832366596E-2</v>
      </c>
      <c r="BZ20" s="209">
        <v>2.3081231731984202</v>
      </c>
      <c r="CA20" s="258">
        <v>0.129198736043035</v>
      </c>
      <c r="CB20" s="191"/>
      <c r="CC20" s="192"/>
      <c r="CD20" s="191"/>
      <c r="CE20" s="192"/>
      <c r="CG20" s="287"/>
      <c r="CH20" s="98" t="s">
        <v>9</v>
      </c>
      <c r="CI20" s="209">
        <v>2.7032134510394901</v>
      </c>
      <c r="CJ20" s="100">
        <v>7.1147313142125898E-2</v>
      </c>
      <c r="CK20" s="209">
        <v>2.27414719342881</v>
      </c>
      <c r="CL20" s="100">
        <v>5.5378601943349801E-2</v>
      </c>
      <c r="CM20" s="209">
        <v>2.6881117594058002</v>
      </c>
      <c r="CN20" s="100">
        <v>8.0642492216865397E-2</v>
      </c>
      <c r="CO20" s="209">
        <v>2.33683256983648</v>
      </c>
      <c r="CP20" s="100">
        <v>5.8195613343404499E-2</v>
      </c>
      <c r="CQ20" s="209">
        <v>2.3406835112260702</v>
      </c>
      <c r="CR20" s="258">
        <v>9.6919868506557497E-2</v>
      </c>
      <c r="CS20" s="191"/>
      <c r="CT20" s="192"/>
      <c r="CU20" s="191"/>
      <c r="CV20" s="192"/>
      <c r="CX20" s="287"/>
      <c r="CY20" s="98" t="s">
        <v>9</v>
      </c>
      <c r="CZ20" s="209">
        <v>2.32167832851635</v>
      </c>
      <c r="DA20" s="100">
        <v>0.169305998030709</v>
      </c>
      <c r="DB20" s="209">
        <v>2.01999679649145</v>
      </c>
      <c r="DC20" s="100">
        <v>0.16663780578432799</v>
      </c>
      <c r="DD20" s="209">
        <v>2.4676774020215499</v>
      </c>
      <c r="DE20" s="100">
        <v>0.16751565104034799</v>
      </c>
      <c r="DF20" s="209" t="s">
        <v>328</v>
      </c>
      <c r="DG20" s="100" t="s">
        <v>328</v>
      </c>
      <c r="DH20" s="209">
        <v>1.99229277405817</v>
      </c>
      <c r="DI20" s="258">
        <v>0.24064656299305301</v>
      </c>
      <c r="DJ20" s="191"/>
      <c r="DK20" s="192"/>
      <c r="DL20" s="191"/>
      <c r="DM20" s="192"/>
      <c r="DO20" s="287"/>
      <c r="DP20" s="98" t="s">
        <v>9</v>
      </c>
      <c r="DQ20" s="209">
        <v>2.3457149847421901</v>
      </c>
      <c r="DR20" s="100">
        <v>7.3058358041850499E-2</v>
      </c>
      <c r="DS20" s="209">
        <v>2.1751518219191399</v>
      </c>
      <c r="DT20" s="100">
        <v>4.6169951138231198E-2</v>
      </c>
      <c r="DU20" s="209">
        <v>2.3115961651958901</v>
      </c>
      <c r="DV20" s="100">
        <v>6.2009572566318803E-2</v>
      </c>
      <c r="DW20" s="209">
        <v>2.31754223541828</v>
      </c>
      <c r="DX20" s="100">
        <v>4.7728954715611303E-2</v>
      </c>
      <c r="DY20" s="209">
        <v>1.9501871122657799</v>
      </c>
      <c r="DZ20" s="258">
        <v>8.4181481411601797E-2</v>
      </c>
      <c r="EA20" s="191"/>
      <c r="EB20" s="192"/>
      <c r="EC20" s="191"/>
      <c r="ED20" s="192"/>
      <c r="EF20" s="287"/>
      <c r="EG20" s="98" t="s">
        <v>9</v>
      </c>
      <c r="EH20" s="209">
        <v>2.3707898277574002</v>
      </c>
      <c r="EI20" s="100">
        <v>3.9656768849456799E-2</v>
      </c>
      <c r="EJ20" s="209">
        <v>2.31363058616936</v>
      </c>
      <c r="EK20" s="100">
        <v>4.1925058279748698E-2</v>
      </c>
      <c r="EL20" s="209">
        <v>1.70851282917699</v>
      </c>
      <c r="EM20" s="100">
        <v>3.8791710350849898E-2</v>
      </c>
      <c r="EN20" s="209">
        <v>1.7149060935284299</v>
      </c>
      <c r="EO20" s="100">
        <v>2.9244814775326901E-2</v>
      </c>
      <c r="EP20" s="209">
        <v>1.87204661362026</v>
      </c>
      <c r="EQ20" s="258">
        <v>4.5643006674166403E-2</v>
      </c>
      <c r="ER20" s="191"/>
      <c r="ES20" s="192"/>
      <c r="ET20" s="191"/>
      <c r="EU20" s="192"/>
      <c r="EW20" s="287"/>
      <c r="EX20" s="98" t="s">
        <v>9</v>
      </c>
      <c r="EY20" s="209">
        <v>1.8970873555815699</v>
      </c>
      <c r="EZ20" s="100">
        <v>0.102381909029994</v>
      </c>
      <c r="FA20" s="209">
        <v>1.7454050736778799</v>
      </c>
      <c r="FB20" s="100">
        <v>7.9335942217231198E-2</v>
      </c>
      <c r="FC20" s="209">
        <v>1.66908149021159</v>
      </c>
      <c r="FD20" s="100">
        <v>6.8495385247440393E-2</v>
      </c>
      <c r="FE20" s="209">
        <v>1.6821401111968699</v>
      </c>
      <c r="FF20" s="100">
        <v>7.6052381045731601E-2</v>
      </c>
      <c r="FG20" s="209">
        <v>1.3145192110355499</v>
      </c>
      <c r="FH20" s="258">
        <v>0.104340834471841</v>
      </c>
      <c r="FI20" s="191"/>
      <c r="FJ20" s="192"/>
      <c r="FK20" s="191"/>
      <c r="FL20" s="192"/>
    </row>
    <row r="21" spans="1:169" s="85" customFormat="1" x14ac:dyDescent="0.2">
      <c r="A21" s="98" t="s">
        <v>10</v>
      </c>
      <c r="B21" s="209">
        <v>1.93141153297936</v>
      </c>
      <c r="C21" s="100">
        <v>8.5048935225684796E-2</v>
      </c>
      <c r="D21" s="209">
        <v>1.089191599599</v>
      </c>
      <c r="E21" s="100">
        <v>9.09223371154851E-2</v>
      </c>
      <c r="F21" s="209">
        <v>1.64005010758145</v>
      </c>
      <c r="G21" s="100">
        <v>8.7131072643618204E-2</v>
      </c>
      <c r="H21" s="209">
        <v>1.2172297932494001</v>
      </c>
      <c r="I21" s="100">
        <v>0.129284295873419</v>
      </c>
      <c r="J21" s="209">
        <v>1.52403847193023</v>
      </c>
      <c r="K21" s="258">
        <v>8.8867934316450597E-2</v>
      </c>
      <c r="L21" s="191"/>
      <c r="M21" s="192"/>
      <c r="N21" s="191"/>
      <c r="O21" s="192"/>
      <c r="P21" s="192"/>
      <c r="Q21" s="249"/>
      <c r="R21" s="98" t="s">
        <v>10</v>
      </c>
      <c r="S21" s="209">
        <v>1.92101833307236</v>
      </c>
      <c r="T21" s="100">
        <v>5.1803825275342399E-2</v>
      </c>
      <c r="U21" s="209">
        <v>2.1745412417094099</v>
      </c>
      <c r="V21" s="100">
        <v>5.2798811631704697E-2</v>
      </c>
      <c r="W21" s="209">
        <v>2.21932966017323</v>
      </c>
      <c r="X21" s="100">
        <v>5.62917754589893E-2</v>
      </c>
      <c r="Y21" s="209">
        <v>2.12866528399327</v>
      </c>
      <c r="Z21" s="100">
        <v>7.9119105580670701E-2</v>
      </c>
      <c r="AA21" s="209">
        <v>1.88045313496134</v>
      </c>
      <c r="AB21" s="258">
        <v>8.1790658189002594E-2</v>
      </c>
      <c r="AC21" s="191"/>
      <c r="AD21" s="192"/>
      <c r="AE21" s="191"/>
      <c r="AF21" s="192"/>
      <c r="AH21" s="287"/>
      <c r="AI21" s="98" t="s">
        <v>10</v>
      </c>
      <c r="AJ21" s="209">
        <v>1.8770627306843699</v>
      </c>
      <c r="AK21" s="100">
        <v>7.1712853724038003E-2</v>
      </c>
      <c r="AL21" s="209">
        <v>1.76350116260016</v>
      </c>
      <c r="AM21" s="100">
        <v>0.10652623503643199</v>
      </c>
      <c r="AN21" s="209">
        <v>2.1605740382013998</v>
      </c>
      <c r="AO21" s="100">
        <v>9.6695778828384205E-2</v>
      </c>
      <c r="AP21" s="209">
        <v>2.53030760741987</v>
      </c>
      <c r="AQ21" s="100">
        <v>0.142595835092725</v>
      </c>
      <c r="AR21" s="209">
        <v>2.0925477144897902</v>
      </c>
      <c r="AS21" s="258">
        <v>0.112560019653273</v>
      </c>
      <c r="AT21" s="191"/>
      <c r="AU21" s="192"/>
      <c r="AV21" s="191"/>
      <c r="AW21" s="192"/>
      <c r="AY21" s="287"/>
      <c r="AZ21" s="98" t="s">
        <v>10</v>
      </c>
      <c r="BA21" s="209">
        <v>1.7046711210276</v>
      </c>
      <c r="BB21" s="100">
        <v>4.3565982817856702E-2</v>
      </c>
      <c r="BC21" s="209">
        <v>1.7385409378238701</v>
      </c>
      <c r="BD21" s="100">
        <v>5.1693898091253999E-2</v>
      </c>
      <c r="BE21" s="209">
        <v>1.99003268664275</v>
      </c>
      <c r="BF21" s="100">
        <v>4.03162625991208E-2</v>
      </c>
      <c r="BG21" s="209">
        <v>1.7462559927249399</v>
      </c>
      <c r="BH21" s="100">
        <v>5.1408042628912902E-2</v>
      </c>
      <c r="BI21" s="209">
        <v>1.4253326934057</v>
      </c>
      <c r="BJ21" s="258">
        <v>5.1012190503046603E-2</v>
      </c>
      <c r="BK21" s="191"/>
      <c r="BL21" s="192"/>
      <c r="BM21" s="191"/>
      <c r="BN21" s="192"/>
      <c r="BP21" s="287"/>
      <c r="BQ21" s="98" t="s">
        <v>10</v>
      </c>
      <c r="BR21" s="209">
        <v>2.4332081559871601</v>
      </c>
      <c r="BS21" s="100">
        <v>6.3489567672461306E-2</v>
      </c>
      <c r="BT21" s="209">
        <v>2.5858711574759998</v>
      </c>
      <c r="BU21" s="100">
        <v>0.100257234037987</v>
      </c>
      <c r="BV21" s="209">
        <v>2.21437134694074</v>
      </c>
      <c r="BW21" s="100">
        <v>8.5923070297540302E-2</v>
      </c>
      <c r="BX21" s="209">
        <v>2.98452962986274</v>
      </c>
      <c r="BY21" s="100">
        <v>0.113351136582318</v>
      </c>
      <c r="BZ21" s="209">
        <v>2.6718704055801701</v>
      </c>
      <c r="CA21" s="258">
        <v>0.12624567822885999</v>
      </c>
      <c r="CB21" s="191"/>
      <c r="CC21" s="192"/>
      <c r="CD21" s="191"/>
      <c r="CE21" s="192"/>
      <c r="CG21" s="287"/>
      <c r="CH21" s="98" t="s">
        <v>10</v>
      </c>
      <c r="CI21" s="209">
        <v>2.4720605879964799</v>
      </c>
      <c r="CJ21" s="100">
        <v>5.5858230433794502E-2</v>
      </c>
      <c r="CK21" s="209">
        <v>2.6561548822895098</v>
      </c>
      <c r="CL21" s="100">
        <v>6.7239904192199898E-2</v>
      </c>
      <c r="CM21" s="209">
        <v>2.7049489858517299</v>
      </c>
      <c r="CN21" s="100">
        <v>9.3858466382149702E-2</v>
      </c>
      <c r="CO21" s="209">
        <v>2.63102500596883</v>
      </c>
      <c r="CP21" s="100">
        <v>8.3041625907473507E-2</v>
      </c>
      <c r="CQ21" s="209">
        <v>2.581709663602</v>
      </c>
      <c r="CR21" s="258">
        <v>0.10009680099849901</v>
      </c>
      <c r="CS21" s="191"/>
      <c r="CT21" s="192"/>
      <c r="CU21" s="191"/>
      <c r="CV21" s="192"/>
      <c r="CX21" s="287"/>
      <c r="CY21" s="98" t="s">
        <v>10</v>
      </c>
      <c r="CZ21" s="209" t="s">
        <v>328</v>
      </c>
      <c r="DA21" s="100" t="s">
        <v>328</v>
      </c>
      <c r="DB21" s="209" t="s">
        <v>328</v>
      </c>
      <c r="DC21" s="100" t="s">
        <v>328</v>
      </c>
      <c r="DD21" s="209" t="s">
        <v>328</v>
      </c>
      <c r="DE21" s="100" t="s">
        <v>328</v>
      </c>
      <c r="DF21" s="209" t="s">
        <v>328</v>
      </c>
      <c r="DG21" s="100" t="s">
        <v>328</v>
      </c>
      <c r="DH21" s="209" t="s">
        <v>328</v>
      </c>
      <c r="DI21" s="258" t="s">
        <v>328</v>
      </c>
      <c r="DJ21" s="191"/>
      <c r="DK21" s="192"/>
      <c r="DL21" s="191"/>
      <c r="DM21" s="192"/>
      <c r="DO21" s="287"/>
      <c r="DP21" s="98" t="s">
        <v>10</v>
      </c>
      <c r="DQ21" s="209">
        <v>2.2138849778710199</v>
      </c>
      <c r="DR21" s="100">
        <v>6.9356453877229704E-2</v>
      </c>
      <c r="DS21" s="209">
        <v>2.2177229460816301</v>
      </c>
      <c r="DT21" s="100">
        <v>7.0719513143218504E-2</v>
      </c>
      <c r="DU21" s="209">
        <v>2.20341307982785</v>
      </c>
      <c r="DV21" s="100">
        <v>6.4776530336639507E-2</v>
      </c>
      <c r="DW21" s="209">
        <v>2.5090095750474699</v>
      </c>
      <c r="DX21" s="100">
        <v>7.2596853626178501E-2</v>
      </c>
      <c r="DY21" s="209">
        <v>1.9068038262184199</v>
      </c>
      <c r="DZ21" s="258">
        <v>9.4204975208848005E-2</v>
      </c>
      <c r="EA21" s="191"/>
      <c r="EB21" s="192"/>
      <c r="EC21" s="191"/>
      <c r="ED21" s="192"/>
      <c r="EF21" s="287"/>
      <c r="EG21" s="98" t="s">
        <v>10</v>
      </c>
      <c r="EH21" s="209">
        <v>2.2160170368183598</v>
      </c>
      <c r="EI21" s="100">
        <v>3.63722040934462E-2</v>
      </c>
      <c r="EJ21" s="209">
        <v>2.3403966824902702</v>
      </c>
      <c r="EK21" s="100">
        <v>3.5681836883809902E-2</v>
      </c>
      <c r="EL21" s="209">
        <v>1.72787439712683</v>
      </c>
      <c r="EM21" s="100">
        <v>3.7089480779799698E-2</v>
      </c>
      <c r="EN21" s="209">
        <v>1.86593247056164</v>
      </c>
      <c r="EO21" s="100">
        <v>3.1342493235085103E-2</v>
      </c>
      <c r="EP21" s="209">
        <v>1.88093681449865</v>
      </c>
      <c r="EQ21" s="258">
        <v>4.5727932961370801E-2</v>
      </c>
      <c r="ER21" s="191"/>
      <c r="ES21" s="192"/>
      <c r="ET21" s="191"/>
      <c r="EU21" s="192"/>
      <c r="EW21" s="287"/>
      <c r="EX21" s="98" t="s">
        <v>10</v>
      </c>
      <c r="EY21" s="209">
        <v>1.80237461960048</v>
      </c>
      <c r="EZ21" s="100">
        <v>8.8314574981594299E-2</v>
      </c>
      <c r="FA21" s="209">
        <v>1.87566332791049</v>
      </c>
      <c r="FB21" s="100">
        <v>0.110944063137227</v>
      </c>
      <c r="FC21" s="209">
        <v>1.64180167141989</v>
      </c>
      <c r="FD21" s="100">
        <v>8.3263503576358006E-2</v>
      </c>
      <c r="FE21" s="209">
        <v>1.92993453902003</v>
      </c>
      <c r="FF21" s="100">
        <v>0.146027992718019</v>
      </c>
      <c r="FG21" s="209">
        <v>1.34027113055854</v>
      </c>
      <c r="FH21" s="258">
        <v>9.1274550648309194E-2</v>
      </c>
      <c r="FI21" s="191"/>
      <c r="FJ21" s="192"/>
      <c r="FK21" s="191"/>
      <c r="FL21" s="192"/>
    </row>
    <row r="22" spans="1:169" s="85" customFormat="1" x14ac:dyDescent="0.2">
      <c r="A22" s="98" t="s">
        <v>11</v>
      </c>
      <c r="B22" s="209">
        <v>1.00818012930326</v>
      </c>
      <c r="C22" s="100">
        <v>0.136324623741747</v>
      </c>
      <c r="D22" s="209">
        <v>0.93423341481982103</v>
      </c>
      <c r="E22" s="100">
        <v>0.17019977386843399</v>
      </c>
      <c r="F22" s="209">
        <v>1.1517725877827001</v>
      </c>
      <c r="G22" s="100">
        <v>0.14843781103947801</v>
      </c>
      <c r="H22" s="209" t="s">
        <v>328</v>
      </c>
      <c r="I22" s="100" t="s">
        <v>328</v>
      </c>
      <c r="J22" s="209">
        <v>1.4997524210368001</v>
      </c>
      <c r="K22" s="258">
        <v>0.13747282343418599</v>
      </c>
      <c r="L22" s="191"/>
      <c r="M22" s="192"/>
      <c r="N22" s="191"/>
      <c r="O22" s="192"/>
      <c r="P22" s="192"/>
      <c r="Q22" s="249"/>
      <c r="R22" s="98" t="s">
        <v>11</v>
      </c>
      <c r="S22" s="209">
        <v>1.37293411356048</v>
      </c>
      <c r="T22" s="100">
        <v>4.8896772422905299E-2</v>
      </c>
      <c r="U22" s="209">
        <v>1.67637135913887</v>
      </c>
      <c r="V22" s="100">
        <v>5.0109331812238603E-2</v>
      </c>
      <c r="W22" s="209">
        <v>1.93062623221729</v>
      </c>
      <c r="X22" s="100">
        <v>7.2692382164962502E-2</v>
      </c>
      <c r="Y22" s="209">
        <v>2.1419222009504599</v>
      </c>
      <c r="Z22" s="100">
        <v>6.7776488520098294E-2</v>
      </c>
      <c r="AA22" s="209">
        <v>1.8349981865712901</v>
      </c>
      <c r="AB22" s="258">
        <v>8.3743279005819904E-2</v>
      </c>
      <c r="AC22" s="191"/>
      <c r="AD22" s="192"/>
      <c r="AE22" s="191"/>
      <c r="AF22" s="192"/>
      <c r="AH22" s="287"/>
      <c r="AI22" s="98" t="s">
        <v>11</v>
      </c>
      <c r="AJ22" s="209">
        <v>1.3871238909869299</v>
      </c>
      <c r="AK22" s="100">
        <v>9.0052852035651498E-2</v>
      </c>
      <c r="AL22" s="209">
        <v>1.5997353231698399</v>
      </c>
      <c r="AM22" s="100">
        <v>0.116322389266149</v>
      </c>
      <c r="AN22" s="209">
        <v>1.8604250454501501</v>
      </c>
      <c r="AO22" s="100">
        <v>8.6014512650408007E-2</v>
      </c>
      <c r="AP22" s="209">
        <v>2.2338316904730902</v>
      </c>
      <c r="AQ22" s="100">
        <v>0.157597093225918</v>
      </c>
      <c r="AR22" s="209">
        <v>2.0313275283804</v>
      </c>
      <c r="AS22" s="258">
        <v>0.12403988049986001</v>
      </c>
      <c r="AT22" s="191"/>
      <c r="AU22" s="192"/>
      <c r="AV22" s="191"/>
      <c r="AW22" s="192"/>
      <c r="AY22" s="287"/>
      <c r="AZ22" s="98" t="s">
        <v>11</v>
      </c>
      <c r="BA22" s="209">
        <v>1.4520160509584901</v>
      </c>
      <c r="BB22" s="100">
        <v>5.2757947651533001E-2</v>
      </c>
      <c r="BC22" s="209">
        <v>1.4163349101612199</v>
      </c>
      <c r="BD22" s="100">
        <v>4.2282194476321498E-2</v>
      </c>
      <c r="BE22" s="209">
        <v>1.92597441890182</v>
      </c>
      <c r="BF22" s="100">
        <v>3.8723911180064997E-2</v>
      </c>
      <c r="BG22" s="209">
        <v>1.86801172441454</v>
      </c>
      <c r="BH22" s="100">
        <v>6.4338634584084398E-2</v>
      </c>
      <c r="BI22" s="209">
        <v>1.77196511388068</v>
      </c>
      <c r="BJ22" s="258">
        <v>7.5611593823197196E-2</v>
      </c>
      <c r="BK22" s="191"/>
      <c r="BL22" s="192"/>
      <c r="BM22" s="191"/>
      <c r="BN22" s="192"/>
      <c r="BP22" s="287"/>
      <c r="BQ22" s="98" t="s">
        <v>11</v>
      </c>
      <c r="BR22" s="209">
        <v>2.5811194775582802</v>
      </c>
      <c r="BS22" s="100">
        <v>0.14637938409288201</v>
      </c>
      <c r="BT22" s="209">
        <v>2.24699266736843</v>
      </c>
      <c r="BU22" s="100">
        <v>0.11507216581212899</v>
      </c>
      <c r="BV22" s="209">
        <v>2.4738807216296501</v>
      </c>
      <c r="BW22" s="100">
        <v>0.22829279351048701</v>
      </c>
      <c r="BX22" s="209">
        <v>2.8345443144623101</v>
      </c>
      <c r="BY22" s="100">
        <v>0.18012107010981299</v>
      </c>
      <c r="BZ22" s="209">
        <v>2.6177235100482799</v>
      </c>
      <c r="CA22" s="258">
        <v>0.13487336918728501</v>
      </c>
      <c r="CB22" s="191"/>
      <c r="CC22" s="192"/>
      <c r="CD22" s="191"/>
      <c r="CE22" s="192"/>
      <c r="CG22" s="287"/>
      <c r="CH22" s="98" t="s">
        <v>11</v>
      </c>
      <c r="CI22" s="209">
        <v>2.5864131529889201</v>
      </c>
      <c r="CJ22" s="100">
        <v>9.2521679514942695E-2</v>
      </c>
      <c r="CK22" s="209">
        <v>2.4393764705385599</v>
      </c>
      <c r="CL22" s="100">
        <v>9.04391221094481E-2</v>
      </c>
      <c r="CM22" s="209">
        <v>2.83745426769512</v>
      </c>
      <c r="CN22" s="100">
        <v>0.19110803701053899</v>
      </c>
      <c r="CO22" s="209">
        <v>2.6973685409788599</v>
      </c>
      <c r="CP22" s="100">
        <v>0.158708437474889</v>
      </c>
      <c r="CQ22" s="209">
        <v>2.8566320251789801</v>
      </c>
      <c r="CR22" s="258">
        <v>0.108780793810444</v>
      </c>
      <c r="CS22" s="191"/>
      <c r="CT22" s="192"/>
      <c r="CU22" s="191"/>
      <c r="CV22" s="192"/>
      <c r="CX22" s="287"/>
      <c r="CY22" s="98" t="s">
        <v>11</v>
      </c>
      <c r="CZ22" s="209" t="s">
        <v>328</v>
      </c>
      <c r="DA22" s="100" t="s">
        <v>328</v>
      </c>
      <c r="DB22" s="209" t="s">
        <v>328</v>
      </c>
      <c r="DC22" s="100" t="s">
        <v>328</v>
      </c>
      <c r="DD22" s="209" t="s">
        <v>328</v>
      </c>
      <c r="DE22" s="100" t="s">
        <v>328</v>
      </c>
      <c r="DF22" s="209" t="s">
        <v>328</v>
      </c>
      <c r="DG22" s="100" t="s">
        <v>328</v>
      </c>
      <c r="DH22" s="209" t="s">
        <v>328</v>
      </c>
      <c r="DI22" s="258" t="s">
        <v>328</v>
      </c>
      <c r="DJ22" s="191"/>
      <c r="DK22" s="192"/>
      <c r="DL22" s="191"/>
      <c r="DM22" s="192"/>
      <c r="DO22" s="287"/>
      <c r="DP22" s="98" t="s">
        <v>11</v>
      </c>
      <c r="DQ22" s="209">
        <v>2.31190039242232</v>
      </c>
      <c r="DR22" s="100">
        <v>9.8860528897623604E-2</v>
      </c>
      <c r="DS22" s="209">
        <v>2.1962276311414399</v>
      </c>
      <c r="DT22" s="100">
        <v>8.2440564354868198E-2</v>
      </c>
      <c r="DU22" s="209">
        <v>2.3086427471918198</v>
      </c>
      <c r="DV22" s="100">
        <v>0.101969664608248</v>
      </c>
      <c r="DW22" s="209">
        <v>2.4773906063573601</v>
      </c>
      <c r="DX22" s="100">
        <v>8.3330566921095098E-2</v>
      </c>
      <c r="DY22" s="209">
        <v>2.2292812016155099</v>
      </c>
      <c r="DZ22" s="258">
        <v>0.110047563007175</v>
      </c>
      <c r="EA22" s="191"/>
      <c r="EB22" s="192"/>
      <c r="EC22" s="191"/>
      <c r="ED22" s="192"/>
      <c r="EF22" s="287"/>
      <c r="EG22" s="98" t="s">
        <v>11</v>
      </c>
      <c r="EH22" s="209">
        <v>2.0253100563201101</v>
      </c>
      <c r="EI22" s="100">
        <v>6.6202205998020403E-2</v>
      </c>
      <c r="EJ22" s="209">
        <v>2.0875799325070798</v>
      </c>
      <c r="EK22" s="100">
        <v>6.6307689898233504E-2</v>
      </c>
      <c r="EL22" s="209">
        <v>1.79937635044255</v>
      </c>
      <c r="EM22" s="100">
        <v>5.7713223723493599E-2</v>
      </c>
      <c r="EN22" s="209">
        <v>1.9450639570688</v>
      </c>
      <c r="EO22" s="100">
        <v>5.2633169019116098E-2</v>
      </c>
      <c r="EP22" s="209">
        <v>2.1979921912158802</v>
      </c>
      <c r="EQ22" s="258">
        <v>7.3376221441039599E-2</v>
      </c>
      <c r="ER22" s="191"/>
      <c r="ES22" s="192"/>
      <c r="ET22" s="191"/>
      <c r="EU22" s="192"/>
      <c r="EW22" s="287"/>
      <c r="EX22" s="98" t="s">
        <v>11</v>
      </c>
      <c r="EY22" s="209">
        <v>1.59342916561936</v>
      </c>
      <c r="EZ22" s="100">
        <v>0.11241910988331801</v>
      </c>
      <c r="FA22" s="209">
        <v>1.56960847025077</v>
      </c>
      <c r="FB22" s="100">
        <v>0.127888859277308</v>
      </c>
      <c r="FC22" s="209">
        <v>1.5118277096311401</v>
      </c>
      <c r="FD22" s="100">
        <v>9.1761554654331806E-2</v>
      </c>
      <c r="FE22" s="209">
        <v>2.3182464751595502</v>
      </c>
      <c r="FF22" s="100">
        <v>0.203979911261715</v>
      </c>
      <c r="FG22" s="209">
        <v>1.63403920124635</v>
      </c>
      <c r="FH22" s="258">
        <v>0.12272685471544301</v>
      </c>
      <c r="FI22" s="191"/>
      <c r="FJ22" s="192"/>
      <c r="FK22" s="191"/>
      <c r="FL22" s="192"/>
    </row>
    <row r="23" spans="1:169" s="85" customFormat="1" x14ac:dyDescent="0.2">
      <c r="A23" s="98" t="s">
        <v>12</v>
      </c>
      <c r="B23" s="209">
        <v>1.7377561264544299</v>
      </c>
      <c r="C23" s="100">
        <v>0.134667629047034</v>
      </c>
      <c r="D23" s="209">
        <v>1.3797623684205</v>
      </c>
      <c r="E23" s="100">
        <v>0.13428116405312501</v>
      </c>
      <c r="F23" s="209">
        <v>1.3623603890154601</v>
      </c>
      <c r="G23" s="100">
        <v>0.103380484108026</v>
      </c>
      <c r="H23" s="209" t="s">
        <v>328</v>
      </c>
      <c r="I23" s="100" t="s">
        <v>328</v>
      </c>
      <c r="J23" s="209">
        <v>0.99798224154096005</v>
      </c>
      <c r="K23" s="258">
        <v>0.195090615731637</v>
      </c>
      <c r="L23" s="191"/>
      <c r="M23" s="192"/>
      <c r="N23" s="191"/>
      <c r="O23" s="192"/>
      <c r="P23" s="192"/>
      <c r="Q23" s="249"/>
      <c r="R23" s="98" t="s">
        <v>12</v>
      </c>
      <c r="S23" s="209">
        <v>1.96159252548074</v>
      </c>
      <c r="T23" s="100">
        <v>3.7705228190321301E-2</v>
      </c>
      <c r="U23" s="209">
        <v>2.2803275361414599</v>
      </c>
      <c r="V23" s="100">
        <v>3.8157778247822398E-2</v>
      </c>
      <c r="W23" s="209">
        <v>2.1513669025556998</v>
      </c>
      <c r="X23" s="100">
        <v>3.7458009016098297E-2</v>
      </c>
      <c r="Y23" s="209">
        <v>1.8186762421348099</v>
      </c>
      <c r="Z23" s="100">
        <v>4.1322471395490501E-2</v>
      </c>
      <c r="AA23" s="209">
        <v>1.52858568636667</v>
      </c>
      <c r="AB23" s="258">
        <v>4.4760625588364002E-2</v>
      </c>
      <c r="AC23" s="191"/>
      <c r="AD23" s="192"/>
      <c r="AE23" s="191"/>
      <c r="AF23" s="192"/>
      <c r="AH23" s="287"/>
      <c r="AI23" s="98" t="s">
        <v>12</v>
      </c>
      <c r="AJ23" s="209">
        <v>2.08110083334283</v>
      </c>
      <c r="AK23" s="100">
        <v>6.4770404478083798E-2</v>
      </c>
      <c r="AL23" s="209">
        <v>2.1524970677436399</v>
      </c>
      <c r="AM23" s="100">
        <v>6.25772871672165E-2</v>
      </c>
      <c r="AN23" s="209">
        <v>2.0959913526054699</v>
      </c>
      <c r="AO23" s="100">
        <v>5.02497688019891E-2</v>
      </c>
      <c r="AP23" s="209">
        <v>1.74466667047667</v>
      </c>
      <c r="AQ23" s="100">
        <v>6.4371576983157305E-2</v>
      </c>
      <c r="AR23" s="209">
        <v>1.5208431082389899</v>
      </c>
      <c r="AS23" s="258">
        <v>6.7266872240388104E-2</v>
      </c>
      <c r="AT23" s="191"/>
      <c r="AU23" s="192"/>
      <c r="AV23" s="191"/>
      <c r="AW23" s="192"/>
      <c r="AY23" s="287"/>
      <c r="AZ23" s="98" t="s">
        <v>12</v>
      </c>
      <c r="BA23" s="209">
        <v>1.9372418275118</v>
      </c>
      <c r="BB23" s="100">
        <v>3.9028379427722401E-2</v>
      </c>
      <c r="BC23" s="209">
        <v>2.0613877298729602</v>
      </c>
      <c r="BD23" s="100">
        <v>4.22351061314978E-2</v>
      </c>
      <c r="BE23" s="209">
        <v>1.7551688074957601</v>
      </c>
      <c r="BF23" s="100">
        <v>2.91965441148039E-2</v>
      </c>
      <c r="BG23" s="209">
        <v>1.50956710959622</v>
      </c>
      <c r="BH23" s="100">
        <v>4.2095067051161401E-2</v>
      </c>
      <c r="BI23" s="209">
        <v>1.1615558845479701</v>
      </c>
      <c r="BJ23" s="258">
        <v>3.7276513157762398E-2</v>
      </c>
      <c r="BK23" s="191"/>
      <c r="BL23" s="192"/>
      <c r="BM23" s="191"/>
      <c r="BN23" s="192"/>
      <c r="BP23" s="287"/>
      <c r="BQ23" s="98" t="s">
        <v>12</v>
      </c>
      <c r="BR23" s="209">
        <v>2.6990517883515199</v>
      </c>
      <c r="BS23" s="100">
        <v>8.3456382792373607E-2</v>
      </c>
      <c r="BT23" s="209">
        <v>2.6421754324397</v>
      </c>
      <c r="BU23" s="100">
        <v>8.3878346585208999E-2</v>
      </c>
      <c r="BV23" s="209">
        <v>2.0936301207522798</v>
      </c>
      <c r="BW23" s="100">
        <v>7.6233070754295001E-2</v>
      </c>
      <c r="BX23" s="209">
        <v>2.6274360406802599</v>
      </c>
      <c r="BY23" s="100">
        <v>8.5319736929870105E-2</v>
      </c>
      <c r="BZ23" s="209">
        <v>2.0660634970777099</v>
      </c>
      <c r="CA23" s="258">
        <v>8.8522391820496302E-2</v>
      </c>
      <c r="CB23" s="191"/>
      <c r="CC23" s="192"/>
      <c r="CD23" s="191"/>
      <c r="CE23" s="192"/>
      <c r="CG23" s="287"/>
      <c r="CH23" s="98" t="s">
        <v>12</v>
      </c>
      <c r="CI23" s="209">
        <v>2.4902259622898999</v>
      </c>
      <c r="CJ23" s="100">
        <v>0.126549223153266</v>
      </c>
      <c r="CK23" s="209">
        <v>2.7248616541513</v>
      </c>
      <c r="CL23" s="100">
        <v>0.10024192584914</v>
      </c>
      <c r="CM23" s="209">
        <v>1.99058279817324</v>
      </c>
      <c r="CN23" s="100">
        <v>8.0790249030042102E-2</v>
      </c>
      <c r="CO23" s="209">
        <v>1.70447674632408</v>
      </c>
      <c r="CP23" s="100">
        <v>8.3934984327202103E-2</v>
      </c>
      <c r="CQ23" s="209">
        <v>1.8597824639314899</v>
      </c>
      <c r="CR23" s="258">
        <v>0.15112629738546601</v>
      </c>
      <c r="CS23" s="191"/>
      <c r="CT23" s="192"/>
      <c r="CU23" s="191"/>
      <c r="CV23" s="192"/>
      <c r="CX23" s="287"/>
      <c r="CY23" s="98" t="s">
        <v>12</v>
      </c>
      <c r="CZ23" s="209">
        <v>2.22368467727292</v>
      </c>
      <c r="DA23" s="100">
        <v>0.12623079161675799</v>
      </c>
      <c r="DB23" s="209">
        <v>1.9186006943404701</v>
      </c>
      <c r="DC23" s="100">
        <v>0.18882448868024901</v>
      </c>
      <c r="DD23" s="209">
        <v>1.7279543454080299</v>
      </c>
      <c r="DE23" s="100">
        <v>0.113703300268782</v>
      </c>
      <c r="DF23" s="209" t="s">
        <v>328</v>
      </c>
      <c r="DG23" s="100" t="s">
        <v>328</v>
      </c>
      <c r="DH23" s="209">
        <v>1.35893463062699</v>
      </c>
      <c r="DI23" s="258">
        <v>0.17691592552730301</v>
      </c>
      <c r="DJ23" s="191"/>
      <c r="DK23" s="192"/>
      <c r="DL23" s="191"/>
      <c r="DM23" s="192"/>
      <c r="DO23" s="287"/>
      <c r="DP23" s="98" t="s">
        <v>12</v>
      </c>
      <c r="DQ23" s="209">
        <v>2.14895660456521</v>
      </c>
      <c r="DR23" s="100">
        <v>7.3238149482697898E-2</v>
      </c>
      <c r="DS23" s="209">
        <v>2.28103421678414</v>
      </c>
      <c r="DT23" s="100">
        <v>6.7916608542412105E-2</v>
      </c>
      <c r="DU23" s="209">
        <v>1.9582733751868</v>
      </c>
      <c r="DV23" s="100">
        <v>6.3149618680543501E-2</v>
      </c>
      <c r="DW23" s="209">
        <v>1.8879891599981999</v>
      </c>
      <c r="DX23" s="100">
        <v>7.70410952041089E-2</v>
      </c>
      <c r="DY23" s="209">
        <v>1.40402223832984</v>
      </c>
      <c r="DZ23" s="258">
        <v>6.9024306186998993E-2</v>
      </c>
      <c r="EA23" s="191"/>
      <c r="EB23" s="192"/>
      <c r="EC23" s="191"/>
      <c r="ED23" s="192"/>
      <c r="EF23" s="287"/>
      <c r="EG23" s="98" t="s">
        <v>12</v>
      </c>
      <c r="EH23" s="209">
        <v>2.3668163112216298</v>
      </c>
      <c r="EI23" s="100">
        <v>3.1607364873013202E-2</v>
      </c>
      <c r="EJ23" s="209">
        <v>2.4998106806303002</v>
      </c>
      <c r="EK23" s="100">
        <v>3.1995613095812198E-2</v>
      </c>
      <c r="EL23" s="209">
        <v>1.71817432457264</v>
      </c>
      <c r="EM23" s="100">
        <v>3.1986234760157502E-2</v>
      </c>
      <c r="EN23" s="209">
        <v>1.5475544983309999</v>
      </c>
      <c r="EO23" s="100">
        <v>2.84045154861199E-2</v>
      </c>
      <c r="EP23" s="209">
        <v>1.6455747932648199</v>
      </c>
      <c r="EQ23" s="258">
        <v>4.1501536566236202E-2</v>
      </c>
      <c r="ER23" s="191"/>
      <c r="ES23" s="192"/>
      <c r="ET23" s="191"/>
      <c r="EU23" s="192"/>
      <c r="EW23" s="287"/>
      <c r="EX23" s="98" t="s">
        <v>12</v>
      </c>
      <c r="EY23" s="209">
        <v>2.1953953084668698</v>
      </c>
      <c r="EZ23" s="100">
        <v>6.0211950937662503E-2</v>
      </c>
      <c r="FA23" s="209">
        <v>2.0123363388395901</v>
      </c>
      <c r="FB23" s="100">
        <v>6.9240348505258606E-2</v>
      </c>
      <c r="FC23" s="209">
        <v>1.66556787630684</v>
      </c>
      <c r="FD23" s="100">
        <v>5.70663002438856E-2</v>
      </c>
      <c r="FE23" s="209">
        <v>1.75049087890721</v>
      </c>
      <c r="FF23" s="100">
        <v>0.10871354324453</v>
      </c>
      <c r="FG23" s="209">
        <v>1.23242098976147</v>
      </c>
      <c r="FH23" s="258">
        <v>8.9520374117384394E-2</v>
      </c>
      <c r="FI23" s="191"/>
      <c r="FJ23" s="192"/>
      <c r="FK23" s="191"/>
      <c r="FL23" s="192"/>
    </row>
    <row r="24" spans="1:169" s="85" customFormat="1" x14ac:dyDescent="0.2">
      <c r="A24" s="98" t="s">
        <v>13</v>
      </c>
      <c r="B24" s="209">
        <v>1.4117838537116101</v>
      </c>
      <c r="C24" s="100">
        <v>0.124441456315766</v>
      </c>
      <c r="D24" s="209">
        <v>1.15848420801935</v>
      </c>
      <c r="E24" s="100">
        <v>0.13402196948940701</v>
      </c>
      <c r="F24" s="209">
        <v>1.0866459007542599</v>
      </c>
      <c r="G24" s="100">
        <v>7.0358860937165202E-2</v>
      </c>
      <c r="H24" s="209" t="s">
        <v>328</v>
      </c>
      <c r="I24" s="100" t="s">
        <v>328</v>
      </c>
      <c r="J24" s="209">
        <v>0.90916376622290296</v>
      </c>
      <c r="K24" s="258">
        <v>7.7945603727778603E-2</v>
      </c>
      <c r="L24" s="191"/>
      <c r="M24" s="192"/>
      <c r="N24" s="191"/>
      <c r="O24" s="192"/>
      <c r="P24" s="192"/>
      <c r="Q24" s="249"/>
      <c r="R24" s="98" t="s">
        <v>13</v>
      </c>
      <c r="S24" s="209">
        <v>2.0082206681847499</v>
      </c>
      <c r="T24" s="100">
        <v>4.6027571249203203E-2</v>
      </c>
      <c r="U24" s="209">
        <v>2.33291973276943</v>
      </c>
      <c r="V24" s="100">
        <v>4.2781751405257598E-2</v>
      </c>
      <c r="W24" s="209">
        <v>2.2371322900338502</v>
      </c>
      <c r="X24" s="100">
        <v>4.9676476518352899E-2</v>
      </c>
      <c r="Y24" s="209">
        <v>2.3262914627656701</v>
      </c>
      <c r="Z24" s="100">
        <v>6.5956714920242299E-2</v>
      </c>
      <c r="AA24" s="209">
        <v>1.57399449225689</v>
      </c>
      <c r="AB24" s="258">
        <v>5.1367343227760799E-2</v>
      </c>
      <c r="AC24" s="191"/>
      <c r="AD24" s="192"/>
      <c r="AE24" s="191"/>
      <c r="AF24" s="192"/>
      <c r="AH24" s="287"/>
      <c r="AI24" s="98" t="s">
        <v>13</v>
      </c>
      <c r="AJ24" s="209">
        <v>2.1135641155656901</v>
      </c>
      <c r="AK24" s="100">
        <v>6.8682164092949902E-2</v>
      </c>
      <c r="AL24" s="209">
        <v>2.28429789956036</v>
      </c>
      <c r="AM24" s="100">
        <v>7.4127794513408896E-2</v>
      </c>
      <c r="AN24" s="209">
        <v>2.1739744399551899</v>
      </c>
      <c r="AO24" s="100">
        <v>5.83438950417682E-2</v>
      </c>
      <c r="AP24" s="209">
        <v>2.2101387333823199</v>
      </c>
      <c r="AQ24" s="100">
        <v>9.8664644548339397E-2</v>
      </c>
      <c r="AR24" s="209">
        <v>1.6281295750926801</v>
      </c>
      <c r="AS24" s="258">
        <v>8.6053814998609604E-2</v>
      </c>
      <c r="AT24" s="191"/>
      <c r="AU24" s="192"/>
      <c r="AV24" s="191"/>
      <c r="AW24" s="192"/>
      <c r="AY24" s="287"/>
      <c r="AZ24" s="98" t="s">
        <v>13</v>
      </c>
      <c r="BA24" s="209">
        <v>1.8497600443373501</v>
      </c>
      <c r="BB24" s="100">
        <v>3.5898546670119401E-2</v>
      </c>
      <c r="BC24" s="209">
        <v>2.0790979330583101</v>
      </c>
      <c r="BD24" s="100">
        <v>5.0794852386844003E-2</v>
      </c>
      <c r="BE24" s="209">
        <v>1.93035277306154</v>
      </c>
      <c r="BF24" s="100">
        <v>3.02150248918336E-2</v>
      </c>
      <c r="BG24" s="209">
        <v>1.8737727476781201</v>
      </c>
      <c r="BH24" s="100">
        <v>5.2433944757566402E-2</v>
      </c>
      <c r="BI24" s="209">
        <v>1.26081760574082</v>
      </c>
      <c r="BJ24" s="258">
        <v>3.6549545879327898E-2</v>
      </c>
      <c r="BK24" s="191"/>
      <c r="BL24" s="192"/>
      <c r="BM24" s="191"/>
      <c r="BN24" s="192"/>
      <c r="BP24" s="287"/>
      <c r="BQ24" s="98" t="s">
        <v>13</v>
      </c>
      <c r="BR24" s="209">
        <v>2.73278812150479</v>
      </c>
      <c r="BS24" s="100">
        <v>9.6403260710005698E-2</v>
      </c>
      <c r="BT24" s="209">
        <v>2.9911914365654702</v>
      </c>
      <c r="BU24" s="100">
        <v>0.12174089224854701</v>
      </c>
      <c r="BV24" s="209">
        <v>2.1566652704662301</v>
      </c>
      <c r="BW24" s="100">
        <v>0.12779966014859701</v>
      </c>
      <c r="BX24" s="209">
        <v>3.1840944942679199</v>
      </c>
      <c r="BY24" s="100">
        <v>0.19668478682748999</v>
      </c>
      <c r="BZ24" s="209">
        <v>2.3918470591680401</v>
      </c>
      <c r="CA24" s="258">
        <v>0.12909247766680099</v>
      </c>
      <c r="CB24" s="191"/>
      <c r="CC24" s="192"/>
      <c r="CD24" s="191"/>
      <c r="CE24" s="192"/>
      <c r="CG24" s="287"/>
      <c r="CH24" s="98" t="s">
        <v>13</v>
      </c>
      <c r="CI24" s="209">
        <v>2.8791594565188898</v>
      </c>
      <c r="CJ24" s="100">
        <v>8.1297846413025704E-2</v>
      </c>
      <c r="CK24" s="209">
        <v>2.76365090858955</v>
      </c>
      <c r="CL24" s="100">
        <v>0.10781019059133699</v>
      </c>
      <c r="CM24" s="209">
        <v>2.4806436048677498</v>
      </c>
      <c r="CN24" s="100">
        <v>8.1547214991906106E-2</v>
      </c>
      <c r="CO24" s="209">
        <v>2.4203652448444299</v>
      </c>
      <c r="CP24" s="100">
        <v>0.11877482747227799</v>
      </c>
      <c r="CQ24" s="209">
        <v>2.27780350059545</v>
      </c>
      <c r="CR24" s="258">
        <v>8.7687097160372304E-2</v>
      </c>
      <c r="CS24" s="191"/>
      <c r="CT24" s="192"/>
      <c r="CU24" s="191"/>
      <c r="CV24" s="192"/>
      <c r="CX24" s="287"/>
      <c r="CY24" s="98" t="s">
        <v>13</v>
      </c>
      <c r="CZ24" s="209">
        <v>2.4701427424578899</v>
      </c>
      <c r="DA24" s="100">
        <v>0.116829317514844</v>
      </c>
      <c r="DB24" s="209">
        <v>2.11294133482963</v>
      </c>
      <c r="DC24" s="100">
        <v>9.5438630126467E-2</v>
      </c>
      <c r="DD24" s="209">
        <v>2.08844079917692</v>
      </c>
      <c r="DE24" s="100">
        <v>0.108003413636947</v>
      </c>
      <c r="DF24" s="209">
        <v>2.0532967559492601</v>
      </c>
      <c r="DG24" s="100">
        <v>0.14599576919786</v>
      </c>
      <c r="DH24" s="209">
        <v>1.7660717923585001</v>
      </c>
      <c r="DI24" s="258">
        <v>0.123149579611602</v>
      </c>
      <c r="DJ24" s="191"/>
      <c r="DK24" s="192"/>
      <c r="DL24" s="191"/>
      <c r="DM24" s="192"/>
      <c r="DO24" s="287"/>
      <c r="DP24" s="98" t="s">
        <v>13</v>
      </c>
      <c r="DQ24" s="209">
        <v>2.2888994787055399</v>
      </c>
      <c r="DR24" s="100">
        <v>7.73412599302922E-2</v>
      </c>
      <c r="DS24" s="209">
        <v>2.55749823421825</v>
      </c>
      <c r="DT24" s="100">
        <v>6.9965202800706894E-2</v>
      </c>
      <c r="DU24" s="209">
        <v>2.4321327436157398</v>
      </c>
      <c r="DV24" s="100">
        <v>9.6464683740445895E-2</v>
      </c>
      <c r="DW24" s="209">
        <v>2.4245021584650801</v>
      </c>
      <c r="DX24" s="100">
        <v>9.5223578732112096E-2</v>
      </c>
      <c r="DY24" s="209">
        <v>1.7835617520129099</v>
      </c>
      <c r="DZ24" s="258">
        <v>8.4460054439335797E-2</v>
      </c>
      <c r="EA24" s="191"/>
      <c r="EB24" s="192"/>
      <c r="EC24" s="191"/>
      <c r="ED24" s="192"/>
      <c r="EF24" s="287"/>
      <c r="EG24" s="98" t="s">
        <v>13</v>
      </c>
      <c r="EH24" s="209">
        <v>2.4139683964943699</v>
      </c>
      <c r="EI24" s="100">
        <v>3.7911222511433897E-2</v>
      </c>
      <c r="EJ24" s="209">
        <v>2.5096015467617199</v>
      </c>
      <c r="EK24" s="100">
        <v>4.5485080602732403E-2</v>
      </c>
      <c r="EL24" s="209">
        <v>1.8845469743713801</v>
      </c>
      <c r="EM24" s="100">
        <v>4.35770341798358E-2</v>
      </c>
      <c r="EN24" s="209">
        <v>2.0675525572937898</v>
      </c>
      <c r="EO24" s="100">
        <v>4.9245660492456801E-2</v>
      </c>
      <c r="EP24" s="209">
        <v>1.7340656891401101</v>
      </c>
      <c r="EQ24" s="258">
        <v>4.7111398975778103E-2</v>
      </c>
      <c r="ER24" s="191"/>
      <c r="ES24" s="192"/>
      <c r="ET24" s="191"/>
      <c r="EU24" s="192"/>
      <c r="EW24" s="287"/>
      <c r="EX24" s="98" t="s">
        <v>13</v>
      </c>
      <c r="EY24" s="209">
        <v>2.0839192760740599</v>
      </c>
      <c r="EZ24" s="100">
        <v>8.1639446076374203E-2</v>
      </c>
      <c r="FA24" s="209">
        <v>2.2065072703609898</v>
      </c>
      <c r="FB24" s="100">
        <v>0.10674518153250299</v>
      </c>
      <c r="FC24" s="209">
        <v>1.58242390979792</v>
      </c>
      <c r="FD24" s="100">
        <v>6.3614196473586598E-2</v>
      </c>
      <c r="FE24" s="209">
        <v>1.72081994919396</v>
      </c>
      <c r="FF24" s="100">
        <v>8.50030414937233E-2</v>
      </c>
      <c r="FG24" s="209">
        <v>1.34506948569395</v>
      </c>
      <c r="FH24" s="258">
        <v>8.0175277740484704E-2</v>
      </c>
      <c r="FI24" s="191"/>
      <c r="FJ24" s="192"/>
      <c r="FK24" s="191"/>
      <c r="FL24" s="192"/>
    </row>
    <row r="25" spans="1:169" s="85" customFormat="1" x14ac:dyDescent="0.2">
      <c r="A25" s="98" t="s">
        <v>14</v>
      </c>
      <c r="B25" s="209">
        <v>1.9758369258160799</v>
      </c>
      <c r="C25" s="100">
        <v>0.27720333410702702</v>
      </c>
      <c r="D25" s="209" t="s">
        <v>328</v>
      </c>
      <c r="E25" s="100" t="s">
        <v>328</v>
      </c>
      <c r="F25" s="209" t="s">
        <v>328</v>
      </c>
      <c r="G25" s="100" t="s">
        <v>328</v>
      </c>
      <c r="H25" s="209" t="s">
        <v>328</v>
      </c>
      <c r="I25" s="100" t="s">
        <v>328</v>
      </c>
      <c r="J25" s="209">
        <v>1.3158902228604299</v>
      </c>
      <c r="K25" s="258">
        <v>0.23419028192345001</v>
      </c>
      <c r="L25" s="191"/>
      <c r="M25" s="192"/>
      <c r="N25" s="191"/>
      <c r="O25" s="192"/>
      <c r="P25" s="192"/>
      <c r="Q25" s="249"/>
      <c r="R25" s="98" t="s">
        <v>14</v>
      </c>
      <c r="S25" s="209">
        <v>1.92376856533291</v>
      </c>
      <c r="T25" s="100">
        <v>4.5606402544036202E-2</v>
      </c>
      <c r="U25" s="209">
        <v>1.9232101351198301</v>
      </c>
      <c r="V25" s="100">
        <v>4.6922007000719197E-2</v>
      </c>
      <c r="W25" s="209">
        <v>2.1205527019015</v>
      </c>
      <c r="X25" s="100">
        <v>4.7933050268352602E-2</v>
      </c>
      <c r="Y25" s="209">
        <v>2.1594366134491798</v>
      </c>
      <c r="Z25" s="100">
        <v>5.3268917117775601E-2</v>
      </c>
      <c r="AA25" s="209">
        <v>1.6866216066663799</v>
      </c>
      <c r="AB25" s="258">
        <v>6.3309983484248794E-2</v>
      </c>
      <c r="AC25" s="191"/>
      <c r="AD25" s="192"/>
      <c r="AE25" s="191"/>
      <c r="AF25" s="192"/>
      <c r="AH25" s="287"/>
      <c r="AI25" s="98" t="s">
        <v>14</v>
      </c>
      <c r="AJ25" s="209">
        <v>1.8614733325983399</v>
      </c>
      <c r="AK25" s="100">
        <v>5.6692713415484298E-2</v>
      </c>
      <c r="AL25" s="209">
        <v>1.8360396258624001</v>
      </c>
      <c r="AM25" s="100">
        <v>7.4150999058851905E-2</v>
      </c>
      <c r="AN25" s="209">
        <v>2.10888450443186</v>
      </c>
      <c r="AO25" s="100">
        <v>6.5903226161987405E-2</v>
      </c>
      <c r="AP25" s="209">
        <v>2.1184667617402599</v>
      </c>
      <c r="AQ25" s="100">
        <v>7.8715421627272297E-2</v>
      </c>
      <c r="AR25" s="209">
        <v>1.6176723702172899</v>
      </c>
      <c r="AS25" s="258">
        <v>8.5974461158747004E-2</v>
      </c>
      <c r="AT25" s="191"/>
      <c r="AU25" s="192"/>
      <c r="AV25" s="191"/>
      <c r="AW25" s="192"/>
      <c r="AY25" s="287"/>
      <c r="AZ25" s="98" t="s">
        <v>14</v>
      </c>
      <c r="BA25" s="209">
        <v>1.72978506694068</v>
      </c>
      <c r="BB25" s="100">
        <v>3.4906192273661103E-2</v>
      </c>
      <c r="BC25" s="209">
        <v>1.6768295558615101</v>
      </c>
      <c r="BD25" s="100">
        <v>3.4681369481674398E-2</v>
      </c>
      <c r="BE25" s="209">
        <v>1.95001606027431</v>
      </c>
      <c r="BF25" s="100">
        <v>4.1760558946625899E-2</v>
      </c>
      <c r="BG25" s="209">
        <v>1.80166832430671</v>
      </c>
      <c r="BH25" s="100">
        <v>4.0519351962507E-2</v>
      </c>
      <c r="BI25" s="209">
        <v>1.27089619339834</v>
      </c>
      <c r="BJ25" s="258">
        <v>3.78317753074663E-2</v>
      </c>
      <c r="BK25" s="191"/>
      <c r="BL25" s="192"/>
      <c r="BM25" s="191"/>
      <c r="BN25" s="192"/>
      <c r="BP25" s="287"/>
      <c r="BQ25" s="98" t="s">
        <v>14</v>
      </c>
      <c r="BR25" s="209">
        <v>2.3927925474759801</v>
      </c>
      <c r="BS25" s="100">
        <v>7.0835188660172202E-2</v>
      </c>
      <c r="BT25" s="209">
        <v>2.2890128441472202</v>
      </c>
      <c r="BU25" s="100">
        <v>7.0945192783166605E-2</v>
      </c>
      <c r="BV25" s="209">
        <v>2.36173144724602</v>
      </c>
      <c r="BW25" s="100">
        <v>8.6812580168746004E-2</v>
      </c>
      <c r="BX25" s="209">
        <v>2.7572327825706502</v>
      </c>
      <c r="BY25" s="100">
        <v>6.9807528913170602E-2</v>
      </c>
      <c r="BZ25" s="209">
        <v>2.4116013927528699</v>
      </c>
      <c r="CA25" s="258">
        <v>0.104587398653119</v>
      </c>
      <c r="CB25" s="191"/>
      <c r="CC25" s="192"/>
      <c r="CD25" s="191"/>
      <c r="CE25" s="192"/>
      <c r="CG25" s="287"/>
      <c r="CH25" s="98" t="s">
        <v>14</v>
      </c>
      <c r="CI25" s="209">
        <v>2.4676901133606299</v>
      </c>
      <c r="CJ25" s="100">
        <v>6.7083848113287298E-2</v>
      </c>
      <c r="CK25" s="209">
        <v>2.3450952172975201</v>
      </c>
      <c r="CL25" s="100">
        <v>7.1014168627975993E-2</v>
      </c>
      <c r="CM25" s="209">
        <v>2.4564677062408302</v>
      </c>
      <c r="CN25" s="100">
        <v>0.111806333300318</v>
      </c>
      <c r="CO25" s="209">
        <v>2.77135671617649</v>
      </c>
      <c r="CP25" s="100">
        <v>0.117737892351921</v>
      </c>
      <c r="CQ25" s="209">
        <v>2.46652684090756</v>
      </c>
      <c r="CR25" s="258">
        <v>0.106050481438761</v>
      </c>
      <c r="CS25" s="191"/>
      <c r="CT25" s="192"/>
      <c r="CU25" s="191"/>
      <c r="CV25" s="192"/>
      <c r="CX25" s="287"/>
      <c r="CY25" s="98" t="s">
        <v>14</v>
      </c>
      <c r="CZ25" s="209">
        <v>2.5646117554396501</v>
      </c>
      <c r="DA25" s="100">
        <v>0.12081346387420799</v>
      </c>
      <c r="DB25" s="209">
        <v>2.4107756255839901</v>
      </c>
      <c r="DC25" s="100">
        <v>9.8885218314457193E-2</v>
      </c>
      <c r="DD25" s="209">
        <v>2.37265955222064</v>
      </c>
      <c r="DE25" s="100">
        <v>0.198329822109134</v>
      </c>
      <c r="DF25" s="209">
        <v>2.7151212414987098</v>
      </c>
      <c r="DG25" s="100">
        <v>0.20641929390996</v>
      </c>
      <c r="DH25" s="209">
        <v>2.36323716709895</v>
      </c>
      <c r="DI25" s="258">
        <v>0.15139955125354401</v>
      </c>
      <c r="DJ25" s="191"/>
      <c r="DK25" s="192"/>
      <c r="DL25" s="191"/>
      <c r="DM25" s="192"/>
      <c r="DO25" s="287"/>
      <c r="DP25" s="98" t="s">
        <v>14</v>
      </c>
      <c r="DQ25" s="209">
        <v>2.2411644359026299</v>
      </c>
      <c r="DR25" s="100">
        <v>4.7963282946539502E-2</v>
      </c>
      <c r="DS25" s="209">
        <v>2.2155452955052999</v>
      </c>
      <c r="DT25" s="100">
        <v>5.5100486794774098E-2</v>
      </c>
      <c r="DU25" s="209">
        <v>2.3721605227154599</v>
      </c>
      <c r="DV25" s="100">
        <v>6.4127825781106401E-2</v>
      </c>
      <c r="DW25" s="209">
        <v>2.4117227128519501</v>
      </c>
      <c r="DX25" s="100">
        <v>5.3630818253004801E-2</v>
      </c>
      <c r="DY25" s="209">
        <v>1.8495100568093099</v>
      </c>
      <c r="DZ25" s="258">
        <v>7.3502348212855798E-2</v>
      </c>
      <c r="EA25" s="191"/>
      <c r="EB25" s="192"/>
      <c r="EC25" s="191"/>
      <c r="ED25" s="192"/>
      <c r="EF25" s="287"/>
      <c r="EG25" s="98" t="s">
        <v>14</v>
      </c>
      <c r="EH25" s="209">
        <v>2.26664098508755</v>
      </c>
      <c r="EI25" s="100">
        <v>2.10093061395417E-2</v>
      </c>
      <c r="EJ25" s="209">
        <v>2.3512047362655402</v>
      </c>
      <c r="EK25" s="100">
        <v>2.5903967064154099E-2</v>
      </c>
      <c r="EL25" s="209">
        <v>1.6468350664237501</v>
      </c>
      <c r="EM25" s="100">
        <v>3.12751938009148E-2</v>
      </c>
      <c r="EN25" s="209">
        <v>1.9698320401089899</v>
      </c>
      <c r="EO25" s="100">
        <v>1.91434216269665E-2</v>
      </c>
      <c r="EP25" s="209">
        <v>1.7912257870992501</v>
      </c>
      <c r="EQ25" s="258">
        <v>3.23852222528394E-2</v>
      </c>
      <c r="ER25" s="191"/>
      <c r="ES25" s="192"/>
      <c r="ET25" s="191"/>
      <c r="EU25" s="192"/>
      <c r="EW25" s="287"/>
      <c r="EX25" s="98" t="s">
        <v>14</v>
      </c>
      <c r="EY25" s="209">
        <v>1.98984140644727</v>
      </c>
      <c r="EZ25" s="100">
        <v>8.6022402871189202E-2</v>
      </c>
      <c r="FA25" s="209">
        <v>1.73716073313119</v>
      </c>
      <c r="FB25" s="100">
        <v>7.5673914506658294E-2</v>
      </c>
      <c r="FC25" s="209">
        <v>1.5648621995704799</v>
      </c>
      <c r="FD25" s="100">
        <v>8.4832473567900996E-2</v>
      </c>
      <c r="FE25" s="209">
        <v>1.9196967408062</v>
      </c>
      <c r="FF25" s="100">
        <v>6.6492986326786602E-2</v>
      </c>
      <c r="FG25" s="209">
        <v>1.3600819073988499</v>
      </c>
      <c r="FH25" s="258">
        <v>9.7310015582519394E-2</v>
      </c>
      <c r="FI25" s="191"/>
      <c r="FJ25" s="192"/>
      <c r="FK25" s="191"/>
      <c r="FL25" s="192"/>
    </row>
    <row r="26" spans="1:169" s="85" customFormat="1" x14ac:dyDescent="0.2">
      <c r="A26" s="98" t="s">
        <v>15</v>
      </c>
      <c r="B26" s="209">
        <v>2.1437904124936402</v>
      </c>
      <c r="C26" s="100">
        <v>8.9705414045107706E-2</v>
      </c>
      <c r="D26" s="209">
        <v>1.4089100648320001</v>
      </c>
      <c r="E26" s="100">
        <v>8.1914607421923996E-2</v>
      </c>
      <c r="F26" s="209">
        <v>1.6173126575039101</v>
      </c>
      <c r="G26" s="100">
        <v>7.3904714416418396E-2</v>
      </c>
      <c r="H26" s="209">
        <v>1.4479677027169</v>
      </c>
      <c r="I26" s="100">
        <v>7.5436214142203098E-2</v>
      </c>
      <c r="J26" s="209">
        <v>1.7078235745331001</v>
      </c>
      <c r="K26" s="258">
        <v>0.13571359029920599</v>
      </c>
      <c r="L26" s="191"/>
      <c r="M26" s="192"/>
      <c r="N26" s="191"/>
      <c r="O26" s="192"/>
      <c r="P26" s="192"/>
      <c r="Q26" s="249"/>
      <c r="R26" s="98" t="s">
        <v>15</v>
      </c>
      <c r="S26" s="209">
        <v>2.2317416243834098</v>
      </c>
      <c r="T26" s="100">
        <v>4.4094443313689398E-2</v>
      </c>
      <c r="U26" s="209">
        <v>2.1302062816066401</v>
      </c>
      <c r="V26" s="100">
        <v>4.34030746560191E-2</v>
      </c>
      <c r="W26" s="209">
        <v>2.06126907986744</v>
      </c>
      <c r="X26" s="100">
        <v>5.3966163536274203E-2</v>
      </c>
      <c r="Y26" s="209">
        <v>2.1354876437213801</v>
      </c>
      <c r="Z26" s="100">
        <v>5.4692376281115E-2</v>
      </c>
      <c r="AA26" s="209">
        <v>2.0695962944625101</v>
      </c>
      <c r="AB26" s="258">
        <v>5.8841520165628901E-2</v>
      </c>
      <c r="AC26" s="191"/>
      <c r="AD26" s="192"/>
      <c r="AE26" s="191"/>
      <c r="AF26" s="192"/>
      <c r="AH26" s="287"/>
      <c r="AI26" s="98" t="s">
        <v>15</v>
      </c>
      <c r="AJ26" s="209">
        <v>2.1433998294220098</v>
      </c>
      <c r="AK26" s="100">
        <v>4.8570300388879099E-2</v>
      </c>
      <c r="AL26" s="209">
        <v>1.9892087559645499</v>
      </c>
      <c r="AM26" s="100">
        <v>5.5080370195845801E-2</v>
      </c>
      <c r="AN26" s="209">
        <v>1.9561344991096099</v>
      </c>
      <c r="AO26" s="100">
        <v>6.9306978973641006E-2</v>
      </c>
      <c r="AP26" s="209">
        <v>1.9409150023274899</v>
      </c>
      <c r="AQ26" s="100">
        <v>7.6067308678125597E-2</v>
      </c>
      <c r="AR26" s="209">
        <v>1.8929586947194199</v>
      </c>
      <c r="AS26" s="258">
        <v>6.44864824047965E-2</v>
      </c>
      <c r="AT26" s="191"/>
      <c r="AU26" s="192"/>
      <c r="AV26" s="191"/>
      <c r="AW26" s="192"/>
      <c r="AY26" s="287"/>
      <c r="AZ26" s="98" t="s">
        <v>15</v>
      </c>
      <c r="BA26" s="209">
        <v>2.0986372805445002</v>
      </c>
      <c r="BB26" s="100">
        <v>2.7272784441550998E-2</v>
      </c>
      <c r="BC26" s="209">
        <v>1.8388975464925199</v>
      </c>
      <c r="BD26" s="100">
        <v>2.9637151439375502E-2</v>
      </c>
      <c r="BE26" s="209">
        <v>1.91547636651765</v>
      </c>
      <c r="BF26" s="100">
        <v>2.6253763453617799E-2</v>
      </c>
      <c r="BG26" s="209">
        <v>1.7617364078905999</v>
      </c>
      <c r="BH26" s="100">
        <v>3.5808621136208502E-2</v>
      </c>
      <c r="BI26" s="209">
        <v>1.48885080761947</v>
      </c>
      <c r="BJ26" s="258">
        <v>4.33249306430145E-2</v>
      </c>
      <c r="BK26" s="191"/>
      <c r="BL26" s="192"/>
      <c r="BM26" s="191"/>
      <c r="BN26" s="192"/>
      <c r="BP26" s="287"/>
      <c r="BQ26" s="98" t="s">
        <v>15</v>
      </c>
      <c r="BR26" s="209">
        <v>2.5953928873280199</v>
      </c>
      <c r="BS26" s="100">
        <v>4.5144095857045402E-2</v>
      </c>
      <c r="BT26" s="209">
        <v>2.33734333847968</v>
      </c>
      <c r="BU26" s="100">
        <v>5.7886818527861802E-2</v>
      </c>
      <c r="BV26" s="209">
        <v>2.1980044083735</v>
      </c>
      <c r="BW26" s="100">
        <v>7.1514366040863503E-2</v>
      </c>
      <c r="BX26" s="209">
        <v>2.8081663971453201</v>
      </c>
      <c r="BY26" s="100">
        <v>8.2157887178915506E-2</v>
      </c>
      <c r="BZ26" s="209">
        <v>2.4995417975821899</v>
      </c>
      <c r="CA26" s="258">
        <v>7.7360453794170003E-2</v>
      </c>
      <c r="CB26" s="191"/>
      <c r="CC26" s="192"/>
      <c r="CD26" s="191"/>
      <c r="CE26" s="192"/>
      <c r="CG26" s="287"/>
      <c r="CH26" s="98" t="s">
        <v>15</v>
      </c>
      <c r="CI26" s="209">
        <v>2.4941754721943101</v>
      </c>
      <c r="CJ26" s="100">
        <v>6.7311235336534103E-2</v>
      </c>
      <c r="CK26" s="209">
        <v>2.3303727136293202</v>
      </c>
      <c r="CL26" s="100">
        <v>7.46996537107944E-2</v>
      </c>
      <c r="CM26" s="209">
        <v>2.58061204040236</v>
      </c>
      <c r="CN26" s="100">
        <v>0.15752431099295799</v>
      </c>
      <c r="CO26" s="209">
        <v>2.9513689722305099</v>
      </c>
      <c r="CP26" s="100">
        <v>0.12150708663064801</v>
      </c>
      <c r="CQ26" s="209">
        <v>2.35884130043971</v>
      </c>
      <c r="CR26" s="258">
        <v>0.114163923578518</v>
      </c>
      <c r="CS26" s="191"/>
      <c r="CT26" s="192"/>
      <c r="CU26" s="191"/>
      <c r="CV26" s="192"/>
      <c r="CX26" s="287"/>
      <c r="CY26" s="98" t="s">
        <v>15</v>
      </c>
      <c r="CZ26" s="209" t="s">
        <v>328</v>
      </c>
      <c r="DA26" s="100" t="s">
        <v>328</v>
      </c>
      <c r="DB26" s="209" t="s">
        <v>328</v>
      </c>
      <c r="DC26" s="100" t="s">
        <v>328</v>
      </c>
      <c r="DD26" s="209" t="s">
        <v>328</v>
      </c>
      <c r="DE26" s="100" t="s">
        <v>328</v>
      </c>
      <c r="DF26" s="209" t="s">
        <v>328</v>
      </c>
      <c r="DG26" s="100" t="s">
        <v>328</v>
      </c>
      <c r="DH26" s="209" t="s">
        <v>328</v>
      </c>
      <c r="DI26" s="258" t="s">
        <v>328</v>
      </c>
      <c r="DJ26" s="191"/>
      <c r="DK26" s="192"/>
      <c r="DL26" s="191"/>
      <c r="DM26" s="192"/>
      <c r="DO26" s="287"/>
      <c r="DP26" s="98" t="s">
        <v>15</v>
      </c>
      <c r="DQ26" s="209">
        <v>2.3009102779580699</v>
      </c>
      <c r="DR26" s="100">
        <v>4.7214719458294002E-2</v>
      </c>
      <c r="DS26" s="209">
        <v>2.1853415435910502</v>
      </c>
      <c r="DT26" s="100">
        <v>3.8742395717976601E-2</v>
      </c>
      <c r="DU26" s="209">
        <v>2.16992621188396</v>
      </c>
      <c r="DV26" s="100">
        <v>4.6865686663884798E-2</v>
      </c>
      <c r="DW26" s="209">
        <v>2.3388490991364299</v>
      </c>
      <c r="DX26" s="100">
        <v>5.0725123598147501E-2</v>
      </c>
      <c r="DY26" s="209">
        <v>2.0914131392653599</v>
      </c>
      <c r="DZ26" s="258">
        <v>6.5982222630687606E-2</v>
      </c>
      <c r="EA26" s="191"/>
      <c r="EB26" s="192"/>
      <c r="EC26" s="191"/>
      <c r="ED26" s="192"/>
      <c r="EF26" s="287"/>
      <c r="EG26" s="98" t="s">
        <v>15</v>
      </c>
      <c r="EH26" s="209">
        <v>2.2899427406635899</v>
      </c>
      <c r="EI26" s="100">
        <v>1.7846766991225199E-2</v>
      </c>
      <c r="EJ26" s="209">
        <v>2.25633800926312</v>
      </c>
      <c r="EK26" s="100">
        <v>2.4922592269061801E-2</v>
      </c>
      <c r="EL26" s="209">
        <v>1.5557655043313301</v>
      </c>
      <c r="EM26" s="100">
        <v>2.67204495278726E-2</v>
      </c>
      <c r="EN26" s="209">
        <v>1.74364946682468</v>
      </c>
      <c r="EO26" s="100">
        <v>2.1771623647587598E-2</v>
      </c>
      <c r="EP26" s="209">
        <v>1.8500114487700801</v>
      </c>
      <c r="EQ26" s="258">
        <v>2.82777642851656E-2</v>
      </c>
      <c r="ER26" s="191"/>
      <c r="ES26" s="192"/>
      <c r="ET26" s="191"/>
      <c r="EU26" s="192"/>
      <c r="EW26" s="287"/>
      <c r="EX26" s="98" t="s">
        <v>15</v>
      </c>
      <c r="EY26" s="209">
        <v>2.0761914564276802</v>
      </c>
      <c r="EZ26" s="100">
        <v>6.1069240655300103E-2</v>
      </c>
      <c r="FA26" s="209">
        <v>1.8604030099179301</v>
      </c>
      <c r="FB26" s="100">
        <v>8.0464531739226894E-2</v>
      </c>
      <c r="FC26" s="209">
        <v>1.4644851821016001</v>
      </c>
      <c r="FD26" s="100">
        <v>6.4248293291019901E-2</v>
      </c>
      <c r="FE26" s="209">
        <v>1.8124837428349301</v>
      </c>
      <c r="FF26" s="100">
        <v>8.0049524104876299E-2</v>
      </c>
      <c r="FG26" s="209">
        <v>1.7653220802165099</v>
      </c>
      <c r="FH26" s="258">
        <v>0.115297598736297</v>
      </c>
      <c r="FI26" s="191"/>
      <c r="FJ26" s="192"/>
      <c r="FK26" s="191"/>
      <c r="FL26" s="192"/>
    </row>
    <row r="27" spans="1:169" s="85" customFormat="1" x14ac:dyDescent="0.2">
      <c r="A27" s="98" t="s">
        <v>16</v>
      </c>
      <c r="B27" s="209">
        <v>1.35229169035969</v>
      </c>
      <c r="C27" s="100">
        <v>7.5339455843601799E-2</v>
      </c>
      <c r="D27" s="209">
        <v>0.70864991161275204</v>
      </c>
      <c r="E27" s="100">
        <v>6.73686950345046E-2</v>
      </c>
      <c r="F27" s="209">
        <v>1.4318135953703399</v>
      </c>
      <c r="G27" s="100">
        <v>4.8103728990551202E-2</v>
      </c>
      <c r="H27" s="209">
        <v>1.3037305536413399</v>
      </c>
      <c r="I27" s="100">
        <v>9.85430350745332E-2</v>
      </c>
      <c r="J27" s="209">
        <v>1.46580647602034</v>
      </c>
      <c r="K27" s="258">
        <v>6.4342347048525705E-2</v>
      </c>
      <c r="L27" s="191"/>
      <c r="M27" s="192"/>
      <c r="N27" s="191"/>
      <c r="O27" s="192"/>
      <c r="P27" s="192"/>
      <c r="Q27" s="249"/>
      <c r="R27" s="98" t="s">
        <v>16</v>
      </c>
      <c r="S27" s="209">
        <v>1.4742907539158201</v>
      </c>
      <c r="T27" s="100">
        <v>5.0257127387203497E-2</v>
      </c>
      <c r="U27" s="209">
        <v>1.92835075886715</v>
      </c>
      <c r="V27" s="100">
        <v>5.27734380814062E-2</v>
      </c>
      <c r="W27" s="209">
        <v>1.92314601587172</v>
      </c>
      <c r="X27" s="100">
        <v>4.47893821421433E-2</v>
      </c>
      <c r="Y27" s="209">
        <v>2.0237585316767799</v>
      </c>
      <c r="Z27" s="100">
        <v>5.7134116248938702E-2</v>
      </c>
      <c r="AA27" s="209">
        <v>1.5627779670236099</v>
      </c>
      <c r="AB27" s="258">
        <v>5.3618132865331403E-2</v>
      </c>
      <c r="AC27" s="191"/>
      <c r="AD27" s="192"/>
      <c r="AE27" s="191"/>
      <c r="AF27" s="192"/>
      <c r="AH27" s="287"/>
      <c r="AI27" s="98" t="s">
        <v>16</v>
      </c>
      <c r="AJ27" s="209">
        <v>1.31244690226697</v>
      </c>
      <c r="AK27" s="100">
        <v>7.3554570746780096E-2</v>
      </c>
      <c r="AL27" s="209">
        <v>1.5354376255600499</v>
      </c>
      <c r="AM27" s="100">
        <v>9.1870229151001806E-2</v>
      </c>
      <c r="AN27" s="209">
        <v>1.8583349946238701</v>
      </c>
      <c r="AO27" s="100">
        <v>8.5873902190610696E-2</v>
      </c>
      <c r="AP27" s="209">
        <v>2.2108204828083502</v>
      </c>
      <c r="AQ27" s="100">
        <v>9.1453133437620598E-2</v>
      </c>
      <c r="AR27" s="209">
        <v>1.6451388436448999</v>
      </c>
      <c r="AS27" s="258">
        <v>7.2004313518762603E-2</v>
      </c>
      <c r="AT27" s="191"/>
      <c r="AU27" s="192"/>
      <c r="AV27" s="191"/>
      <c r="AW27" s="192"/>
      <c r="AY27" s="287"/>
      <c r="AZ27" s="98" t="s">
        <v>16</v>
      </c>
      <c r="BA27" s="209">
        <v>1.6549627230753801</v>
      </c>
      <c r="BB27" s="100">
        <v>3.60544101057238E-2</v>
      </c>
      <c r="BC27" s="209">
        <v>1.85595995788296</v>
      </c>
      <c r="BD27" s="100">
        <v>4.4570072105061399E-2</v>
      </c>
      <c r="BE27" s="209">
        <v>2.0777301295319099</v>
      </c>
      <c r="BF27" s="100">
        <v>4.21313148603615E-2</v>
      </c>
      <c r="BG27" s="209">
        <v>1.83863085496565</v>
      </c>
      <c r="BH27" s="100">
        <v>5.8232316271019498E-2</v>
      </c>
      <c r="BI27" s="209">
        <v>1.4574749363419199</v>
      </c>
      <c r="BJ27" s="258">
        <v>4.2986342661333901E-2</v>
      </c>
      <c r="BK27" s="191"/>
      <c r="BL27" s="192"/>
      <c r="BM27" s="191"/>
      <c r="BN27" s="192"/>
      <c r="BP27" s="287"/>
      <c r="BQ27" s="98" t="s">
        <v>16</v>
      </c>
      <c r="BR27" s="209">
        <v>2.4130321850888099</v>
      </c>
      <c r="BS27" s="100">
        <v>8.7511286638358998E-2</v>
      </c>
      <c r="BT27" s="209">
        <v>2.35373538494138</v>
      </c>
      <c r="BU27" s="100">
        <v>7.5440737870549099E-2</v>
      </c>
      <c r="BV27" s="209">
        <v>2.00943879867134</v>
      </c>
      <c r="BW27" s="100">
        <v>9.6080757844286796E-2</v>
      </c>
      <c r="BX27" s="209">
        <v>2.6480078360922601</v>
      </c>
      <c r="BY27" s="100">
        <v>0.106307813163875</v>
      </c>
      <c r="BZ27" s="209">
        <v>2.3597012767191301</v>
      </c>
      <c r="CA27" s="258">
        <v>0.13474710833981601</v>
      </c>
      <c r="CB27" s="191"/>
      <c r="CC27" s="192"/>
      <c r="CD27" s="191"/>
      <c r="CE27" s="192"/>
      <c r="CG27" s="287"/>
      <c r="CH27" s="98" t="s">
        <v>16</v>
      </c>
      <c r="CI27" s="209">
        <v>2.2558246863279798</v>
      </c>
      <c r="CJ27" s="100">
        <v>8.1117834515510898E-2</v>
      </c>
      <c r="CK27" s="209">
        <v>2.4256318026113401</v>
      </c>
      <c r="CL27" s="100">
        <v>9.39565746793459E-2</v>
      </c>
      <c r="CM27" s="209">
        <v>2.6106814801290299</v>
      </c>
      <c r="CN27" s="100">
        <v>0.172906780435228</v>
      </c>
      <c r="CO27" s="209">
        <v>2.52131713420779</v>
      </c>
      <c r="CP27" s="100">
        <v>8.7912765981834104E-2</v>
      </c>
      <c r="CQ27" s="209">
        <v>2.2394613887882699</v>
      </c>
      <c r="CR27" s="258">
        <v>0.14254736075507601</v>
      </c>
      <c r="CS27" s="191"/>
      <c r="CT27" s="192"/>
      <c r="CU27" s="191"/>
      <c r="CV27" s="192"/>
      <c r="CX27" s="287"/>
      <c r="CY27" s="98" t="s">
        <v>16</v>
      </c>
      <c r="CZ27" s="209">
        <v>2.2357011568784499</v>
      </c>
      <c r="DA27" s="100">
        <v>0.28721237517585002</v>
      </c>
      <c r="DB27" s="209">
        <v>1.92160800911232</v>
      </c>
      <c r="DC27" s="100">
        <v>0.164355898057263</v>
      </c>
      <c r="DD27" s="209" t="s">
        <v>328</v>
      </c>
      <c r="DE27" s="100" t="s">
        <v>328</v>
      </c>
      <c r="DF27" s="209" t="s">
        <v>328</v>
      </c>
      <c r="DG27" s="100" t="s">
        <v>328</v>
      </c>
      <c r="DH27" s="209">
        <v>1.84640626165793</v>
      </c>
      <c r="DI27" s="258">
        <v>0.26958822563194201</v>
      </c>
      <c r="DJ27" s="191"/>
      <c r="DK27" s="192"/>
      <c r="DL27" s="191"/>
      <c r="DM27" s="192"/>
      <c r="DO27" s="287"/>
      <c r="DP27" s="98" t="s">
        <v>16</v>
      </c>
      <c r="DQ27" s="209">
        <v>2.1338758884085798</v>
      </c>
      <c r="DR27" s="100">
        <v>9.7940181330741796E-2</v>
      </c>
      <c r="DS27" s="209">
        <v>2.0497598883341102</v>
      </c>
      <c r="DT27" s="100">
        <v>7.3673935453123604E-2</v>
      </c>
      <c r="DU27" s="209">
        <v>2.5154375458363298</v>
      </c>
      <c r="DV27" s="100">
        <v>0.14070433842362401</v>
      </c>
      <c r="DW27" s="209">
        <v>2.3310453056181801</v>
      </c>
      <c r="DX27" s="100">
        <v>8.4544531496052594E-2</v>
      </c>
      <c r="DY27" s="209">
        <v>1.8097857237514601</v>
      </c>
      <c r="DZ27" s="258">
        <v>0.1199167225008</v>
      </c>
      <c r="EA27" s="191"/>
      <c r="EB27" s="192"/>
      <c r="EC27" s="191"/>
      <c r="ED27" s="192"/>
      <c r="EF27" s="287"/>
      <c r="EG27" s="98" t="s">
        <v>16</v>
      </c>
      <c r="EH27" s="209">
        <v>2.33718431765812</v>
      </c>
      <c r="EI27" s="100">
        <v>3.7793743170849402E-2</v>
      </c>
      <c r="EJ27" s="209">
        <v>2.1136131484881</v>
      </c>
      <c r="EK27" s="100">
        <v>4.2573687834123498E-2</v>
      </c>
      <c r="EL27" s="209">
        <v>1.87573940529252</v>
      </c>
      <c r="EM27" s="100">
        <v>5.1199464728318198E-2</v>
      </c>
      <c r="EN27" s="209">
        <v>1.8481193455766101</v>
      </c>
      <c r="EO27" s="100">
        <v>3.6585179802381497E-2</v>
      </c>
      <c r="EP27" s="209">
        <v>1.9056876188560601</v>
      </c>
      <c r="EQ27" s="258">
        <v>4.85603198352276E-2</v>
      </c>
      <c r="ER27" s="191"/>
      <c r="ES27" s="192"/>
      <c r="ET27" s="191"/>
      <c r="EU27" s="192"/>
      <c r="EW27" s="287"/>
      <c r="EX27" s="98" t="s">
        <v>16</v>
      </c>
      <c r="EY27" s="209">
        <v>2.00240670934582</v>
      </c>
      <c r="EZ27" s="100">
        <v>0.111647136105261</v>
      </c>
      <c r="FA27" s="209">
        <v>1.8522150622479701</v>
      </c>
      <c r="FB27" s="100">
        <v>0.106582937121404</v>
      </c>
      <c r="FC27" s="209">
        <v>1.8580061758269999</v>
      </c>
      <c r="FD27" s="100">
        <v>0.10717481789660099</v>
      </c>
      <c r="FE27" s="209">
        <v>1.8820728307463199</v>
      </c>
      <c r="FF27" s="100">
        <v>0.13796757365370799</v>
      </c>
      <c r="FG27" s="209">
        <v>1.3465788673969601</v>
      </c>
      <c r="FH27" s="258">
        <v>9.1375873786617906E-2</v>
      </c>
      <c r="FI27" s="191"/>
      <c r="FJ27" s="192"/>
      <c r="FK27" s="191"/>
      <c r="FL27" s="192"/>
    </row>
    <row r="28" spans="1:169" s="85" customFormat="1" x14ac:dyDescent="0.2">
      <c r="A28" s="98" t="s">
        <v>17</v>
      </c>
      <c r="B28" s="209">
        <v>1.50255604670875</v>
      </c>
      <c r="C28" s="100">
        <v>0.135091065341959</v>
      </c>
      <c r="D28" s="209">
        <v>1.5704662875673101</v>
      </c>
      <c r="E28" s="100">
        <v>0.100641123380402</v>
      </c>
      <c r="F28" s="209">
        <v>1.9727624084681099</v>
      </c>
      <c r="G28" s="100">
        <v>9.0251354040217197E-2</v>
      </c>
      <c r="H28" s="209">
        <v>1.7997452593782199</v>
      </c>
      <c r="I28" s="100">
        <v>0.160318884620406</v>
      </c>
      <c r="J28" s="209">
        <v>1.7482545708531301</v>
      </c>
      <c r="K28" s="258">
        <v>0.12994025599567499</v>
      </c>
      <c r="L28" s="191"/>
      <c r="M28" s="192"/>
      <c r="N28" s="191"/>
      <c r="O28" s="192"/>
      <c r="P28" s="192"/>
      <c r="Q28" s="249"/>
      <c r="R28" s="98" t="s">
        <v>17</v>
      </c>
      <c r="S28" s="209">
        <v>1.50372052851935</v>
      </c>
      <c r="T28" s="100">
        <v>4.6734245101359102E-2</v>
      </c>
      <c r="U28" s="209">
        <v>1.77540982872195</v>
      </c>
      <c r="V28" s="100">
        <v>4.45013360606464E-2</v>
      </c>
      <c r="W28" s="209">
        <v>2.0848219797893202</v>
      </c>
      <c r="X28" s="100">
        <v>4.7708520990949001E-2</v>
      </c>
      <c r="Y28" s="209">
        <v>2.0519705101908401</v>
      </c>
      <c r="Z28" s="100">
        <v>5.6703968722186797E-2</v>
      </c>
      <c r="AA28" s="209">
        <v>1.79180863896092</v>
      </c>
      <c r="AB28" s="258">
        <v>5.2162965018088203E-2</v>
      </c>
      <c r="AC28" s="191"/>
      <c r="AD28" s="192"/>
      <c r="AE28" s="117"/>
      <c r="AF28" s="118"/>
      <c r="AH28" s="287"/>
      <c r="AI28" s="98" t="s">
        <v>17</v>
      </c>
      <c r="AJ28" s="209">
        <v>1.5510603263241201</v>
      </c>
      <c r="AK28" s="100">
        <v>6.04598162238877E-2</v>
      </c>
      <c r="AL28" s="209">
        <v>1.55890169802096</v>
      </c>
      <c r="AM28" s="100">
        <v>7.9308981069294196E-2</v>
      </c>
      <c r="AN28" s="209">
        <v>2.0259908585002999</v>
      </c>
      <c r="AO28" s="100">
        <v>7.1539356361485895E-2</v>
      </c>
      <c r="AP28" s="209">
        <v>2.2710224278262499</v>
      </c>
      <c r="AQ28" s="100">
        <v>9.1499791907720202E-2</v>
      </c>
      <c r="AR28" s="209">
        <v>2.0107143860690599</v>
      </c>
      <c r="AS28" s="258">
        <v>8.2592591719609906E-2</v>
      </c>
      <c r="AT28" s="191"/>
      <c r="AU28" s="192"/>
      <c r="AV28" s="191"/>
      <c r="AW28" s="192"/>
      <c r="AY28" s="287"/>
      <c r="AZ28" s="98" t="s">
        <v>17</v>
      </c>
      <c r="BA28" s="209">
        <v>1.6684899299040099</v>
      </c>
      <c r="BB28" s="100">
        <v>4.8633306474629497E-2</v>
      </c>
      <c r="BC28" s="209">
        <v>1.83614997427784</v>
      </c>
      <c r="BD28" s="100">
        <v>4.8844298610937198E-2</v>
      </c>
      <c r="BE28" s="209">
        <v>2.24750014099188</v>
      </c>
      <c r="BF28" s="100">
        <v>4.0367219640705901E-2</v>
      </c>
      <c r="BG28" s="209">
        <v>2.0822681307178601</v>
      </c>
      <c r="BH28" s="100">
        <v>7.3373225047387206E-2</v>
      </c>
      <c r="BI28" s="209">
        <v>1.6730897153967399</v>
      </c>
      <c r="BJ28" s="258">
        <v>5.9637199206345297E-2</v>
      </c>
      <c r="BK28" s="191"/>
      <c r="BL28" s="192"/>
      <c r="BM28" s="191"/>
      <c r="BN28" s="192"/>
      <c r="BP28" s="287"/>
      <c r="BQ28" s="98" t="s">
        <v>17</v>
      </c>
      <c r="BR28" s="209">
        <v>2.5486052091068201</v>
      </c>
      <c r="BS28" s="100">
        <v>7.4571431014573197E-2</v>
      </c>
      <c r="BT28" s="209">
        <v>2.3764194899895701</v>
      </c>
      <c r="BU28" s="100">
        <v>0.108277985402323</v>
      </c>
      <c r="BV28" s="209">
        <v>2.3079677511190102</v>
      </c>
      <c r="BW28" s="100">
        <v>8.6513502972370898E-2</v>
      </c>
      <c r="BX28" s="209">
        <v>2.7879482829892499</v>
      </c>
      <c r="BY28" s="100">
        <v>8.1300185148575496E-2</v>
      </c>
      <c r="BZ28" s="209">
        <v>2.9226042171161799</v>
      </c>
      <c r="CA28" s="258">
        <v>0.112312419285632</v>
      </c>
      <c r="CB28" s="191"/>
      <c r="CC28" s="192"/>
      <c r="CD28" s="191"/>
      <c r="CE28" s="192"/>
      <c r="CG28" s="287"/>
      <c r="CH28" s="98" t="s">
        <v>17</v>
      </c>
      <c r="CI28" s="209">
        <v>2.50589691703872</v>
      </c>
      <c r="CJ28" s="100">
        <v>9.2194807676811194E-2</v>
      </c>
      <c r="CK28" s="209">
        <v>2.5101974824176398</v>
      </c>
      <c r="CL28" s="100">
        <v>0.10443197124831299</v>
      </c>
      <c r="CM28" s="209">
        <v>2.7588368004881398</v>
      </c>
      <c r="CN28" s="100">
        <v>0.106932264342365</v>
      </c>
      <c r="CO28" s="209">
        <v>2.5840586356833799</v>
      </c>
      <c r="CP28" s="100">
        <v>0.130957385103947</v>
      </c>
      <c r="CQ28" s="209">
        <v>2.6150009706775199</v>
      </c>
      <c r="CR28" s="258">
        <v>0.13773523154692</v>
      </c>
      <c r="CS28" s="191"/>
      <c r="CT28" s="192"/>
      <c r="CU28" s="191"/>
      <c r="CV28" s="192"/>
      <c r="CX28" s="287"/>
      <c r="CY28" s="98" t="s">
        <v>17</v>
      </c>
      <c r="CZ28" s="209" t="s">
        <v>328</v>
      </c>
      <c r="DA28" s="100" t="s">
        <v>328</v>
      </c>
      <c r="DB28" s="209" t="s">
        <v>328</v>
      </c>
      <c r="DC28" s="100" t="s">
        <v>328</v>
      </c>
      <c r="DD28" s="209" t="s">
        <v>328</v>
      </c>
      <c r="DE28" s="100" t="s">
        <v>328</v>
      </c>
      <c r="DF28" s="209" t="s">
        <v>328</v>
      </c>
      <c r="DG28" s="100" t="s">
        <v>328</v>
      </c>
      <c r="DH28" s="209" t="s">
        <v>328</v>
      </c>
      <c r="DI28" s="258" t="s">
        <v>328</v>
      </c>
      <c r="DJ28" s="191"/>
      <c r="DK28" s="192"/>
      <c r="DL28" s="191"/>
      <c r="DM28" s="192"/>
      <c r="DO28" s="287"/>
      <c r="DP28" s="98" t="s">
        <v>17</v>
      </c>
      <c r="DQ28" s="209">
        <v>2.2434571277629098</v>
      </c>
      <c r="DR28" s="100">
        <v>5.9104256128240697E-2</v>
      </c>
      <c r="DS28" s="209">
        <v>2.2955795181412801</v>
      </c>
      <c r="DT28" s="100">
        <v>7.2554453879915201E-2</v>
      </c>
      <c r="DU28" s="209">
        <v>2.3554305633569501</v>
      </c>
      <c r="DV28" s="100">
        <v>8.3600135731286898E-2</v>
      </c>
      <c r="DW28" s="209">
        <v>2.36507879682474</v>
      </c>
      <c r="DX28" s="100">
        <v>7.8142491930801306E-2</v>
      </c>
      <c r="DY28" s="209">
        <v>2.0778558591886802</v>
      </c>
      <c r="DZ28" s="258">
        <v>9.3145079648812704E-2</v>
      </c>
      <c r="EA28" s="191"/>
      <c r="EB28" s="192"/>
      <c r="EC28" s="117"/>
      <c r="ED28" s="118"/>
      <c r="EF28" s="287"/>
      <c r="EG28" s="98" t="s">
        <v>17</v>
      </c>
      <c r="EH28" s="209">
        <v>2.1135741846367799</v>
      </c>
      <c r="EI28" s="100">
        <v>3.6777732866538397E-2</v>
      </c>
      <c r="EJ28" s="209">
        <v>2.1563735936940698</v>
      </c>
      <c r="EK28" s="100">
        <v>4.1074125224119899E-2</v>
      </c>
      <c r="EL28" s="209">
        <v>1.91949850707521</v>
      </c>
      <c r="EM28" s="100">
        <v>3.9830653107949303E-2</v>
      </c>
      <c r="EN28" s="209">
        <v>1.90733409024391</v>
      </c>
      <c r="EO28" s="100">
        <v>4.4135940522338699E-2</v>
      </c>
      <c r="EP28" s="209">
        <v>2.0246158381966901</v>
      </c>
      <c r="EQ28" s="258">
        <v>5.6010898284770398E-2</v>
      </c>
      <c r="ER28" s="191"/>
      <c r="ES28" s="192"/>
      <c r="ET28" s="117"/>
      <c r="EU28" s="118"/>
      <c r="EV28" s="155"/>
      <c r="EW28" s="287"/>
      <c r="EX28" s="98" t="s">
        <v>17</v>
      </c>
      <c r="EY28" s="209">
        <v>2.0741862371244801</v>
      </c>
      <c r="EZ28" s="100">
        <v>8.8251549797362605E-2</v>
      </c>
      <c r="FA28" s="209">
        <v>1.68697139550318</v>
      </c>
      <c r="FB28" s="100">
        <v>0.133573531080766</v>
      </c>
      <c r="FC28" s="209">
        <v>1.9633230185075601</v>
      </c>
      <c r="FD28" s="100">
        <v>0.109041587476255</v>
      </c>
      <c r="FE28" s="209">
        <v>1.9433001304591799</v>
      </c>
      <c r="FF28" s="100">
        <v>0.15160561262033301</v>
      </c>
      <c r="FG28" s="209">
        <v>1.64688486985256</v>
      </c>
      <c r="FH28" s="258">
        <v>0.16137501543666</v>
      </c>
      <c r="FI28" s="191"/>
      <c r="FJ28" s="192"/>
      <c r="FK28" s="191"/>
      <c r="FL28" s="192"/>
    </row>
    <row r="29" spans="1:169" s="85" customFormat="1" x14ac:dyDescent="0.2">
      <c r="A29" s="98" t="s">
        <v>18</v>
      </c>
      <c r="B29" s="209">
        <v>1.2580238995950499</v>
      </c>
      <c r="C29" s="100">
        <v>0.147712369034977</v>
      </c>
      <c r="D29" s="209">
        <v>1.4497492833263199</v>
      </c>
      <c r="E29" s="100">
        <v>0.120577613556583</v>
      </c>
      <c r="F29" s="209">
        <v>1.7011046466145201</v>
      </c>
      <c r="G29" s="100">
        <v>0.15263560278754201</v>
      </c>
      <c r="H29" s="209">
        <v>1.7837652568895801</v>
      </c>
      <c r="I29" s="100">
        <v>0.17005147409631699</v>
      </c>
      <c r="J29" s="209">
        <v>1.35314273920436</v>
      </c>
      <c r="K29" s="258">
        <v>0.135759739807673</v>
      </c>
      <c r="L29" s="191"/>
      <c r="M29" s="192"/>
      <c r="N29" s="191"/>
      <c r="O29" s="192"/>
      <c r="P29" s="192"/>
      <c r="Q29" s="249"/>
      <c r="R29" s="98" t="s">
        <v>18</v>
      </c>
      <c r="S29" s="209">
        <v>1.65312634789476</v>
      </c>
      <c r="T29" s="100">
        <v>5.5979488576261401E-2</v>
      </c>
      <c r="U29" s="209">
        <v>1.98616957378166</v>
      </c>
      <c r="V29" s="100">
        <v>6.1949274651812103E-2</v>
      </c>
      <c r="W29" s="209">
        <v>2.1818339757860601</v>
      </c>
      <c r="X29" s="100">
        <v>8.1800685765719305E-2</v>
      </c>
      <c r="Y29" s="209">
        <v>2.0017080838233299</v>
      </c>
      <c r="Z29" s="100">
        <v>7.0948095257660201E-2</v>
      </c>
      <c r="AA29" s="209">
        <v>1.74434499871467</v>
      </c>
      <c r="AB29" s="258">
        <v>6.5063467766898905E-2</v>
      </c>
      <c r="AC29" s="191"/>
      <c r="AD29" s="192"/>
      <c r="AE29" s="117"/>
      <c r="AF29" s="118"/>
      <c r="AH29" s="287"/>
      <c r="AI29" s="98" t="s">
        <v>18</v>
      </c>
      <c r="AJ29" s="209">
        <v>1.55205951953882</v>
      </c>
      <c r="AK29" s="100">
        <v>9.1252985626658401E-2</v>
      </c>
      <c r="AL29" s="209">
        <v>1.85471393218682</v>
      </c>
      <c r="AM29" s="100">
        <v>8.13091290808622E-2</v>
      </c>
      <c r="AN29" s="209">
        <v>2.1178286714264898</v>
      </c>
      <c r="AO29" s="100">
        <v>0.111541946237303</v>
      </c>
      <c r="AP29" s="209">
        <v>2.1355552595443701</v>
      </c>
      <c r="AQ29" s="100">
        <v>0.10033221200037699</v>
      </c>
      <c r="AR29" s="209">
        <v>2.0694741277631601</v>
      </c>
      <c r="AS29" s="258">
        <v>9.2674545047763707E-2</v>
      </c>
      <c r="AT29" s="191"/>
      <c r="AU29" s="192"/>
      <c r="AV29" s="117"/>
      <c r="AW29" s="118"/>
      <c r="AY29" s="287"/>
      <c r="AZ29" s="98" t="s">
        <v>18</v>
      </c>
      <c r="BA29" s="209">
        <v>1.66852535107029</v>
      </c>
      <c r="BB29" s="100">
        <v>4.3434275607588099E-2</v>
      </c>
      <c r="BC29" s="209">
        <v>1.7449150973124901</v>
      </c>
      <c r="BD29" s="100">
        <v>4.2285323890168799E-2</v>
      </c>
      <c r="BE29" s="209">
        <v>2.0656875920642199</v>
      </c>
      <c r="BF29" s="100">
        <v>3.7634168604926403E-2</v>
      </c>
      <c r="BG29" s="209">
        <v>1.8079575354624</v>
      </c>
      <c r="BH29" s="100">
        <v>5.8545725745238197E-2</v>
      </c>
      <c r="BI29" s="209">
        <v>1.5842931122470001</v>
      </c>
      <c r="BJ29" s="258">
        <v>5.3441110443709999E-2</v>
      </c>
      <c r="BK29" s="191"/>
      <c r="BL29" s="192"/>
      <c r="BM29" s="191"/>
      <c r="BN29" s="192"/>
      <c r="BP29" s="287"/>
      <c r="BQ29" s="98" t="s">
        <v>18</v>
      </c>
      <c r="BR29" s="209">
        <v>2.4411242890964102</v>
      </c>
      <c r="BS29" s="100">
        <v>0.109746524885275</v>
      </c>
      <c r="BT29" s="209">
        <v>2.3394339657710601</v>
      </c>
      <c r="BU29" s="100">
        <v>0.105838382561145</v>
      </c>
      <c r="BV29" s="209">
        <v>2.1822526681885699</v>
      </c>
      <c r="BW29" s="100">
        <v>0.13064338617278501</v>
      </c>
      <c r="BX29" s="209">
        <v>2.6312037964991402</v>
      </c>
      <c r="BY29" s="100">
        <v>0.11923769330268499</v>
      </c>
      <c r="BZ29" s="209">
        <v>2.5107511530685702</v>
      </c>
      <c r="CA29" s="258">
        <v>0.17259093057458</v>
      </c>
      <c r="CB29" s="191"/>
      <c r="CC29" s="192"/>
      <c r="CD29" s="191"/>
      <c r="CE29" s="192"/>
      <c r="CG29" s="287"/>
      <c r="CH29" s="98" t="s">
        <v>18</v>
      </c>
      <c r="CI29" s="209">
        <v>2.8433672201794402</v>
      </c>
      <c r="CJ29" s="100">
        <v>0.124780383003864</v>
      </c>
      <c r="CK29" s="209">
        <v>2.6077436416764099</v>
      </c>
      <c r="CL29" s="100">
        <v>0.101971572504044</v>
      </c>
      <c r="CM29" s="209">
        <v>2.8847792886066799</v>
      </c>
      <c r="CN29" s="100">
        <v>0.150464378988241</v>
      </c>
      <c r="CO29" s="209">
        <v>2.7147522176974799</v>
      </c>
      <c r="CP29" s="100">
        <v>0.13449232878289299</v>
      </c>
      <c r="CQ29" s="209">
        <v>2.63341426661668</v>
      </c>
      <c r="CR29" s="258">
        <v>0.119694288220211</v>
      </c>
      <c r="CS29" s="191"/>
      <c r="CT29" s="192"/>
      <c r="CU29" s="191"/>
      <c r="CV29" s="192"/>
      <c r="CX29" s="287"/>
      <c r="CY29" s="98" t="s">
        <v>18</v>
      </c>
      <c r="CZ29" s="209" t="s">
        <v>328</v>
      </c>
      <c r="DA29" s="100" t="s">
        <v>328</v>
      </c>
      <c r="DB29" s="209" t="s">
        <v>328</v>
      </c>
      <c r="DC29" s="100" t="s">
        <v>328</v>
      </c>
      <c r="DD29" s="209" t="s">
        <v>328</v>
      </c>
      <c r="DE29" s="100" t="s">
        <v>328</v>
      </c>
      <c r="DF29" s="209" t="s">
        <v>328</v>
      </c>
      <c r="DG29" s="100" t="s">
        <v>328</v>
      </c>
      <c r="DH29" s="209" t="s">
        <v>328</v>
      </c>
      <c r="DI29" s="258" t="s">
        <v>328</v>
      </c>
      <c r="DJ29" s="191"/>
      <c r="DK29" s="192"/>
      <c r="DL29" s="191"/>
      <c r="DM29" s="192"/>
      <c r="DO29" s="287"/>
      <c r="DP29" s="98" t="s">
        <v>18</v>
      </c>
      <c r="DQ29" s="209">
        <v>2.34946197665561</v>
      </c>
      <c r="DR29" s="100">
        <v>7.8606688631595797E-2</v>
      </c>
      <c r="DS29" s="209">
        <v>2.39875497675928</v>
      </c>
      <c r="DT29" s="100">
        <v>7.1323208354031206E-2</v>
      </c>
      <c r="DU29" s="209">
        <v>2.5324910217314298</v>
      </c>
      <c r="DV29" s="100">
        <v>0.111655849003087</v>
      </c>
      <c r="DW29" s="209">
        <v>2.3864430765665401</v>
      </c>
      <c r="DX29" s="100">
        <v>8.3025442353572093E-2</v>
      </c>
      <c r="DY29" s="209">
        <v>2.02018856421991</v>
      </c>
      <c r="DZ29" s="258">
        <v>8.2405360077840897E-2</v>
      </c>
      <c r="EA29" s="191"/>
      <c r="EB29" s="192"/>
      <c r="EC29" s="117"/>
      <c r="ED29" s="118"/>
      <c r="EF29" s="287"/>
      <c r="EG29" s="98" t="s">
        <v>18</v>
      </c>
      <c r="EH29" s="209">
        <v>2.3686167561248599</v>
      </c>
      <c r="EI29" s="100">
        <v>3.8116826190906901E-2</v>
      </c>
      <c r="EJ29" s="209">
        <v>2.2909284991666099</v>
      </c>
      <c r="EK29" s="100">
        <v>3.3801703338585599E-2</v>
      </c>
      <c r="EL29" s="209">
        <v>1.85655824945635</v>
      </c>
      <c r="EM29" s="100">
        <v>5.0543406311342298E-2</v>
      </c>
      <c r="EN29" s="209">
        <v>1.9225115910499699</v>
      </c>
      <c r="EO29" s="100">
        <v>3.5160882969589698E-2</v>
      </c>
      <c r="EP29" s="209">
        <v>1.98121758910021</v>
      </c>
      <c r="EQ29" s="258">
        <v>5.5077556879474597E-2</v>
      </c>
      <c r="ER29" s="191"/>
      <c r="ES29" s="192"/>
      <c r="ET29" s="117"/>
      <c r="EU29" s="118"/>
      <c r="EV29" s="155"/>
      <c r="EW29" s="287"/>
      <c r="EX29" s="98" t="s">
        <v>18</v>
      </c>
      <c r="EY29" s="209">
        <v>1.7699050669061001</v>
      </c>
      <c r="EZ29" s="100">
        <v>0.107730843025165</v>
      </c>
      <c r="FA29" s="209">
        <v>1.54790349908003</v>
      </c>
      <c r="FB29" s="100">
        <v>0.120108962060538</v>
      </c>
      <c r="FC29" s="209">
        <v>1.64780507090782</v>
      </c>
      <c r="FD29" s="100">
        <v>9.4455089329146494E-2</v>
      </c>
      <c r="FE29" s="209">
        <v>2.0620459973400602</v>
      </c>
      <c r="FF29" s="100">
        <v>0.153407625948317</v>
      </c>
      <c r="FG29" s="209">
        <v>1.2251068294841601</v>
      </c>
      <c r="FH29" s="258">
        <v>9.2302400122438094E-2</v>
      </c>
      <c r="FI29" s="191"/>
      <c r="FJ29" s="192"/>
      <c r="FK29" s="191"/>
      <c r="FL29" s="192"/>
    </row>
    <row r="30" spans="1:169" s="85" customFormat="1" x14ac:dyDescent="0.2">
      <c r="A30" s="98" t="s">
        <v>19</v>
      </c>
      <c r="B30" s="209">
        <v>2.0936273762468902</v>
      </c>
      <c r="C30" s="100">
        <v>0.13861348018824099</v>
      </c>
      <c r="D30" s="209">
        <v>1.47939797405591</v>
      </c>
      <c r="E30" s="100">
        <v>0.121875778245877</v>
      </c>
      <c r="F30" s="209">
        <v>1.8639937871886101</v>
      </c>
      <c r="G30" s="100">
        <v>0.113523678933472</v>
      </c>
      <c r="H30" s="209">
        <v>1.5837129045779701</v>
      </c>
      <c r="I30" s="100">
        <v>0.13768892144623401</v>
      </c>
      <c r="J30" s="209">
        <v>1.4972490937826699</v>
      </c>
      <c r="K30" s="258">
        <v>0.126205815799182</v>
      </c>
      <c r="L30" s="191"/>
      <c r="M30" s="192"/>
      <c r="N30" s="191"/>
      <c r="O30" s="192"/>
      <c r="P30" s="192"/>
      <c r="Q30" s="249"/>
      <c r="R30" s="98" t="s">
        <v>19</v>
      </c>
      <c r="S30" s="209">
        <v>2.0162499326466401</v>
      </c>
      <c r="T30" s="100">
        <v>4.3980597486101898E-2</v>
      </c>
      <c r="U30" s="209">
        <v>1.7639753005704299</v>
      </c>
      <c r="V30" s="100">
        <v>3.6852376384452698E-2</v>
      </c>
      <c r="W30" s="209">
        <v>2.0271949185164599</v>
      </c>
      <c r="X30" s="100">
        <v>3.9341378446788498E-2</v>
      </c>
      <c r="Y30" s="209">
        <v>1.8846174350273599</v>
      </c>
      <c r="Z30" s="100">
        <v>5.5465047656691101E-2</v>
      </c>
      <c r="AA30" s="209">
        <v>1.83187704103616</v>
      </c>
      <c r="AB30" s="258">
        <v>5.3560855929432702E-2</v>
      </c>
      <c r="AC30" s="191"/>
      <c r="AD30" s="192"/>
      <c r="AE30" s="117"/>
      <c r="AF30" s="118"/>
      <c r="AH30" s="287"/>
      <c r="AI30" s="98" t="s">
        <v>19</v>
      </c>
      <c r="AJ30" s="209">
        <v>1.8754145126372199</v>
      </c>
      <c r="AK30" s="100">
        <v>4.8236112459207198E-2</v>
      </c>
      <c r="AL30" s="209">
        <v>1.63001685223954</v>
      </c>
      <c r="AM30" s="100">
        <v>6.3020125298733701E-2</v>
      </c>
      <c r="AN30" s="209">
        <v>1.8856866627503901</v>
      </c>
      <c r="AO30" s="100">
        <v>5.9004465840757303E-2</v>
      </c>
      <c r="AP30" s="209">
        <v>1.77665441683759</v>
      </c>
      <c r="AQ30" s="100">
        <v>7.9612837441957907E-2</v>
      </c>
      <c r="AR30" s="209">
        <v>1.9201325252412</v>
      </c>
      <c r="AS30" s="258">
        <v>8.1123402439052694E-2</v>
      </c>
      <c r="AT30" s="191"/>
      <c r="AU30" s="192"/>
      <c r="AV30" s="117"/>
      <c r="AW30" s="118"/>
      <c r="AY30" s="287"/>
      <c r="AZ30" s="98" t="s">
        <v>19</v>
      </c>
      <c r="BA30" s="209">
        <v>2.0618084414902098</v>
      </c>
      <c r="BB30" s="100">
        <v>2.6826853754264701E-2</v>
      </c>
      <c r="BC30" s="209">
        <v>1.70153704345437</v>
      </c>
      <c r="BD30" s="100">
        <v>3.5504282615064303E-2</v>
      </c>
      <c r="BE30" s="209">
        <v>1.9804353040987199</v>
      </c>
      <c r="BF30" s="100">
        <v>3.6477545789928602E-2</v>
      </c>
      <c r="BG30" s="209">
        <v>1.69362117752671</v>
      </c>
      <c r="BH30" s="100">
        <v>4.4303976441895598E-2</v>
      </c>
      <c r="BI30" s="209">
        <v>1.6263336010045699</v>
      </c>
      <c r="BJ30" s="258">
        <v>5.7269759295551802E-2</v>
      </c>
      <c r="BK30" s="191"/>
      <c r="BL30" s="192"/>
      <c r="BM30" s="191"/>
      <c r="BN30" s="192"/>
      <c r="BP30" s="287"/>
      <c r="BQ30" s="98" t="s">
        <v>19</v>
      </c>
      <c r="BR30" s="209">
        <v>2.6229331162688898</v>
      </c>
      <c r="BS30" s="100">
        <v>7.9134797859364697E-2</v>
      </c>
      <c r="BT30" s="209">
        <v>2.23457682366239</v>
      </c>
      <c r="BU30" s="100">
        <v>7.26543034861553E-2</v>
      </c>
      <c r="BV30" s="209">
        <v>2.0637012539168098</v>
      </c>
      <c r="BW30" s="100">
        <v>8.8618073313526904E-2</v>
      </c>
      <c r="BX30" s="209">
        <v>2.72466498943235</v>
      </c>
      <c r="BY30" s="100">
        <v>9.9006704353161001E-2</v>
      </c>
      <c r="BZ30" s="209">
        <v>2.65223957928024</v>
      </c>
      <c r="CA30" s="258">
        <v>8.6483758065231106E-2</v>
      </c>
      <c r="CB30" s="191"/>
      <c r="CC30" s="192"/>
      <c r="CD30" s="191"/>
      <c r="CE30" s="192"/>
      <c r="CG30" s="287"/>
      <c r="CH30" s="98" t="s">
        <v>19</v>
      </c>
      <c r="CI30" s="209">
        <v>2.6216880310509301</v>
      </c>
      <c r="CJ30" s="100">
        <v>8.9038833737061798E-2</v>
      </c>
      <c r="CK30" s="209">
        <v>2.1126012261085898</v>
      </c>
      <c r="CL30" s="100">
        <v>6.7851859297498499E-2</v>
      </c>
      <c r="CM30" s="209">
        <v>2.4206517080959502</v>
      </c>
      <c r="CN30" s="100">
        <v>9.78098954157927E-2</v>
      </c>
      <c r="CO30" s="209">
        <v>2.6331838998477002</v>
      </c>
      <c r="CP30" s="100">
        <v>0.107391367355964</v>
      </c>
      <c r="CQ30" s="209">
        <v>2.5314001881633001</v>
      </c>
      <c r="CR30" s="258">
        <v>0.12662175012178101</v>
      </c>
      <c r="CS30" s="191"/>
      <c r="CT30" s="192"/>
      <c r="CU30" s="191"/>
      <c r="CV30" s="192"/>
      <c r="CX30" s="287"/>
      <c r="CY30" s="98" t="s">
        <v>19</v>
      </c>
      <c r="CZ30" s="209">
        <v>2.16772796922388</v>
      </c>
      <c r="DA30" s="100">
        <v>8.0928827283920604E-2</v>
      </c>
      <c r="DB30" s="209">
        <v>1.8704300377227201</v>
      </c>
      <c r="DC30" s="100">
        <v>0.124976923655146</v>
      </c>
      <c r="DD30" s="209">
        <v>2.0305382350402099</v>
      </c>
      <c r="DE30" s="100">
        <v>0.117431283685099</v>
      </c>
      <c r="DF30" s="209">
        <v>1.82047575973895</v>
      </c>
      <c r="DG30" s="100">
        <v>0.11063790705837299</v>
      </c>
      <c r="DH30" s="209">
        <v>1.85282676337109</v>
      </c>
      <c r="DI30" s="258">
        <v>0.154645250592095</v>
      </c>
      <c r="DJ30" s="191"/>
      <c r="DK30" s="192"/>
      <c r="DL30" s="191"/>
      <c r="DM30" s="192"/>
      <c r="DO30" s="287"/>
      <c r="DP30" s="98" t="s">
        <v>19</v>
      </c>
      <c r="DQ30" s="209">
        <v>2.2628049704467799</v>
      </c>
      <c r="DR30" s="100">
        <v>4.7241423490952103E-2</v>
      </c>
      <c r="DS30" s="209">
        <v>1.9722310803863199</v>
      </c>
      <c r="DT30" s="100">
        <v>4.2152344985340803E-2</v>
      </c>
      <c r="DU30" s="209">
        <v>2.0612453498723702</v>
      </c>
      <c r="DV30" s="100">
        <v>4.3817643801204599E-2</v>
      </c>
      <c r="DW30" s="209">
        <v>2.2484244200206298</v>
      </c>
      <c r="DX30" s="100">
        <v>5.4274446710188697E-2</v>
      </c>
      <c r="DY30" s="209">
        <v>2.0077832889899301</v>
      </c>
      <c r="DZ30" s="258">
        <v>6.3607014766872097E-2</v>
      </c>
      <c r="EA30" s="191"/>
      <c r="EB30" s="192"/>
      <c r="EC30" s="117"/>
      <c r="ED30" s="118"/>
      <c r="EF30" s="287"/>
      <c r="EG30" s="98" t="s">
        <v>19</v>
      </c>
      <c r="EH30" s="209">
        <v>2.2829151630037301</v>
      </c>
      <c r="EI30" s="100">
        <v>2.3076052658590598E-2</v>
      </c>
      <c r="EJ30" s="209">
        <v>1.9126603199523999</v>
      </c>
      <c r="EK30" s="100">
        <v>2.5547970473157499E-2</v>
      </c>
      <c r="EL30" s="209">
        <v>1.5599457554048399</v>
      </c>
      <c r="EM30" s="100">
        <v>2.6094176528461702E-2</v>
      </c>
      <c r="EN30" s="209">
        <v>1.66374357588899</v>
      </c>
      <c r="EO30" s="100">
        <v>2.25807924346451E-2</v>
      </c>
      <c r="EP30" s="209">
        <v>1.90514096381844</v>
      </c>
      <c r="EQ30" s="258">
        <v>3.3413409426900402E-2</v>
      </c>
      <c r="ER30" s="191"/>
      <c r="ES30" s="192"/>
      <c r="ET30" s="117"/>
      <c r="EU30" s="118"/>
      <c r="EV30" s="155"/>
      <c r="EW30" s="287"/>
      <c r="EX30" s="98" t="s">
        <v>19</v>
      </c>
      <c r="EY30" s="209">
        <v>2.1613573263922699</v>
      </c>
      <c r="EZ30" s="100">
        <v>5.8255415554722301E-2</v>
      </c>
      <c r="FA30" s="209">
        <v>1.78112655696739</v>
      </c>
      <c r="FB30" s="100">
        <v>8.0217680255256801E-2</v>
      </c>
      <c r="FC30" s="209">
        <v>1.55464307466024</v>
      </c>
      <c r="FD30" s="100">
        <v>6.5541028531914902E-2</v>
      </c>
      <c r="FE30" s="209">
        <v>1.9253752979636201</v>
      </c>
      <c r="FF30" s="100">
        <v>6.8530914584868E-2</v>
      </c>
      <c r="FG30" s="209">
        <v>1.7497415777856899</v>
      </c>
      <c r="FH30" s="258">
        <v>0.102131298934097</v>
      </c>
      <c r="FI30" s="191"/>
      <c r="FJ30" s="192"/>
      <c r="FK30" s="191"/>
      <c r="FL30" s="192"/>
    </row>
    <row r="31" spans="1:169" s="85" customFormat="1" x14ac:dyDescent="0.2">
      <c r="A31" s="98" t="s">
        <v>20</v>
      </c>
      <c r="B31" s="209">
        <v>2.1119244114406102</v>
      </c>
      <c r="C31" s="100">
        <v>0.148446782647462</v>
      </c>
      <c r="D31" s="209">
        <v>1.8095089172021299</v>
      </c>
      <c r="E31" s="100">
        <v>0.211221240217876</v>
      </c>
      <c r="F31" s="209">
        <v>2.1688075118065702</v>
      </c>
      <c r="G31" s="100">
        <v>0.152532885018936</v>
      </c>
      <c r="H31" s="209">
        <v>1.6795490616581401</v>
      </c>
      <c r="I31" s="100">
        <v>0.40712276436059902</v>
      </c>
      <c r="J31" s="209">
        <v>1.52209211837453</v>
      </c>
      <c r="K31" s="258">
        <v>0.208166496139707</v>
      </c>
      <c r="L31" s="191"/>
      <c r="M31" s="192"/>
      <c r="N31" s="191"/>
      <c r="O31" s="192"/>
      <c r="P31" s="192"/>
      <c r="Q31" s="249"/>
      <c r="R31" s="98" t="s">
        <v>20</v>
      </c>
      <c r="S31" s="209">
        <v>2.0679996759126702</v>
      </c>
      <c r="T31" s="100">
        <v>4.4999584288573501E-2</v>
      </c>
      <c r="U31" s="209">
        <v>2.1895465265344098</v>
      </c>
      <c r="V31" s="100">
        <v>6.5102374078206002E-2</v>
      </c>
      <c r="W31" s="209">
        <v>2.3895909648621099</v>
      </c>
      <c r="X31" s="100">
        <v>4.9668091476349999E-2</v>
      </c>
      <c r="Y31" s="209">
        <v>2.2461149663699498</v>
      </c>
      <c r="Z31" s="100">
        <v>6.7991636197032898E-2</v>
      </c>
      <c r="AA31" s="209">
        <v>2.13081929002916</v>
      </c>
      <c r="AB31" s="258">
        <v>7.0853694155366895E-2</v>
      </c>
      <c r="AC31" s="191"/>
      <c r="AD31" s="192"/>
      <c r="AE31" s="117"/>
      <c r="AF31" s="118"/>
      <c r="AH31" s="287"/>
      <c r="AI31" s="98" t="s">
        <v>20</v>
      </c>
      <c r="AJ31" s="209">
        <v>1.97256896169794</v>
      </c>
      <c r="AK31" s="100">
        <v>7.8727970420341006E-2</v>
      </c>
      <c r="AL31" s="209">
        <v>1.85751212286856</v>
      </c>
      <c r="AM31" s="100">
        <v>8.4687389866588303E-2</v>
      </c>
      <c r="AN31" s="209">
        <v>2.4208772633020401</v>
      </c>
      <c r="AO31" s="100">
        <v>8.19772509147325E-2</v>
      </c>
      <c r="AP31" s="209">
        <v>1.9057333031786301</v>
      </c>
      <c r="AQ31" s="100">
        <v>0.10812634700861901</v>
      </c>
      <c r="AR31" s="209">
        <v>2.19670453482393</v>
      </c>
      <c r="AS31" s="258">
        <v>8.5806269473971103E-2</v>
      </c>
      <c r="AT31" s="191"/>
      <c r="AU31" s="192"/>
      <c r="AV31" s="117"/>
      <c r="AW31" s="118"/>
      <c r="AY31" s="287"/>
      <c r="AZ31" s="98" t="s">
        <v>20</v>
      </c>
      <c r="BA31" s="209">
        <v>1.8763423385829501</v>
      </c>
      <c r="BB31" s="100">
        <v>3.7031133466845098E-2</v>
      </c>
      <c r="BC31" s="209">
        <v>1.8634269782806601</v>
      </c>
      <c r="BD31" s="100">
        <v>5.1677903717992801E-2</v>
      </c>
      <c r="BE31" s="209">
        <v>2.29420857499449</v>
      </c>
      <c r="BF31" s="100">
        <v>4.4355219707660903E-2</v>
      </c>
      <c r="BG31" s="209">
        <v>1.70435774299816</v>
      </c>
      <c r="BH31" s="100">
        <v>5.0707675042750297E-2</v>
      </c>
      <c r="BI31" s="209">
        <v>1.7011985888523999</v>
      </c>
      <c r="BJ31" s="258">
        <v>5.7201720286314803E-2</v>
      </c>
      <c r="BK31" s="191"/>
      <c r="BL31" s="192"/>
      <c r="BM31" s="191"/>
      <c r="BN31" s="192"/>
      <c r="BP31" s="287"/>
      <c r="BQ31" s="98" t="s">
        <v>20</v>
      </c>
      <c r="BR31" s="209">
        <v>2.6022485437538099</v>
      </c>
      <c r="BS31" s="100">
        <v>6.6979267040277193E-2</v>
      </c>
      <c r="BT31" s="209">
        <v>2.3093602602262799</v>
      </c>
      <c r="BU31" s="100">
        <v>7.4151970212007506E-2</v>
      </c>
      <c r="BV31" s="209">
        <v>2.2995288671426799</v>
      </c>
      <c r="BW31" s="100">
        <v>6.2216421636294698E-2</v>
      </c>
      <c r="BX31" s="209">
        <v>3.1754229676761301</v>
      </c>
      <c r="BY31" s="100">
        <v>0.139001203109722</v>
      </c>
      <c r="BZ31" s="209">
        <v>2.8371512579679301</v>
      </c>
      <c r="CA31" s="258">
        <v>0.118777621490132</v>
      </c>
      <c r="CB31" s="191"/>
      <c r="CC31" s="192"/>
      <c r="CD31" s="117"/>
      <c r="CE31" s="118"/>
      <c r="CG31" s="287"/>
      <c r="CH31" s="98" t="s">
        <v>20</v>
      </c>
      <c r="CI31" s="209">
        <v>2.5409960548842299</v>
      </c>
      <c r="CJ31" s="100">
        <v>5.3850491319724303E-2</v>
      </c>
      <c r="CK31" s="209">
        <v>2.51810165218461</v>
      </c>
      <c r="CL31" s="100">
        <v>6.9276885437178096E-2</v>
      </c>
      <c r="CM31" s="209">
        <v>2.6131929431946901</v>
      </c>
      <c r="CN31" s="100">
        <v>9.3447068970554603E-2</v>
      </c>
      <c r="CO31" s="209">
        <v>2.8331876249310102</v>
      </c>
      <c r="CP31" s="100">
        <v>7.7208100296832505E-2</v>
      </c>
      <c r="CQ31" s="209">
        <v>2.7347606863177201</v>
      </c>
      <c r="CR31" s="258">
        <v>9.95075233766365E-2</v>
      </c>
      <c r="CS31" s="191"/>
      <c r="CT31" s="192"/>
      <c r="CU31" s="191"/>
      <c r="CV31" s="192"/>
      <c r="CX31" s="287"/>
      <c r="CY31" s="98" t="s">
        <v>20</v>
      </c>
      <c r="CZ31" s="209">
        <v>2.5507151886400599</v>
      </c>
      <c r="DA31" s="100">
        <v>0.183844689166692</v>
      </c>
      <c r="DB31" s="209">
        <v>2.4267618893157898</v>
      </c>
      <c r="DC31" s="100">
        <v>0.14953938189951399</v>
      </c>
      <c r="DD31" s="209">
        <v>2.63565227001363</v>
      </c>
      <c r="DE31" s="100">
        <v>0.159521327571824</v>
      </c>
      <c r="DF31" s="209">
        <v>2.9182183074210699</v>
      </c>
      <c r="DG31" s="100">
        <v>0.22255953203540799</v>
      </c>
      <c r="DH31" s="209">
        <v>2.4906563217464299</v>
      </c>
      <c r="DI31" s="258">
        <v>0.171155461887674</v>
      </c>
      <c r="DJ31" s="191"/>
      <c r="DK31" s="192"/>
      <c r="DL31" s="191"/>
      <c r="DM31" s="192"/>
      <c r="DO31" s="287"/>
      <c r="DP31" s="98" t="s">
        <v>20</v>
      </c>
      <c r="DQ31" s="209">
        <v>2.19911557378824</v>
      </c>
      <c r="DR31" s="100">
        <v>7.3004038619023395E-2</v>
      </c>
      <c r="DS31" s="209">
        <v>2.2685670821181598</v>
      </c>
      <c r="DT31" s="100">
        <v>7.8558492839822802E-2</v>
      </c>
      <c r="DU31" s="209">
        <v>2.3154744656711799</v>
      </c>
      <c r="DV31" s="100">
        <v>7.2911651528518695E-2</v>
      </c>
      <c r="DW31" s="209">
        <v>2.3945041139786301</v>
      </c>
      <c r="DX31" s="100">
        <v>7.0879425744736102E-2</v>
      </c>
      <c r="DY31" s="209">
        <v>2.14321856475636</v>
      </c>
      <c r="DZ31" s="258">
        <v>8.3866968287412899E-2</v>
      </c>
      <c r="EA31" s="191"/>
      <c r="EB31" s="192"/>
      <c r="EC31" s="117"/>
      <c r="ED31" s="118"/>
      <c r="EF31" s="287"/>
      <c r="EG31" s="98" t="s">
        <v>20</v>
      </c>
      <c r="EH31" s="209">
        <v>2.4488372516848198</v>
      </c>
      <c r="EI31" s="100">
        <v>3.2693357464219801E-2</v>
      </c>
      <c r="EJ31" s="209">
        <v>2.47362287975659</v>
      </c>
      <c r="EK31" s="100">
        <v>2.81449389780105E-2</v>
      </c>
      <c r="EL31" s="209">
        <v>2.0305053281243399</v>
      </c>
      <c r="EM31" s="100">
        <v>3.8136049100293001E-2</v>
      </c>
      <c r="EN31" s="209">
        <v>2.0572425348049799</v>
      </c>
      <c r="EO31" s="100">
        <v>3.9996057679208198E-2</v>
      </c>
      <c r="EP31" s="209">
        <v>2.2438542872860898</v>
      </c>
      <c r="EQ31" s="258">
        <v>4.5210911033107898E-2</v>
      </c>
      <c r="ER31" s="191"/>
      <c r="ES31" s="192"/>
      <c r="ET31" s="117"/>
      <c r="EU31" s="118"/>
      <c r="EV31" s="155"/>
      <c r="EW31" s="287"/>
      <c r="EX31" s="98" t="s">
        <v>20</v>
      </c>
      <c r="EY31" s="209">
        <v>2.0983029660452099</v>
      </c>
      <c r="EZ31" s="100">
        <v>9.3313043468554596E-2</v>
      </c>
      <c r="FA31" s="209">
        <v>1.9466876042852199</v>
      </c>
      <c r="FB31" s="100">
        <v>6.54936657958783E-2</v>
      </c>
      <c r="FC31" s="209">
        <v>1.8865472442155</v>
      </c>
      <c r="FD31" s="100">
        <v>6.0058291336788701E-2</v>
      </c>
      <c r="FE31" s="209">
        <v>1.9406886836931101</v>
      </c>
      <c r="FF31" s="100">
        <v>7.7346463808873597E-2</v>
      </c>
      <c r="FG31" s="209">
        <v>1.81891582479602</v>
      </c>
      <c r="FH31" s="258">
        <v>0.118881540031266</v>
      </c>
      <c r="FI31" s="191"/>
      <c r="FJ31" s="192"/>
      <c r="FK31" s="117"/>
      <c r="FL31" s="118"/>
      <c r="FM31" s="155"/>
    </row>
    <row r="32" spans="1:169" s="85" customFormat="1" x14ac:dyDescent="0.2">
      <c r="A32" s="98"/>
      <c r="B32" s="1"/>
      <c r="C32" s="1"/>
      <c r="D32" s="1"/>
      <c r="E32" s="1"/>
      <c r="F32" s="1"/>
      <c r="G32" s="1"/>
      <c r="H32" s="1"/>
      <c r="I32" s="1"/>
      <c r="J32" s="1"/>
      <c r="K32" s="293"/>
      <c r="L32" s="1"/>
      <c r="M32" s="1"/>
      <c r="N32" s="1"/>
      <c r="O32" s="1"/>
      <c r="P32" s="1"/>
      <c r="Q32" s="293"/>
      <c r="R32" s="98"/>
      <c r="S32" s="1"/>
      <c r="T32" s="1"/>
      <c r="U32" s="1"/>
      <c r="V32" s="1"/>
      <c r="W32" s="1"/>
      <c r="X32" s="1"/>
      <c r="Y32" s="1"/>
      <c r="Z32" s="1"/>
      <c r="AA32" s="1"/>
      <c r="AB32" s="293"/>
      <c r="AC32" s="1"/>
      <c r="AD32" s="1"/>
      <c r="AE32" s="116"/>
      <c r="AF32" s="116"/>
      <c r="AH32" s="287"/>
      <c r="AI32" s="98"/>
      <c r="AJ32" s="1"/>
      <c r="AK32" s="1"/>
      <c r="AL32" s="1"/>
      <c r="AM32" s="1"/>
      <c r="AN32" s="1"/>
      <c r="AO32" s="1"/>
      <c r="AP32" s="1"/>
      <c r="AQ32" s="1"/>
      <c r="AR32" s="1"/>
      <c r="AS32" s="293"/>
      <c r="AT32" s="1"/>
      <c r="AU32" s="1"/>
      <c r="AV32" s="116"/>
      <c r="AW32" s="116"/>
      <c r="AY32" s="287"/>
      <c r="AZ32" s="98"/>
      <c r="BA32" s="1"/>
      <c r="BB32" s="1"/>
      <c r="BC32" s="1"/>
      <c r="BD32" s="1"/>
      <c r="BE32" s="1"/>
      <c r="BF32" s="1"/>
      <c r="BG32" s="1"/>
      <c r="BH32" s="1"/>
      <c r="BI32" s="1"/>
      <c r="BJ32" s="293"/>
      <c r="BK32" s="1"/>
      <c r="BL32" s="1"/>
      <c r="BM32" s="1"/>
      <c r="BN32" s="1"/>
      <c r="BP32" s="287"/>
      <c r="BQ32" s="98"/>
      <c r="BR32" s="1"/>
      <c r="BS32" s="1"/>
      <c r="BT32" s="1"/>
      <c r="BU32" s="1"/>
      <c r="BV32" s="1"/>
      <c r="BW32" s="1"/>
      <c r="BX32" s="1"/>
      <c r="BY32" s="1"/>
      <c r="BZ32" s="1"/>
      <c r="CA32" s="293"/>
      <c r="CB32" s="1"/>
      <c r="CC32" s="1"/>
      <c r="CD32" s="116"/>
      <c r="CE32" s="116"/>
      <c r="CG32" s="287"/>
      <c r="CH32" s="98"/>
      <c r="CI32" s="1"/>
      <c r="CJ32" s="1"/>
      <c r="CK32" s="1"/>
      <c r="CL32" s="1"/>
      <c r="CM32" s="1"/>
      <c r="CN32" s="1"/>
      <c r="CO32" s="1"/>
      <c r="CP32" s="1"/>
      <c r="CQ32" s="1"/>
      <c r="CR32" s="293"/>
      <c r="CS32" s="1"/>
      <c r="CT32" s="1"/>
      <c r="CU32" s="116"/>
      <c r="CV32" s="116"/>
      <c r="CX32" s="287"/>
      <c r="CY32" s="98"/>
      <c r="CZ32" s="1"/>
      <c r="DA32" s="1"/>
      <c r="DB32" s="1"/>
      <c r="DC32" s="1"/>
      <c r="DD32" s="1"/>
      <c r="DE32" s="1"/>
      <c r="DF32" s="1"/>
      <c r="DG32" s="1"/>
      <c r="DH32" s="1"/>
      <c r="DI32" s="293"/>
      <c r="DJ32" s="1"/>
      <c r="DK32" s="1"/>
      <c r="DL32" s="1"/>
      <c r="DM32" s="1"/>
      <c r="DO32" s="287"/>
      <c r="DP32" s="98"/>
      <c r="DQ32" s="1"/>
      <c r="DR32" s="1"/>
      <c r="DS32" s="1"/>
      <c r="DT32" s="1"/>
      <c r="DU32" s="1"/>
      <c r="DV32" s="1"/>
      <c r="DW32" s="1"/>
      <c r="DX32" s="1"/>
      <c r="DY32" s="1"/>
      <c r="DZ32" s="293"/>
      <c r="EA32" s="1"/>
      <c r="EB32" s="1"/>
      <c r="EC32" s="116"/>
      <c r="ED32" s="116"/>
      <c r="EF32" s="287"/>
      <c r="EG32" s="98"/>
      <c r="EH32" s="1"/>
      <c r="EI32" s="1"/>
      <c r="EJ32" s="1"/>
      <c r="EK32" s="1"/>
      <c r="EL32" s="1"/>
      <c r="EM32" s="1"/>
      <c r="EN32" s="1"/>
      <c r="EO32" s="1"/>
      <c r="EP32" s="1"/>
      <c r="EQ32" s="293"/>
      <c r="ER32" s="1"/>
      <c r="ES32" s="1"/>
      <c r="ET32" s="116"/>
      <c r="EU32" s="116"/>
      <c r="EV32" s="155"/>
      <c r="EW32" s="287"/>
      <c r="EX32" s="98"/>
      <c r="EY32" s="1"/>
      <c r="EZ32" s="1"/>
      <c r="FA32" s="1"/>
      <c r="FB32" s="1"/>
      <c r="FC32" s="1"/>
      <c r="FD32" s="1"/>
      <c r="FE32" s="1"/>
      <c r="FF32" s="1"/>
      <c r="FG32" s="1"/>
      <c r="FH32" s="293"/>
      <c r="FI32" s="1"/>
      <c r="FJ32" s="1"/>
      <c r="FK32" s="116"/>
      <c r="FL32" s="116"/>
      <c r="FM32" s="155"/>
    </row>
    <row r="33" spans="1:170" s="85" customFormat="1" x14ac:dyDescent="0.2">
      <c r="A33" s="97" t="s">
        <v>21</v>
      </c>
      <c r="B33" s="1"/>
      <c r="C33" s="1"/>
      <c r="D33" s="1"/>
      <c r="E33" s="1"/>
      <c r="F33" s="1"/>
      <c r="G33" s="1"/>
      <c r="H33" s="1"/>
      <c r="I33" s="1"/>
      <c r="J33" s="1"/>
      <c r="K33" s="293"/>
      <c r="L33" s="1"/>
      <c r="M33" s="1"/>
      <c r="N33" s="1"/>
      <c r="O33" s="1"/>
      <c r="P33" s="1"/>
      <c r="Q33" s="293"/>
      <c r="R33" s="97" t="s">
        <v>21</v>
      </c>
      <c r="S33" s="1"/>
      <c r="T33" s="1"/>
      <c r="U33" s="1"/>
      <c r="V33" s="1"/>
      <c r="W33" s="1"/>
      <c r="X33" s="1"/>
      <c r="Y33" s="1"/>
      <c r="Z33" s="1"/>
      <c r="AA33" s="1"/>
      <c r="AB33" s="293"/>
      <c r="AC33" s="1"/>
      <c r="AD33" s="1"/>
      <c r="AE33" s="116"/>
      <c r="AF33" s="116"/>
      <c r="AH33" s="287"/>
      <c r="AI33" s="97" t="s">
        <v>21</v>
      </c>
      <c r="AJ33" s="1"/>
      <c r="AK33" s="1"/>
      <c r="AL33" s="1"/>
      <c r="AM33" s="1"/>
      <c r="AN33" s="1"/>
      <c r="AO33" s="1"/>
      <c r="AP33" s="1"/>
      <c r="AQ33" s="1"/>
      <c r="AR33" s="1"/>
      <c r="AS33" s="293"/>
      <c r="AT33" s="1"/>
      <c r="AU33" s="1"/>
      <c r="AV33" s="116"/>
      <c r="AW33" s="116"/>
      <c r="AY33" s="287"/>
      <c r="AZ33" s="97" t="s">
        <v>21</v>
      </c>
      <c r="BA33" s="1"/>
      <c r="BB33" s="1"/>
      <c r="BC33" s="1"/>
      <c r="BD33" s="1"/>
      <c r="BE33" s="1"/>
      <c r="BF33" s="1"/>
      <c r="BG33" s="1"/>
      <c r="BH33" s="1"/>
      <c r="BI33" s="1"/>
      <c r="BJ33" s="293"/>
      <c r="BK33" s="1"/>
      <c r="BL33" s="1"/>
      <c r="BM33" s="1"/>
      <c r="BN33" s="1"/>
      <c r="BP33" s="287"/>
      <c r="BQ33" s="97" t="s">
        <v>21</v>
      </c>
      <c r="BR33" s="1"/>
      <c r="BS33" s="1"/>
      <c r="BT33" s="1"/>
      <c r="BU33" s="1"/>
      <c r="BV33" s="1"/>
      <c r="BW33" s="1"/>
      <c r="BX33" s="1"/>
      <c r="BY33" s="1"/>
      <c r="BZ33" s="1"/>
      <c r="CA33" s="293"/>
      <c r="CB33" s="1"/>
      <c r="CC33" s="1"/>
      <c r="CD33" s="116"/>
      <c r="CE33" s="116"/>
      <c r="CG33" s="287"/>
      <c r="CH33" s="97" t="s">
        <v>21</v>
      </c>
      <c r="CI33" s="1"/>
      <c r="CJ33" s="1"/>
      <c r="CK33" s="1"/>
      <c r="CL33" s="1"/>
      <c r="CM33" s="1"/>
      <c r="CN33" s="1"/>
      <c r="CO33" s="1"/>
      <c r="CP33" s="1"/>
      <c r="CQ33" s="1"/>
      <c r="CR33" s="293"/>
      <c r="CS33" s="1"/>
      <c r="CT33" s="1"/>
      <c r="CU33" s="116"/>
      <c r="CV33" s="116"/>
      <c r="CX33" s="287"/>
      <c r="CY33" s="97" t="s">
        <v>21</v>
      </c>
      <c r="CZ33" s="1"/>
      <c r="DA33" s="1"/>
      <c r="DB33" s="1"/>
      <c r="DC33" s="1"/>
      <c r="DD33" s="1"/>
      <c r="DE33" s="1"/>
      <c r="DF33" s="1"/>
      <c r="DG33" s="1"/>
      <c r="DH33" s="1"/>
      <c r="DI33" s="293"/>
      <c r="DJ33" s="1"/>
      <c r="DK33" s="1"/>
      <c r="DL33" s="116"/>
      <c r="DM33" s="116"/>
      <c r="DO33" s="287"/>
      <c r="DP33" s="97" t="s">
        <v>21</v>
      </c>
      <c r="DQ33" s="1"/>
      <c r="DR33" s="1"/>
      <c r="DS33" s="1"/>
      <c r="DT33" s="1"/>
      <c r="DU33" s="1"/>
      <c r="DV33" s="1"/>
      <c r="DW33" s="1"/>
      <c r="DX33" s="1"/>
      <c r="DY33" s="1"/>
      <c r="DZ33" s="293"/>
      <c r="EA33" s="1"/>
      <c r="EB33" s="1"/>
      <c r="EC33" s="116"/>
      <c r="ED33" s="116"/>
      <c r="EF33" s="287"/>
      <c r="EG33" s="97" t="s">
        <v>21</v>
      </c>
      <c r="EH33" s="1"/>
      <c r="EI33" s="1"/>
      <c r="EJ33" s="1"/>
      <c r="EK33" s="1"/>
      <c r="EL33" s="1"/>
      <c r="EM33" s="1"/>
      <c r="EN33" s="1"/>
      <c r="EO33" s="1"/>
      <c r="EP33" s="1"/>
      <c r="EQ33" s="293"/>
      <c r="ER33" s="1"/>
      <c r="ES33" s="1"/>
      <c r="ET33" s="116"/>
      <c r="EU33" s="116"/>
      <c r="EV33" s="155"/>
      <c r="EW33" s="287"/>
      <c r="EX33" s="97" t="s">
        <v>21</v>
      </c>
      <c r="EY33" s="1"/>
      <c r="EZ33" s="1"/>
      <c r="FA33" s="1"/>
      <c r="FB33" s="1"/>
      <c r="FC33" s="1"/>
      <c r="FD33" s="1"/>
      <c r="FE33" s="1"/>
      <c r="FF33" s="1"/>
      <c r="FG33" s="1"/>
      <c r="FH33" s="293"/>
      <c r="FI33" s="1"/>
      <c r="FJ33" s="1"/>
      <c r="FK33" s="116"/>
      <c r="FL33" s="116"/>
      <c r="FM33" s="155"/>
    </row>
    <row r="34" spans="1:170" s="85" customFormat="1" x14ac:dyDescent="0.2">
      <c r="A34" s="98" t="s">
        <v>22</v>
      </c>
      <c r="B34" s="209">
        <v>2.1459413051856302</v>
      </c>
      <c r="C34" s="100">
        <v>0.14870840756808101</v>
      </c>
      <c r="D34" s="209">
        <v>1.5029134185730699</v>
      </c>
      <c r="E34" s="100">
        <v>7.6529736520084005E-2</v>
      </c>
      <c r="F34" s="209">
        <v>1.6844730397046901</v>
      </c>
      <c r="G34" s="100">
        <v>0.13022192074654701</v>
      </c>
      <c r="H34" s="209" t="s">
        <v>328</v>
      </c>
      <c r="I34" s="100" t="s">
        <v>328</v>
      </c>
      <c r="J34" s="209">
        <v>1.51938620397716</v>
      </c>
      <c r="K34" s="258">
        <v>0.16878663631122201</v>
      </c>
      <c r="L34" s="191"/>
      <c r="M34" s="192"/>
      <c r="N34" s="191"/>
      <c r="O34" s="192"/>
      <c r="P34" s="192"/>
      <c r="Q34" s="249"/>
      <c r="R34" s="98" t="s">
        <v>22</v>
      </c>
      <c r="S34" s="209">
        <v>1.81806165412123</v>
      </c>
      <c r="T34" s="100">
        <v>3.85871745250779E-2</v>
      </c>
      <c r="U34" s="209">
        <v>2.01805613784353</v>
      </c>
      <c r="V34" s="100">
        <v>3.9730976396116197E-2</v>
      </c>
      <c r="W34" s="209">
        <v>2.1664065659147802</v>
      </c>
      <c r="X34" s="100">
        <v>5.1379482179008701E-2</v>
      </c>
      <c r="Y34" s="209">
        <v>1.94777614516081</v>
      </c>
      <c r="Z34" s="100">
        <v>4.5779126688717101E-2</v>
      </c>
      <c r="AA34" s="209">
        <v>1.7695114779094001</v>
      </c>
      <c r="AB34" s="258">
        <v>4.9649035481368897E-2</v>
      </c>
      <c r="AC34" s="191"/>
      <c r="AD34" s="192"/>
      <c r="AE34" s="117"/>
      <c r="AF34" s="118"/>
      <c r="AH34" s="287"/>
      <c r="AI34" s="98" t="s">
        <v>22</v>
      </c>
      <c r="AJ34" s="209">
        <v>1.69058003070316</v>
      </c>
      <c r="AK34" s="100">
        <v>7.0464071252493293E-2</v>
      </c>
      <c r="AL34" s="209">
        <v>1.8221681043393401</v>
      </c>
      <c r="AM34" s="100">
        <v>8.0308770688297906E-2</v>
      </c>
      <c r="AN34" s="209">
        <v>2.0678894243088202</v>
      </c>
      <c r="AO34" s="100">
        <v>9.7981833489383593E-2</v>
      </c>
      <c r="AP34" s="209">
        <v>2.1380828774121601</v>
      </c>
      <c r="AQ34" s="100">
        <v>7.7024220592550402E-2</v>
      </c>
      <c r="AR34" s="209">
        <v>1.78425672193593</v>
      </c>
      <c r="AS34" s="258">
        <v>8.2257251902032896E-2</v>
      </c>
      <c r="AT34" s="191"/>
      <c r="AU34" s="192"/>
      <c r="AV34" s="117"/>
      <c r="AW34" s="118"/>
      <c r="AY34" s="287"/>
      <c r="AZ34" s="98" t="s">
        <v>22</v>
      </c>
      <c r="BA34" s="209">
        <v>1.79819661779101</v>
      </c>
      <c r="BB34" s="100">
        <v>3.8127683309377797E-2</v>
      </c>
      <c r="BC34" s="209">
        <v>1.9039019402345401</v>
      </c>
      <c r="BD34" s="100">
        <v>3.6824752443808298E-2</v>
      </c>
      <c r="BE34" s="209">
        <v>1.8978538814704999</v>
      </c>
      <c r="BF34" s="100">
        <v>4.7059422679576801E-2</v>
      </c>
      <c r="BG34" s="209">
        <v>2.0121179984905502</v>
      </c>
      <c r="BH34" s="100">
        <v>4.3355518503115698E-2</v>
      </c>
      <c r="BI34" s="209">
        <v>1.5956626473648701</v>
      </c>
      <c r="BJ34" s="258">
        <v>5.3768186040908099E-2</v>
      </c>
      <c r="BK34" s="191"/>
      <c r="BL34" s="192"/>
      <c r="BM34" s="117"/>
      <c r="BN34" s="118"/>
      <c r="BP34" s="287"/>
      <c r="BQ34" s="98" t="s">
        <v>22</v>
      </c>
      <c r="BR34" s="209">
        <v>2.5764322119428602</v>
      </c>
      <c r="BS34" s="100">
        <v>8.6683289338903499E-2</v>
      </c>
      <c r="BT34" s="209">
        <v>2.3511320490116998</v>
      </c>
      <c r="BU34" s="100">
        <v>8.2213463453350399E-2</v>
      </c>
      <c r="BV34" s="209">
        <v>2.2627617861726201</v>
      </c>
      <c r="BW34" s="100">
        <v>0.11600960738406001</v>
      </c>
      <c r="BX34" s="209">
        <v>2.7512178623991201</v>
      </c>
      <c r="BY34" s="100">
        <v>0.12575779556102601</v>
      </c>
      <c r="BZ34" s="209">
        <v>2.6503006789208299</v>
      </c>
      <c r="CA34" s="258">
        <v>0.14111727945778299</v>
      </c>
      <c r="CB34" s="191"/>
      <c r="CC34" s="192"/>
      <c r="CD34" s="117"/>
      <c r="CE34" s="118"/>
      <c r="CG34" s="287"/>
      <c r="CH34" s="98" t="s">
        <v>22</v>
      </c>
      <c r="CI34" s="209">
        <v>2.66860413005652</v>
      </c>
      <c r="CJ34" s="100">
        <v>7.7822078963914895E-2</v>
      </c>
      <c r="CK34" s="209">
        <v>2.4643682839629899</v>
      </c>
      <c r="CL34" s="100">
        <v>7.0016129832298504E-2</v>
      </c>
      <c r="CM34" s="209">
        <v>2.7617268430492099</v>
      </c>
      <c r="CN34" s="100">
        <v>0.109306335865649</v>
      </c>
      <c r="CO34" s="209">
        <v>2.4710858504095801</v>
      </c>
      <c r="CP34" s="100">
        <v>7.6311174244302199E-2</v>
      </c>
      <c r="CQ34" s="209">
        <v>2.48567320018052</v>
      </c>
      <c r="CR34" s="258">
        <v>0.103086328988183</v>
      </c>
      <c r="CS34" s="191"/>
      <c r="CT34" s="192"/>
      <c r="CU34" s="117"/>
      <c r="CV34" s="118"/>
      <c r="CX34" s="287"/>
      <c r="CY34" s="98" t="s">
        <v>22</v>
      </c>
      <c r="CZ34" s="209" t="s">
        <v>328</v>
      </c>
      <c r="DA34" s="100" t="s">
        <v>328</v>
      </c>
      <c r="DB34" s="209" t="s">
        <v>328</v>
      </c>
      <c r="DC34" s="100" t="s">
        <v>328</v>
      </c>
      <c r="DD34" s="209" t="s">
        <v>328</v>
      </c>
      <c r="DE34" s="100" t="s">
        <v>328</v>
      </c>
      <c r="DF34" s="209" t="s">
        <v>328</v>
      </c>
      <c r="DG34" s="100" t="s">
        <v>328</v>
      </c>
      <c r="DH34" s="209" t="s">
        <v>328</v>
      </c>
      <c r="DI34" s="258" t="s">
        <v>328</v>
      </c>
      <c r="DJ34" s="191"/>
      <c r="DK34" s="192"/>
      <c r="DL34" s="117"/>
      <c r="DM34" s="118"/>
      <c r="DO34" s="287"/>
      <c r="DP34" s="98" t="s">
        <v>22</v>
      </c>
      <c r="DQ34" s="209">
        <v>2.0413628708064802</v>
      </c>
      <c r="DR34" s="100">
        <v>5.7970568751160002E-2</v>
      </c>
      <c r="DS34" s="209">
        <v>2.1258370858636302</v>
      </c>
      <c r="DT34" s="100">
        <v>5.1395854393178099E-2</v>
      </c>
      <c r="DU34" s="209">
        <v>2.33390706868679</v>
      </c>
      <c r="DV34" s="100">
        <v>7.2672923195471306E-2</v>
      </c>
      <c r="DW34" s="209">
        <v>2.3384514241382099</v>
      </c>
      <c r="DX34" s="100">
        <v>6.1147561096688501E-2</v>
      </c>
      <c r="DY34" s="209">
        <v>1.75427576654026</v>
      </c>
      <c r="DZ34" s="258">
        <v>7.7577573985815301E-2</v>
      </c>
      <c r="EA34" s="191"/>
      <c r="EB34" s="192"/>
      <c r="EC34" s="117"/>
      <c r="ED34" s="118"/>
      <c r="EF34" s="287"/>
      <c r="EG34" s="98" t="s">
        <v>22</v>
      </c>
      <c r="EH34" s="209">
        <v>2.12344930364997</v>
      </c>
      <c r="EI34" s="100">
        <v>2.6975330500035099E-2</v>
      </c>
      <c r="EJ34" s="209">
        <v>2.2444119702322398</v>
      </c>
      <c r="EK34" s="100">
        <v>3.2328300721293002E-2</v>
      </c>
      <c r="EL34" s="209">
        <v>1.6266278558378</v>
      </c>
      <c r="EM34" s="100">
        <v>3.4727574062036297E-2</v>
      </c>
      <c r="EN34" s="209">
        <v>1.9116082825879599</v>
      </c>
      <c r="EO34" s="100">
        <v>2.39910819005116E-2</v>
      </c>
      <c r="EP34" s="209">
        <v>1.8384075077214701</v>
      </c>
      <c r="EQ34" s="258">
        <v>4.2729850435247699E-2</v>
      </c>
      <c r="ER34" s="191"/>
      <c r="ES34" s="192"/>
      <c r="ET34" s="117"/>
      <c r="EU34" s="118"/>
      <c r="EV34" s="155"/>
      <c r="EW34" s="287"/>
      <c r="EX34" s="98" t="s">
        <v>22</v>
      </c>
      <c r="EY34" s="209">
        <v>2.18204574527492</v>
      </c>
      <c r="EZ34" s="100">
        <v>9.1775566578733495E-2</v>
      </c>
      <c r="FA34" s="209">
        <v>1.9881949288274701</v>
      </c>
      <c r="FB34" s="100">
        <v>7.4354703795697794E-2</v>
      </c>
      <c r="FC34" s="209">
        <v>1.7749324021619199</v>
      </c>
      <c r="FD34" s="100">
        <v>8.6245678593563094E-2</v>
      </c>
      <c r="FE34" s="209">
        <v>2.2382052384853601</v>
      </c>
      <c r="FF34" s="100">
        <v>8.9490140898155005E-2</v>
      </c>
      <c r="FG34" s="209">
        <v>1.3990936699572001</v>
      </c>
      <c r="FH34" s="258">
        <v>0.113245602102317</v>
      </c>
      <c r="FI34" s="191"/>
      <c r="FJ34" s="192"/>
      <c r="FK34" s="117"/>
      <c r="FL34" s="118"/>
      <c r="FM34" s="155"/>
    </row>
    <row r="35" spans="1:170" s="85" customFormat="1" x14ac:dyDescent="0.2">
      <c r="A35" s="98" t="s">
        <v>23</v>
      </c>
      <c r="B35" s="209" t="s">
        <v>328</v>
      </c>
      <c r="C35" s="100" t="s">
        <v>328</v>
      </c>
      <c r="D35" s="209" t="s">
        <v>328</v>
      </c>
      <c r="E35" s="100" t="s">
        <v>328</v>
      </c>
      <c r="F35" s="209" t="s">
        <v>328</v>
      </c>
      <c r="G35" s="100" t="s">
        <v>328</v>
      </c>
      <c r="H35" s="209" t="s">
        <v>328</v>
      </c>
      <c r="I35" s="100" t="s">
        <v>328</v>
      </c>
      <c r="J35" s="209">
        <v>1.6492814724554801</v>
      </c>
      <c r="K35" s="258">
        <v>0.398958059120672</v>
      </c>
      <c r="L35" s="191"/>
      <c r="M35" s="192"/>
      <c r="N35" s="191"/>
      <c r="O35" s="192"/>
      <c r="P35" s="192"/>
      <c r="Q35" s="249"/>
      <c r="R35" s="98" t="s">
        <v>23</v>
      </c>
      <c r="S35" s="209">
        <v>1.98595265518245</v>
      </c>
      <c r="T35" s="100">
        <v>5.2269598879707599E-2</v>
      </c>
      <c r="U35" s="209">
        <v>2.1146382407540698</v>
      </c>
      <c r="V35" s="100">
        <v>6.35606692185582E-2</v>
      </c>
      <c r="W35" s="209">
        <v>2.30094088512904</v>
      </c>
      <c r="X35" s="100">
        <v>6.2519209754869298E-2</v>
      </c>
      <c r="Y35" s="209">
        <v>2.2414168139738799</v>
      </c>
      <c r="Z35" s="100">
        <v>7.3230151075725003E-2</v>
      </c>
      <c r="AA35" s="209">
        <v>2.0421614619325799</v>
      </c>
      <c r="AB35" s="258">
        <v>8.2101633574412594E-2</v>
      </c>
      <c r="AC35" s="191"/>
      <c r="AD35" s="192"/>
      <c r="AE35" s="117"/>
      <c r="AF35" s="118"/>
      <c r="AH35" s="287"/>
      <c r="AI35" s="98" t="s">
        <v>23</v>
      </c>
      <c r="AJ35" s="209">
        <v>2.0430960510501599</v>
      </c>
      <c r="AK35" s="100">
        <v>5.56404030489367E-2</v>
      </c>
      <c r="AL35" s="209">
        <v>1.8145973820324</v>
      </c>
      <c r="AM35" s="100">
        <v>7.5389225972996493E-2</v>
      </c>
      <c r="AN35" s="209">
        <v>1.99591427998722</v>
      </c>
      <c r="AO35" s="100">
        <v>6.7524135465325805E-2</v>
      </c>
      <c r="AP35" s="209">
        <v>2.0727827778394499</v>
      </c>
      <c r="AQ35" s="100">
        <v>8.5322762288569901E-2</v>
      </c>
      <c r="AR35" s="209">
        <v>2.3036832215599099</v>
      </c>
      <c r="AS35" s="258">
        <v>9.0145446853193298E-2</v>
      </c>
      <c r="AT35" s="191"/>
      <c r="AU35" s="192"/>
      <c r="AV35" s="117"/>
      <c r="AW35" s="118"/>
      <c r="AY35" s="287"/>
      <c r="AZ35" s="98" t="s">
        <v>23</v>
      </c>
      <c r="BA35" s="209">
        <v>1.6631844564313101</v>
      </c>
      <c r="BB35" s="100">
        <v>4.0170581345709298E-2</v>
      </c>
      <c r="BC35" s="209">
        <v>1.70042403894894</v>
      </c>
      <c r="BD35" s="100">
        <v>4.1517444306766398E-2</v>
      </c>
      <c r="BE35" s="209">
        <v>1.9413363276828</v>
      </c>
      <c r="BF35" s="100">
        <v>4.5014415565938298E-2</v>
      </c>
      <c r="BG35" s="209">
        <v>1.7888833449289501</v>
      </c>
      <c r="BH35" s="100">
        <v>6.0817449512663303E-2</v>
      </c>
      <c r="BI35" s="209">
        <v>1.38188958428821</v>
      </c>
      <c r="BJ35" s="258">
        <v>4.9180331842211399E-2</v>
      </c>
      <c r="BK35" s="191"/>
      <c r="BL35" s="192"/>
      <c r="BM35" s="117"/>
      <c r="BN35" s="118"/>
      <c r="BP35" s="287"/>
      <c r="BQ35" s="98" t="s">
        <v>23</v>
      </c>
      <c r="BR35" s="209">
        <v>2.4901152577371399</v>
      </c>
      <c r="BS35" s="100">
        <v>5.2789905356164901E-2</v>
      </c>
      <c r="BT35" s="209">
        <v>2.5152073678070002</v>
      </c>
      <c r="BU35" s="100">
        <v>9.2918523428425007E-2</v>
      </c>
      <c r="BV35" s="209">
        <v>2.4551420506314798</v>
      </c>
      <c r="BW35" s="100">
        <v>8.2032554940000904E-2</v>
      </c>
      <c r="BX35" s="209">
        <v>2.9471509211634599</v>
      </c>
      <c r="BY35" s="100">
        <v>0.109220934462017</v>
      </c>
      <c r="BZ35" s="209">
        <v>2.6060538114696299</v>
      </c>
      <c r="CA35" s="258">
        <v>0.102335711065232</v>
      </c>
      <c r="CB35" s="191"/>
      <c r="CC35" s="192"/>
      <c r="CD35" s="117"/>
      <c r="CE35" s="118"/>
      <c r="CG35" s="287"/>
      <c r="CH35" s="98" t="s">
        <v>23</v>
      </c>
      <c r="CI35" s="209">
        <v>2.5654050018142698</v>
      </c>
      <c r="CJ35" s="100">
        <v>8.1337872616918994E-2</v>
      </c>
      <c r="CK35" s="209">
        <v>2.5432485887152398</v>
      </c>
      <c r="CL35" s="100">
        <v>6.48714462469379E-2</v>
      </c>
      <c r="CM35" s="209">
        <v>2.8283226281090901</v>
      </c>
      <c r="CN35" s="100">
        <v>0.12539023174962599</v>
      </c>
      <c r="CO35" s="209">
        <v>2.76874959910805</v>
      </c>
      <c r="CP35" s="100">
        <v>0.104913631025949</v>
      </c>
      <c r="CQ35" s="209">
        <v>2.8193218313552602</v>
      </c>
      <c r="CR35" s="258">
        <v>9.6658006580130906E-2</v>
      </c>
      <c r="CS35" s="191"/>
      <c r="CT35" s="192"/>
      <c r="CU35" s="117"/>
      <c r="CV35" s="118"/>
      <c r="CX35" s="287"/>
      <c r="CY35" s="98" t="s">
        <v>23</v>
      </c>
      <c r="CZ35" s="209">
        <v>2.4663621079823201</v>
      </c>
      <c r="DA35" s="100">
        <v>0.183154590548499</v>
      </c>
      <c r="DB35" s="209">
        <v>2.6082730815519102</v>
      </c>
      <c r="DC35" s="100">
        <v>0.25386655780289102</v>
      </c>
      <c r="DD35" s="209" t="s">
        <v>328</v>
      </c>
      <c r="DE35" s="100" t="s">
        <v>328</v>
      </c>
      <c r="DF35" s="209">
        <v>2.3947764048815299</v>
      </c>
      <c r="DG35" s="100">
        <v>0.225183016637235</v>
      </c>
      <c r="DH35" s="209">
        <v>2.1818534665107201</v>
      </c>
      <c r="DI35" s="258">
        <v>0.25949675692014401</v>
      </c>
      <c r="DJ35" s="191"/>
      <c r="DK35" s="192"/>
      <c r="DL35" s="117"/>
      <c r="DM35" s="118"/>
      <c r="DO35" s="287"/>
      <c r="DP35" s="98" t="s">
        <v>23</v>
      </c>
      <c r="DQ35" s="209">
        <v>2.4064110713169198</v>
      </c>
      <c r="DR35" s="100">
        <v>6.4731988585661607E-2</v>
      </c>
      <c r="DS35" s="209">
        <v>2.36376126833551</v>
      </c>
      <c r="DT35" s="100">
        <v>5.9034882415584397E-2</v>
      </c>
      <c r="DU35" s="209">
        <v>2.4094330530410399</v>
      </c>
      <c r="DV35" s="100">
        <v>6.8635977869972706E-2</v>
      </c>
      <c r="DW35" s="209">
        <v>2.6083579933391201</v>
      </c>
      <c r="DX35" s="100">
        <v>8.6662371199148297E-2</v>
      </c>
      <c r="DY35" s="209">
        <v>2.2113448359524099</v>
      </c>
      <c r="DZ35" s="258">
        <v>7.3534472558520497E-2</v>
      </c>
      <c r="EA35" s="191"/>
      <c r="EB35" s="192"/>
      <c r="EC35" s="117"/>
      <c r="ED35" s="118"/>
      <c r="EF35" s="287"/>
      <c r="EG35" s="98" t="s">
        <v>23</v>
      </c>
      <c r="EH35" s="209">
        <v>2.34535615665345</v>
      </c>
      <c r="EI35" s="100">
        <v>2.9804638402006998E-2</v>
      </c>
      <c r="EJ35" s="209">
        <v>2.4802684223306</v>
      </c>
      <c r="EK35" s="100">
        <v>3.1285001934578401E-2</v>
      </c>
      <c r="EL35" s="209">
        <v>1.80281162834387</v>
      </c>
      <c r="EM35" s="100">
        <v>4.1621825873620698E-2</v>
      </c>
      <c r="EN35" s="209">
        <v>1.9989886569023101</v>
      </c>
      <c r="EO35" s="100">
        <v>3.1827952190707699E-2</v>
      </c>
      <c r="EP35" s="209">
        <v>2.33717355846106</v>
      </c>
      <c r="EQ35" s="258">
        <v>4.2172235994808002E-2</v>
      </c>
      <c r="ER35" s="191"/>
      <c r="ES35" s="192"/>
      <c r="ET35" s="117"/>
      <c r="EU35" s="118"/>
      <c r="EV35" s="155"/>
      <c r="EW35" s="287"/>
      <c r="EX35" s="98" t="s">
        <v>23</v>
      </c>
      <c r="EY35" s="209">
        <v>2.1955986966041299</v>
      </c>
      <c r="EZ35" s="100">
        <v>5.9332140043947199E-2</v>
      </c>
      <c r="FA35" s="209">
        <v>1.9174443279047599</v>
      </c>
      <c r="FB35" s="100">
        <v>0.101261633235118</v>
      </c>
      <c r="FC35" s="209">
        <v>1.7893716416930801</v>
      </c>
      <c r="FD35" s="100">
        <v>8.9087860226809895E-2</v>
      </c>
      <c r="FE35" s="209">
        <v>2.1175535849304699</v>
      </c>
      <c r="FF35" s="100">
        <v>8.9696362084193099E-2</v>
      </c>
      <c r="FG35" s="209">
        <v>1.91557464969217</v>
      </c>
      <c r="FH35" s="258">
        <v>0.131853497854373</v>
      </c>
      <c r="FI35" s="191"/>
      <c r="FJ35" s="192"/>
      <c r="FK35" s="117"/>
      <c r="FL35" s="118"/>
      <c r="FM35" s="155"/>
    </row>
    <row r="36" spans="1:170" s="85" customFormat="1" x14ac:dyDescent="0.2">
      <c r="A36" s="98" t="s">
        <v>24</v>
      </c>
      <c r="B36" s="209">
        <v>1.9516500316048</v>
      </c>
      <c r="C36" s="100">
        <v>0.17823105941688799</v>
      </c>
      <c r="D36" s="209">
        <v>0.98206359909474905</v>
      </c>
      <c r="E36" s="100">
        <v>0.156054761910557</v>
      </c>
      <c r="F36" s="209">
        <v>1.3614640644290099</v>
      </c>
      <c r="G36" s="100">
        <v>0.116854572457185</v>
      </c>
      <c r="H36" s="209" t="s">
        <v>328</v>
      </c>
      <c r="I36" s="100" t="s">
        <v>328</v>
      </c>
      <c r="J36" s="209">
        <v>1.7849565581972899</v>
      </c>
      <c r="K36" s="258">
        <v>0.20489343618814301</v>
      </c>
      <c r="L36" s="191"/>
      <c r="M36" s="192"/>
      <c r="N36" s="117"/>
      <c r="O36" s="118"/>
      <c r="P36" s="192"/>
      <c r="Q36" s="249"/>
      <c r="R36" s="98" t="s">
        <v>24</v>
      </c>
      <c r="S36" s="209">
        <v>1.8127950809746101</v>
      </c>
      <c r="T36" s="100">
        <v>7.9702329997772103E-2</v>
      </c>
      <c r="U36" s="209">
        <v>2.0676287506995901</v>
      </c>
      <c r="V36" s="100">
        <v>8.4554692992042393E-2</v>
      </c>
      <c r="W36" s="209">
        <v>2.2687267175503298</v>
      </c>
      <c r="X36" s="100">
        <v>8.5760661179892395E-2</v>
      </c>
      <c r="Y36" s="209">
        <v>2.03498595549233</v>
      </c>
      <c r="Z36" s="100">
        <v>0.10211886983700599</v>
      </c>
      <c r="AA36" s="209">
        <v>1.9809399727233199</v>
      </c>
      <c r="AB36" s="258">
        <v>0.106145263725567</v>
      </c>
      <c r="AC36" s="191"/>
      <c r="AD36" s="192"/>
      <c r="AE36" s="117"/>
      <c r="AF36" s="118"/>
      <c r="AH36" s="287"/>
      <c r="AI36" s="98" t="s">
        <v>24</v>
      </c>
      <c r="AJ36" s="209">
        <v>1.8013314157132501</v>
      </c>
      <c r="AK36" s="100">
        <v>0.101565265971299</v>
      </c>
      <c r="AL36" s="209">
        <v>1.5076401817378799</v>
      </c>
      <c r="AM36" s="100">
        <v>0.118020947991615</v>
      </c>
      <c r="AN36" s="209">
        <v>2.0779399825235401</v>
      </c>
      <c r="AO36" s="100">
        <v>0.12868948011403</v>
      </c>
      <c r="AP36" s="209">
        <v>2.1378924705632598</v>
      </c>
      <c r="AQ36" s="100">
        <v>0.15793506662746701</v>
      </c>
      <c r="AR36" s="209">
        <v>2.2606212371966699</v>
      </c>
      <c r="AS36" s="258">
        <v>0.12751346023655299</v>
      </c>
      <c r="AT36" s="191"/>
      <c r="AU36" s="192"/>
      <c r="AV36" s="117"/>
      <c r="AW36" s="118"/>
      <c r="AY36" s="287"/>
      <c r="AZ36" s="98" t="s">
        <v>24</v>
      </c>
      <c r="BA36" s="209">
        <v>1.6806609816379301</v>
      </c>
      <c r="BB36" s="100">
        <v>5.7622991382522998E-2</v>
      </c>
      <c r="BC36" s="209">
        <v>1.52305312784151</v>
      </c>
      <c r="BD36" s="100">
        <v>7.2264470477686193E-2</v>
      </c>
      <c r="BE36" s="209">
        <v>1.94104203040478</v>
      </c>
      <c r="BF36" s="100">
        <v>5.2991485002142902E-2</v>
      </c>
      <c r="BG36" s="209">
        <v>1.6735911972212201</v>
      </c>
      <c r="BH36" s="100">
        <v>7.4702520198589598E-2</v>
      </c>
      <c r="BI36" s="209">
        <v>1.46398449104107</v>
      </c>
      <c r="BJ36" s="258">
        <v>7.6008483143461106E-2</v>
      </c>
      <c r="BK36" s="191"/>
      <c r="BL36" s="192"/>
      <c r="BM36" s="117"/>
      <c r="BN36" s="118"/>
      <c r="BP36" s="287"/>
      <c r="BQ36" s="98" t="s">
        <v>24</v>
      </c>
      <c r="BR36" s="209">
        <v>2.6596645328377901</v>
      </c>
      <c r="BS36" s="100">
        <v>0.116189143710292</v>
      </c>
      <c r="BT36" s="209">
        <v>2.5526068709146799</v>
      </c>
      <c r="BU36" s="100">
        <v>0.13753756972648801</v>
      </c>
      <c r="BV36" s="209">
        <v>2.1959022683078402</v>
      </c>
      <c r="BW36" s="100">
        <v>0.15011979069963599</v>
      </c>
      <c r="BX36" s="209">
        <v>3.0839046548633502</v>
      </c>
      <c r="BY36" s="100">
        <v>0.181728900765361</v>
      </c>
      <c r="BZ36" s="209">
        <v>2.93425898086993</v>
      </c>
      <c r="CA36" s="258">
        <v>0.19946901311957099</v>
      </c>
      <c r="CB36" s="191"/>
      <c r="CC36" s="192"/>
      <c r="CD36" s="117"/>
      <c r="CE36" s="118"/>
      <c r="CG36" s="287"/>
      <c r="CH36" s="98" t="s">
        <v>24</v>
      </c>
      <c r="CI36" s="209">
        <v>2.64614678882928</v>
      </c>
      <c r="CJ36" s="100">
        <v>0.106025721040093</v>
      </c>
      <c r="CK36" s="209">
        <v>2.5507339644854001</v>
      </c>
      <c r="CL36" s="100">
        <v>8.2699723397182803E-2</v>
      </c>
      <c r="CM36" s="209">
        <v>2.5426796405477599</v>
      </c>
      <c r="CN36" s="100">
        <v>0.10738178125848</v>
      </c>
      <c r="CO36" s="209">
        <v>2.5118371766209</v>
      </c>
      <c r="CP36" s="100">
        <v>0.115627467913219</v>
      </c>
      <c r="CQ36" s="209">
        <v>2.42765373663386</v>
      </c>
      <c r="CR36" s="258">
        <v>0.16170714593294599</v>
      </c>
      <c r="CS36" s="191"/>
      <c r="CT36" s="192"/>
      <c r="CU36" s="117"/>
      <c r="CV36" s="118"/>
      <c r="CX36" s="287"/>
      <c r="CY36" s="98" t="s">
        <v>24</v>
      </c>
      <c r="CZ36" s="209" t="s">
        <v>328</v>
      </c>
      <c r="DA36" s="100" t="s">
        <v>328</v>
      </c>
      <c r="DB36" s="209" t="s">
        <v>328</v>
      </c>
      <c r="DC36" s="100" t="s">
        <v>328</v>
      </c>
      <c r="DD36" s="209" t="s">
        <v>328</v>
      </c>
      <c r="DE36" s="100" t="s">
        <v>328</v>
      </c>
      <c r="DF36" s="209" t="s">
        <v>328</v>
      </c>
      <c r="DG36" s="100" t="s">
        <v>328</v>
      </c>
      <c r="DH36" s="209" t="s">
        <v>328</v>
      </c>
      <c r="DI36" s="258" t="s">
        <v>328</v>
      </c>
      <c r="DJ36" s="191"/>
      <c r="DK36" s="192"/>
      <c r="DL36" s="117"/>
      <c r="DM36" s="118"/>
      <c r="DO36" s="287"/>
      <c r="DP36" s="98" t="s">
        <v>24</v>
      </c>
      <c r="DQ36" s="209">
        <v>2.3789796359806901</v>
      </c>
      <c r="DR36" s="100">
        <v>8.4077847263167194E-2</v>
      </c>
      <c r="DS36" s="209">
        <v>2.4755756247989402</v>
      </c>
      <c r="DT36" s="100">
        <v>8.7567274044971596E-2</v>
      </c>
      <c r="DU36" s="209">
        <v>2.30591860709082</v>
      </c>
      <c r="DV36" s="100">
        <v>0.133737835173137</v>
      </c>
      <c r="DW36" s="209">
        <v>2.5117586336520099</v>
      </c>
      <c r="DX36" s="100">
        <v>9.7527227811858505E-2</v>
      </c>
      <c r="DY36" s="209">
        <v>2.1295324256986299</v>
      </c>
      <c r="DZ36" s="258">
        <v>0.106208689584726</v>
      </c>
      <c r="EA36" s="191"/>
      <c r="EB36" s="192"/>
      <c r="EC36" s="117"/>
      <c r="ED36" s="118"/>
      <c r="EF36" s="287"/>
      <c r="EG36" s="98" t="s">
        <v>24</v>
      </c>
      <c r="EH36" s="209">
        <v>2.2453025667481001</v>
      </c>
      <c r="EI36" s="100">
        <v>3.1079369379280901E-2</v>
      </c>
      <c r="EJ36" s="209">
        <v>2.3328385046962801</v>
      </c>
      <c r="EK36" s="100">
        <v>4.8837280274199202E-2</v>
      </c>
      <c r="EL36" s="209">
        <v>1.84367673208093</v>
      </c>
      <c r="EM36" s="100">
        <v>4.20308546509248E-2</v>
      </c>
      <c r="EN36" s="209">
        <v>1.9995332924232301</v>
      </c>
      <c r="EO36" s="100">
        <v>3.8554190946432199E-2</v>
      </c>
      <c r="EP36" s="209">
        <v>1.9548126374363599</v>
      </c>
      <c r="EQ36" s="258">
        <v>5.6633216485423403E-2</v>
      </c>
      <c r="ER36" s="191"/>
      <c r="ES36" s="192"/>
      <c r="ET36" s="117"/>
      <c r="EU36" s="118"/>
      <c r="EV36" s="155"/>
      <c r="EW36" s="287"/>
      <c r="EX36" s="98" t="s">
        <v>24</v>
      </c>
      <c r="EY36" s="209">
        <v>2.1535662816297001</v>
      </c>
      <c r="EZ36" s="100">
        <v>9.9024918193422906E-2</v>
      </c>
      <c r="FA36" s="209">
        <v>2.0214432412557799</v>
      </c>
      <c r="FB36" s="100">
        <v>0.10568531498639</v>
      </c>
      <c r="FC36" s="209">
        <v>1.8532831223369</v>
      </c>
      <c r="FD36" s="100">
        <v>8.4960008418208999E-2</v>
      </c>
      <c r="FE36" s="209">
        <v>2.0644159778936202</v>
      </c>
      <c r="FF36" s="100">
        <v>0.13493097312671501</v>
      </c>
      <c r="FG36" s="209">
        <v>1.9512600884568501</v>
      </c>
      <c r="FH36" s="258">
        <v>0.15047679113346801</v>
      </c>
      <c r="FI36" s="191"/>
      <c r="FJ36" s="192"/>
      <c r="FK36" s="117"/>
      <c r="FL36" s="118"/>
      <c r="FM36" s="155"/>
    </row>
    <row r="37" spans="1:170" s="85" customFormat="1" x14ac:dyDescent="0.2">
      <c r="A37" s="98" t="s">
        <v>25</v>
      </c>
      <c r="B37" s="209">
        <v>1.92805789561228</v>
      </c>
      <c r="C37" s="100">
        <v>0.18910858835538</v>
      </c>
      <c r="D37" s="209">
        <v>1.57982569864452</v>
      </c>
      <c r="E37" s="100">
        <v>0.22215457479536799</v>
      </c>
      <c r="F37" s="209">
        <v>1.6384155137950001</v>
      </c>
      <c r="G37" s="100">
        <v>0.153072272076481</v>
      </c>
      <c r="H37" s="209">
        <v>1.78417176845732</v>
      </c>
      <c r="I37" s="100">
        <v>0.179187989885293</v>
      </c>
      <c r="J37" s="209">
        <v>1.6593198050320599</v>
      </c>
      <c r="K37" s="258">
        <v>0.36731203493942899</v>
      </c>
      <c r="L37" s="117"/>
      <c r="M37" s="118"/>
      <c r="N37" s="117"/>
      <c r="O37" s="118"/>
      <c r="P37" s="192"/>
      <c r="Q37" s="249"/>
      <c r="R37" s="98" t="s">
        <v>25</v>
      </c>
      <c r="S37" s="209">
        <v>1.9814160665837399</v>
      </c>
      <c r="T37" s="100">
        <v>5.0842433976131099E-2</v>
      </c>
      <c r="U37" s="209">
        <v>2.11344067407332</v>
      </c>
      <c r="V37" s="100">
        <v>6.1692586636806601E-2</v>
      </c>
      <c r="W37" s="209">
        <v>2.3001663296602399</v>
      </c>
      <c r="X37" s="100">
        <v>6.11332082056259E-2</v>
      </c>
      <c r="Y37" s="209">
        <v>2.2367264149430399</v>
      </c>
      <c r="Z37" s="100">
        <v>7.1551902345087806E-2</v>
      </c>
      <c r="AA37" s="209">
        <v>2.04055774550628</v>
      </c>
      <c r="AB37" s="258">
        <v>8.0210362295335499E-2</v>
      </c>
      <c r="AC37" s="191"/>
      <c r="AD37" s="192"/>
      <c r="AE37" s="117"/>
      <c r="AF37" s="118"/>
      <c r="AH37" s="287"/>
      <c r="AI37" s="98" t="s">
        <v>25</v>
      </c>
      <c r="AJ37" s="209">
        <v>2.03600905273897</v>
      </c>
      <c r="AK37" s="100">
        <v>5.4191886438070498E-2</v>
      </c>
      <c r="AL37" s="209">
        <v>1.8059758062529101</v>
      </c>
      <c r="AM37" s="100">
        <v>7.3408384728566201E-2</v>
      </c>
      <c r="AN37" s="209">
        <v>1.9981949956412901</v>
      </c>
      <c r="AO37" s="100">
        <v>6.5631278810759697E-2</v>
      </c>
      <c r="AP37" s="209">
        <v>2.0741703011793802</v>
      </c>
      <c r="AQ37" s="100">
        <v>8.3758143443149705E-2</v>
      </c>
      <c r="AR37" s="209">
        <v>2.3023959248830699</v>
      </c>
      <c r="AS37" s="258">
        <v>8.7601132272251497E-2</v>
      </c>
      <c r="AT37" s="191"/>
      <c r="AU37" s="192"/>
      <c r="AV37" s="117"/>
      <c r="AW37" s="118"/>
      <c r="AY37" s="287"/>
      <c r="AZ37" s="98" t="s">
        <v>25</v>
      </c>
      <c r="BA37" s="209">
        <v>1.6636836484479001</v>
      </c>
      <c r="BB37" s="100">
        <v>3.9301872255024198E-2</v>
      </c>
      <c r="BC37" s="209">
        <v>1.69560423155499</v>
      </c>
      <c r="BD37" s="100">
        <v>4.0841463826469103E-2</v>
      </c>
      <c r="BE37" s="209">
        <v>1.94132660476829</v>
      </c>
      <c r="BF37" s="100">
        <v>4.3748585374486199E-2</v>
      </c>
      <c r="BG37" s="209">
        <v>1.78529086426147</v>
      </c>
      <c r="BH37" s="100">
        <v>5.9433437032340698E-2</v>
      </c>
      <c r="BI37" s="209">
        <v>1.38434378341346</v>
      </c>
      <c r="BJ37" s="258">
        <v>4.7571329008308599E-2</v>
      </c>
      <c r="BK37" s="117"/>
      <c r="BL37" s="118"/>
      <c r="BM37" s="117"/>
      <c r="BN37" s="118"/>
      <c r="BO37" s="155"/>
      <c r="BP37" s="287"/>
      <c r="BQ37" s="98" t="s">
        <v>25</v>
      </c>
      <c r="BR37" s="209">
        <v>2.4929577693795499</v>
      </c>
      <c r="BS37" s="100">
        <v>5.1517618638087397E-2</v>
      </c>
      <c r="BT37" s="209">
        <v>2.5158488496350402</v>
      </c>
      <c r="BU37" s="100">
        <v>9.1524530422869801E-2</v>
      </c>
      <c r="BV37" s="209">
        <v>2.4506081600806402</v>
      </c>
      <c r="BW37" s="100">
        <v>8.1395024307981304E-2</v>
      </c>
      <c r="BX37" s="209">
        <v>2.9493993093548099</v>
      </c>
      <c r="BY37" s="100">
        <v>0.107186544194524</v>
      </c>
      <c r="BZ37" s="209">
        <v>2.6114889021542602</v>
      </c>
      <c r="CA37" s="258">
        <v>0.100107423754663</v>
      </c>
      <c r="CB37" s="191"/>
      <c r="CC37" s="192"/>
      <c r="CD37" s="117"/>
      <c r="CE37" s="118"/>
      <c r="CG37" s="287"/>
      <c r="CH37" s="98" t="s">
        <v>25</v>
      </c>
      <c r="CI37" s="209">
        <v>2.5675160573932998</v>
      </c>
      <c r="CJ37" s="100">
        <v>7.9338614316408596E-2</v>
      </c>
      <c r="CK37" s="209">
        <v>2.5434442995716</v>
      </c>
      <c r="CL37" s="100">
        <v>6.3123937849347E-2</v>
      </c>
      <c r="CM37" s="209">
        <v>2.8210304387849301</v>
      </c>
      <c r="CN37" s="100">
        <v>0.12174347366557001</v>
      </c>
      <c r="CO37" s="209">
        <v>2.7619438365965499</v>
      </c>
      <c r="CP37" s="100">
        <v>0.10165481260715099</v>
      </c>
      <c r="CQ37" s="209">
        <v>2.8089186047950299</v>
      </c>
      <c r="CR37" s="258">
        <v>9.3409033824560797E-2</v>
      </c>
      <c r="CS37" s="191"/>
      <c r="CT37" s="192"/>
      <c r="CU37" s="117"/>
      <c r="CV37" s="118"/>
      <c r="CX37" s="287"/>
      <c r="CY37" s="98" t="s">
        <v>25</v>
      </c>
      <c r="CZ37" s="209">
        <v>2.4657925905289502</v>
      </c>
      <c r="DA37" s="100">
        <v>0.180217693342098</v>
      </c>
      <c r="DB37" s="209">
        <v>2.6071119744810001</v>
      </c>
      <c r="DC37" s="100">
        <v>0.24917243361716801</v>
      </c>
      <c r="DD37" s="209">
        <v>2.0062704020447502</v>
      </c>
      <c r="DE37" s="100">
        <v>0.16416293272372101</v>
      </c>
      <c r="DF37" s="209">
        <v>2.40093356857105</v>
      </c>
      <c r="DG37" s="100">
        <v>0.22124049436243801</v>
      </c>
      <c r="DH37" s="209">
        <v>2.18858371025537</v>
      </c>
      <c r="DI37" s="258">
        <v>0.25510109822670202</v>
      </c>
      <c r="DJ37" s="117"/>
      <c r="DK37" s="118"/>
      <c r="DL37" s="117"/>
      <c r="DM37" s="118"/>
      <c r="DN37" s="155"/>
      <c r="DO37" s="287"/>
      <c r="DP37" s="98" t="s">
        <v>25</v>
      </c>
      <c r="DQ37" s="209">
        <v>2.4058281014343099</v>
      </c>
      <c r="DR37" s="100">
        <v>6.3330188482795799E-2</v>
      </c>
      <c r="DS37" s="209">
        <v>2.3660675509381801</v>
      </c>
      <c r="DT37" s="100">
        <v>5.7559740685866501E-2</v>
      </c>
      <c r="DU37" s="209">
        <v>2.4072684244878202</v>
      </c>
      <c r="DV37" s="100">
        <v>6.6814564622702105E-2</v>
      </c>
      <c r="DW37" s="209">
        <v>2.60648689576779</v>
      </c>
      <c r="DX37" s="100">
        <v>8.4933384750788696E-2</v>
      </c>
      <c r="DY37" s="209">
        <v>2.20966799788423</v>
      </c>
      <c r="DZ37" s="258">
        <v>7.1874564445052594E-2</v>
      </c>
      <c r="EA37" s="117"/>
      <c r="EB37" s="118"/>
      <c r="EC37" s="117"/>
      <c r="ED37" s="118"/>
      <c r="EE37" s="155"/>
      <c r="EF37" s="287"/>
      <c r="EG37" s="98" t="s">
        <v>25</v>
      </c>
      <c r="EH37" s="209">
        <v>2.3419885024096101</v>
      </c>
      <c r="EI37" s="100">
        <v>2.8734451382438998E-2</v>
      </c>
      <c r="EJ37" s="209">
        <v>2.47536675301343</v>
      </c>
      <c r="EK37" s="100">
        <v>3.02514559784717E-2</v>
      </c>
      <c r="EL37" s="209">
        <v>1.8041515961394501</v>
      </c>
      <c r="EM37" s="100">
        <v>4.0135476937491699E-2</v>
      </c>
      <c r="EN37" s="209">
        <v>1.99900579727799</v>
      </c>
      <c r="EO37" s="100">
        <v>3.08543602435127E-2</v>
      </c>
      <c r="EP37" s="209">
        <v>2.3240755047485901</v>
      </c>
      <c r="EQ37" s="258">
        <v>4.06928980652599E-2</v>
      </c>
      <c r="ER37" s="191"/>
      <c r="ES37" s="192"/>
      <c r="ET37" s="117"/>
      <c r="EU37" s="118"/>
      <c r="EV37" s="155"/>
      <c r="EW37" s="287"/>
      <c r="EX37" s="98" t="s">
        <v>25</v>
      </c>
      <c r="EY37" s="209">
        <v>2.1943152754534099</v>
      </c>
      <c r="EZ37" s="100">
        <v>5.8024039609038701E-2</v>
      </c>
      <c r="FA37" s="209">
        <v>1.9204910747516599</v>
      </c>
      <c r="FB37" s="100">
        <v>9.8162242388579304E-2</v>
      </c>
      <c r="FC37" s="209">
        <v>1.79141825798719</v>
      </c>
      <c r="FD37" s="100">
        <v>8.5618563481601198E-2</v>
      </c>
      <c r="FE37" s="209">
        <v>2.1158975376968701</v>
      </c>
      <c r="FF37" s="100">
        <v>8.7311544488955298E-2</v>
      </c>
      <c r="FG37" s="209">
        <v>1.91664653369728</v>
      </c>
      <c r="FH37" s="258">
        <v>0.12777565030105201</v>
      </c>
      <c r="FI37" s="191"/>
      <c r="FJ37" s="192"/>
      <c r="FK37" s="117"/>
      <c r="FL37" s="118"/>
      <c r="FM37" s="155"/>
    </row>
    <row r="38" spans="1:170" x14ac:dyDescent="0.2">
      <c r="K38" s="262"/>
      <c r="L38" s="6"/>
      <c r="M38" s="6"/>
      <c r="N38" s="6"/>
      <c r="O38" s="6"/>
      <c r="Q38" s="262"/>
      <c r="AB38" s="262"/>
      <c r="AC38" s="6"/>
      <c r="AD38" s="6"/>
      <c r="AE38" s="6"/>
      <c r="AF38" s="6"/>
      <c r="AH38" s="262"/>
      <c r="AS38" s="262"/>
      <c r="AV38" s="6"/>
      <c r="AW38" s="6"/>
      <c r="AY38" s="262"/>
      <c r="BJ38" s="262"/>
      <c r="BK38" s="6"/>
      <c r="BL38" s="6"/>
      <c r="BM38" s="6"/>
      <c r="BN38" s="6"/>
      <c r="BO38" s="6"/>
      <c r="BP38" s="262"/>
      <c r="CA38" s="262"/>
      <c r="CB38" s="6"/>
      <c r="CC38" s="6"/>
      <c r="CD38" s="6"/>
      <c r="CE38" s="6"/>
      <c r="CF38" s="6"/>
      <c r="CG38" s="262"/>
      <c r="CR38" s="262"/>
      <c r="CS38" s="6"/>
      <c r="CT38" s="6"/>
      <c r="CU38" s="6"/>
      <c r="CV38" s="6"/>
      <c r="CW38" s="6"/>
      <c r="CX38" s="262"/>
      <c r="DI38" s="262"/>
      <c r="DJ38" s="6"/>
      <c r="DK38" s="6"/>
      <c r="DL38" s="6"/>
      <c r="DM38" s="6"/>
      <c r="DN38" s="6"/>
      <c r="DO38" s="262"/>
      <c r="DZ38" s="262"/>
      <c r="EA38" s="6"/>
      <c r="EB38" s="6"/>
      <c r="EC38" s="6"/>
      <c r="ED38" s="6"/>
      <c r="EE38" s="6"/>
      <c r="EF38" s="262"/>
      <c r="EQ38" s="262"/>
      <c r="ER38" s="6"/>
      <c r="ES38" s="6"/>
      <c r="ET38" s="6"/>
      <c r="EU38" s="6"/>
      <c r="EV38" s="6"/>
      <c r="EW38" s="262"/>
      <c r="FH38" s="262"/>
      <c r="FI38" s="6"/>
      <c r="FJ38" s="6"/>
      <c r="FK38" s="6"/>
      <c r="FL38" s="6"/>
      <c r="FM38" s="6"/>
      <c r="FN38" s="6"/>
    </row>
    <row r="39" spans="1:170" s="85" customFormat="1" x14ac:dyDescent="0.2">
      <c r="A39" s="101" t="s">
        <v>156</v>
      </c>
      <c r="B39" s="17">
        <v>1.8441471098292963</v>
      </c>
      <c r="C39" s="20">
        <v>3.0273899245542954E-2</v>
      </c>
      <c r="D39" s="17">
        <v>1.3621424500185482</v>
      </c>
      <c r="E39" s="20">
        <v>2.6140560074417792E-2</v>
      </c>
      <c r="F39" s="17">
        <v>1.7066198938382415</v>
      </c>
      <c r="G39" s="20">
        <v>2.3749676999923388E-2</v>
      </c>
      <c r="H39" s="17">
        <v>1.5397988213735447</v>
      </c>
      <c r="I39" s="20">
        <v>2.9782623898569231E-2</v>
      </c>
      <c r="J39" s="17">
        <v>1.4891643181977783</v>
      </c>
      <c r="K39" s="253">
        <v>3.6759340221392996E-2</v>
      </c>
      <c r="L39" s="8"/>
      <c r="M39" s="9"/>
      <c r="N39" s="8"/>
      <c r="O39" s="9"/>
      <c r="P39" s="118"/>
      <c r="Q39" s="249"/>
      <c r="R39" s="101" t="s">
        <v>156</v>
      </c>
      <c r="S39" s="17">
        <f>AVERAGE(S12:S31,S34,S37)</f>
        <v>1.8583572023455679</v>
      </c>
      <c r="T39" s="20">
        <f>SQRT(SUMSQ(T12:T31,T34,T37)/(COUNT(T12:T31,T34,T37)*COUNT(T12:T31,T34,T37)))</f>
        <v>9.1933762937430486E-3</v>
      </c>
      <c r="U39" s="17">
        <f>AVERAGE(U12:U31,U34,U37)</f>
        <v>1.9835274621094785</v>
      </c>
      <c r="V39" s="20">
        <f>SQRT(SUMSQ(V12:V31,V34,V37)/(COUNT(V12:V31,V34,V37)*COUNT(V12:V31,V34,V37)))</f>
        <v>9.8241620802615431E-3</v>
      </c>
      <c r="W39" s="17">
        <f>AVERAGE(W12:W31,W34,W37)</f>
        <v>2.1556203639577713</v>
      </c>
      <c r="X39" s="20">
        <f>SQRT(SUMSQ(X12:X31,X34,X37)/(COUNT(X12:X31,X34,X37)*COUNT(X12:X31,X34,X37)))</f>
        <v>1.0676557151726477E-2</v>
      </c>
      <c r="Y39" s="17">
        <f>AVERAGE(Y12:Y31,Y34,Y37)</f>
        <v>2.0592986699566613</v>
      </c>
      <c r="Z39" s="20">
        <f>SQRT(SUMSQ(Z12:Z31,Z34,Z37)/(COUNT(Z12:Z31,Z34,Z37)*COUNT(Z12:Z31,Z34,Z37)))</f>
        <v>1.2465903857387316E-2</v>
      </c>
      <c r="AA39" s="17">
        <f>AVERAGE(AA12:AA31,AA34,AA37)</f>
        <v>1.8173981101742258</v>
      </c>
      <c r="AB39" s="253">
        <f>SQRT(SUMSQ(AB12:AB31,AB34,AB37)/(COUNT(AB12:AB31,AB34,AB37)*COUNT(AB12:AB31,AB34,AB37)))</f>
        <v>1.2762769573124897E-2</v>
      </c>
      <c r="AC39" s="117"/>
      <c r="AD39" s="118"/>
      <c r="AE39" s="117"/>
      <c r="AF39" s="118"/>
      <c r="AH39" s="287"/>
      <c r="AI39" s="101" t="s">
        <v>156</v>
      </c>
      <c r="AJ39" s="17">
        <f>AVERAGE(AJ12:AJ31,AJ34,AJ37)</f>
        <v>1.8016089800943711</v>
      </c>
      <c r="AK39" s="20">
        <f>SQRT(SUMSQ(AK12:AK31,AK34,AK37)/(COUNT(AK12:AK31,AK34,AK37)*COUNT(AK12:AK31,AK34,AK37)))</f>
        <v>1.4003500289525725E-2</v>
      </c>
      <c r="AL39" s="17">
        <f>AVERAGE(AL12:AL31,AL34,AL37)</f>
        <v>1.7704517991458177</v>
      </c>
      <c r="AM39" s="20">
        <f>SQRT(SUMSQ(AM12:AM31,AM34,AM37)/(COUNT(AM12:AM31,AM34,AM37)*COUNT(AM12:AM31,AM34,AM37)))</f>
        <v>1.6088035362259816E-2</v>
      </c>
      <c r="AN39" s="17">
        <f>AVERAGE(AN12:AN31,AN34,AN37)</f>
        <v>2.0772727928457191</v>
      </c>
      <c r="AO39" s="20">
        <f>SQRT(SUMSQ(AO12:AO31,AO34,AO37)/(COUNT(AO12:AO31,AO34,AO37)*COUNT(AO12:AO31,AO34,AO37)))</f>
        <v>1.5862383203013943E-2</v>
      </c>
      <c r="AP39" s="17">
        <f>AVERAGE(AP12:AP31,AP34,AP37)</f>
        <v>2.0280541854741214</v>
      </c>
      <c r="AQ39" s="20">
        <f>SQRT(SUMSQ(AQ12:AQ31,AQ34,AQ37)/(COUNT(AQ12:AQ31,AQ34,AQ37)*COUNT(AQ12:AQ31,AQ34,AQ37)))</f>
        <v>2.0229054024658216E-2</v>
      </c>
      <c r="AR39" s="17">
        <f>AVERAGE(AR12:AR31,AR34,AR37)</f>
        <v>1.868484736363988</v>
      </c>
      <c r="AS39" s="253">
        <f>SQRT(SUMSQ(AS12:AS31,AS34,AS37)/(COUNT(AS12:AS31,AS34,AS37)*COUNT(AS12:AS31,AS34,AS37)))</f>
        <v>1.839881936243639E-2</v>
      </c>
      <c r="AT39" s="117"/>
      <c r="AU39" s="118"/>
      <c r="AV39" s="117"/>
      <c r="AW39" s="118"/>
      <c r="AY39" s="287"/>
      <c r="AZ39" s="101" t="s">
        <v>156</v>
      </c>
      <c r="BA39" s="17">
        <f>AVERAGE(BA12:BA31,BA34,BA37)</f>
        <v>1.8255262372539198</v>
      </c>
      <c r="BB39" s="20">
        <f>SQRT(SUMSQ(BB12:BB31,BB34,BB37)/(COUNT(BB12:BB31,BB34,BB37)*COUNT(BB12:BB31,BB34,BB37)))</f>
        <v>8.2660668742838526E-3</v>
      </c>
      <c r="BC39" s="17">
        <f>AVERAGE(BC12:BC31,BC34,BC37)</f>
        <v>1.7870377065920509</v>
      </c>
      <c r="BD39" s="20">
        <f>SQRT(SUMSQ(BD12:BD31,BD34,BD37)/(COUNT(BD12:BD31,BD34,BD37)*COUNT(BD12:BD31,BD34,BD37)))</f>
        <v>8.7696559416833731E-3</v>
      </c>
      <c r="BE39" s="17">
        <f>AVERAGE(BE12:BE31,BE34,BE37)</f>
        <v>2.0418234553310177</v>
      </c>
      <c r="BF39" s="20">
        <f>SQRT(SUMSQ(BF12:BF31,BF34,BF37)/(COUNT(BF12:BF31,BF34,BF37)*COUNT(BF12:BF31,BF34,BF37)))</f>
        <v>8.0257070561887151E-3</v>
      </c>
      <c r="BG39" s="17">
        <f>AVERAGE(BG12:BG31,BG34,BG37)</f>
        <v>1.8314451950688428</v>
      </c>
      <c r="BH39" s="20">
        <f>SQRT(SUMSQ(BH12:BH31,BH34,BH37)/(COUNT(BH12:BH31,BH34,BH37)*COUNT(BH12:BH31,BH34,BH37)))</f>
        <v>1.0513293862611194E-2</v>
      </c>
      <c r="BI39" s="17">
        <f>AVERAGE(BI12:BI31,BI34,BI37)</f>
        <v>1.5039559391431305</v>
      </c>
      <c r="BJ39" s="253">
        <f>SQRT(SUMSQ(BJ12:BJ31,BJ34,BJ37)/(COUNT(BJ12:BJ31,BJ34,BJ37)*COUNT(BJ12:BJ31,BJ34,BJ37)))</f>
        <v>1.07107889746732E-2</v>
      </c>
      <c r="BK39" s="145" t="str">
        <f t="shared" ref="BK39:BP39" si="0">+IF(ISNUMBER(BK12),AVERAGE(BK12:BK18,BK20:BK31,BK34:BK35),"")</f>
        <v/>
      </c>
      <c r="BL39" s="156" t="str">
        <f t="shared" si="0"/>
        <v/>
      </c>
      <c r="BM39" s="145" t="str">
        <f t="shared" si="0"/>
        <v/>
      </c>
      <c r="BN39" s="156" t="str">
        <f t="shared" si="0"/>
        <v/>
      </c>
      <c r="BO39" s="145" t="str">
        <f t="shared" si="0"/>
        <v/>
      </c>
      <c r="BP39" s="258" t="str">
        <f t="shared" si="0"/>
        <v/>
      </c>
      <c r="BQ39" s="101" t="s">
        <v>156</v>
      </c>
      <c r="BR39" s="17">
        <f>AVERAGE(BR12:BR31,BR34,BR37)</f>
        <v>2.5445294760187931</v>
      </c>
      <c r="BS39" s="20">
        <f>SQRT(SUMSQ(BS12:BS31,BS34,BS37)/(COUNT(BS12:BS31,BS34,BS37)*COUNT(BS12:BS31,BS34,BS37)))</f>
        <v>1.6730254527505223E-2</v>
      </c>
      <c r="BT39" s="17">
        <f>AVERAGE(BT12:BT31,BT34,BT37)</f>
        <v>2.4035254053482404</v>
      </c>
      <c r="BU39" s="20">
        <f>SQRT(SUMSQ(BU12:BU31,BU34,BU37)/(COUNT(BU12:BU31,BU34,BU37)*COUNT(BU12:BU31,BU34,BU37)))</f>
        <v>1.9476765415910445E-2</v>
      </c>
      <c r="BV39" s="17">
        <f>AVERAGE(BV12:BV31,BV34,BV37)</f>
        <v>2.2673607106902316</v>
      </c>
      <c r="BW39" s="20">
        <f>SQRT(SUMSQ(BW12:BW31,BW34,BW37)/(COUNT(BW12:BW31,BW34,BW37)*COUNT(BW12:BW31,BW34,BW37)))</f>
        <v>2.1924019771650698E-2</v>
      </c>
      <c r="BX39" s="17">
        <f>AVERAGE(BX12:BX31,BX34,BX37)</f>
        <v>2.790586999609054</v>
      </c>
      <c r="BY39" s="20">
        <f>SQRT(SUMSQ(BY12:BY31,BY34,BY37)/(COUNT(BY12:BY31,BY34,BY37)*COUNT(BY12:BY31,BY34,BY37)))</f>
        <v>2.4329438953654366E-2</v>
      </c>
      <c r="BZ39" s="17">
        <f>AVERAGE(BZ12:BZ31,BZ34,BZ37)</f>
        <v>2.553485990639329</v>
      </c>
      <c r="CA39" s="253">
        <f>SQRT(SUMSQ(CA12:CA31,CA34,CA37)/(COUNT(CA12:CA31,CA34,CA37)*COUNT(CA12:CA31,CA34,CA37)))</f>
        <v>2.5377660324822176E-2</v>
      </c>
      <c r="CB39" s="145" t="str">
        <f t="shared" ref="CB39:CG39" si="1">+IF(ISNUMBER(CB12),AVERAGE(CB12:CB18,CB20:CB31,CB34:CB35),"")</f>
        <v/>
      </c>
      <c r="CC39" s="156" t="str">
        <f t="shared" si="1"/>
        <v/>
      </c>
      <c r="CD39" s="145" t="str">
        <f t="shared" si="1"/>
        <v/>
      </c>
      <c r="CE39" s="156" t="str">
        <f t="shared" si="1"/>
        <v/>
      </c>
      <c r="CF39" s="145" t="str">
        <f t="shared" si="1"/>
        <v/>
      </c>
      <c r="CG39" s="258" t="str">
        <f t="shared" si="1"/>
        <v/>
      </c>
      <c r="CH39" s="101" t="s">
        <v>156</v>
      </c>
      <c r="CI39" s="17">
        <f>AVERAGE(CI12:CI31,CI34,CI37)</f>
        <v>2.583030513584275</v>
      </c>
      <c r="CJ39" s="20">
        <f>SQRT(SUMSQ(CJ12:CJ31,CJ34,CJ37)/(COUNT(CJ12:CJ31,CJ34,CJ37)*COUNT(CJ12:CJ31,CJ34,CJ37)))</f>
        <v>1.7929068234293206E-2</v>
      </c>
      <c r="CK39" s="17">
        <f>AVERAGE(CK12:CK31,CK34,CK37)</f>
        <v>2.4455568150996942</v>
      </c>
      <c r="CL39" s="20">
        <f>SQRT(SUMSQ(CL12:CL31,CL34,CL37)/(COUNT(CL12:CL31,CL34,CL37)*COUNT(CL12:CL31,CL34,CL37)))</f>
        <v>1.6741304830336843E-2</v>
      </c>
      <c r="CM39" s="17">
        <f>AVERAGE(CM12:CM31,CM34,CM37)</f>
        <v>2.6348839040397904</v>
      </c>
      <c r="CN39" s="20">
        <f>SQRT(SUMSQ(CN12:CN31,CN34,CN37)/(COUNT(CN12:CN31,CN34,CN37)*COUNT(CN12:CN31,CN34,CN37)))</f>
        <v>2.4472994599827508E-2</v>
      </c>
      <c r="CO39" s="17">
        <f>AVERAGE(CO12:CO31,CO34,CO37)</f>
        <v>2.6138972005690615</v>
      </c>
      <c r="CP39" s="20">
        <f>SQRT(SUMSQ(CP12:CP31,CP34,CP37)/(COUNT(CP12:CP31,CP34,CP37)*COUNT(CP12:CP31,CP34,CP37)))</f>
        <v>2.1268536840818201E-2</v>
      </c>
      <c r="CQ39" s="17">
        <f>AVERAGE(CQ12:CQ31,CQ34,CQ37)</f>
        <v>2.4648334242775913</v>
      </c>
      <c r="CR39" s="253">
        <f>SQRT(SUMSQ(CR12:CR31,CR34,CR37)/(COUNT(CR12:CR31,CR34,CR37)*COUNT(CR12:CR31,CR34,CR37)))</f>
        <v>2.5536473989022434E-2</v>
      </c>
      <c r="CS39" s="145" t="str">
        <f t="shared" ref="CS39:CX39" si="2">+IF(ISNUMBER(CS12),AVERAGE(CS12:CS18,CS20:CS31,CS34:CS35),"")</f>
        <v/>
      </c>
      <c r="CT39" s="156" t="str">
        <f t="shared" si="2"/>
        <v/>
      </c>
      <c r="CU39" s="145" t="str">
        <f t="shared" si="2"/>
        <v/>
      </c>
      <c r="CV39" s="156" t="str">
        <f t="shared" si="2"/>
        <v/>
      </c>
      <c r="CW39" s="145" t="str">
        <f t="shared" si="2"/>
        <v/>
      </c>
      <c r="CX39" s="258" t="str">
        <f t="shared" si="2"/>
        <v/>
      </c>
      <c r="CY39" s="101" t="s">
        <v>156</v>
      </c>
      <c r="CZ39" s="17">
        <v>2.323581824047503</v>
      </c>
      <c r="DA39" s="20">
        <v>2.5406324101177238E-2</v>
      </c>
      <c r="DB39" s="17">
        <v>2.177585402291204</v>
      </c>
      <c r="DC39" s="20">
        <v>2.6052812897834263E-2</v>
      </c>
      <c r="DD39" s="17">
        <v>2.2764097257425182</v>
      </c>
      <c r="DE39" s="20">
        <v>2.3451599826776946E-2</v>
      </c>
      <c r="DF39" s="17">
        <v>2.3532253044856795</v>
      </c>
      <c r="DG39" s="20">
        <v>2.4223441508701878E-2</v>
      </c>
      <c r="DH39" s="17">
        <v>2.0131844214247563</v>
      </c>
      <c r="DI39" s="253">
        <v>3.149667356076339E-2</v>
      </c>
      <c r="DJ39" s="145" t="str">
        <f t="shared" ref="DJ39:DO39" si="3">+IF(ISNUMBER(DJ12),AVERAGE(DJ12:DJ18,DJ20:DJ31,DJ34:DJ35),"")</f>
        <v/>
      </c>
      <c r="DK39" s="156" t="str">
        <f t="shared" si="3"/>
        <v/>
      </c>
      <c r="DL39" s="145" t="str">
        <f t="shared" si="3"/>
        <v/>
      </c>
      <c r="DM39" s="156" t="str">
        <f t="shared" si="3"/>
        <v/>
      </c>
      <c r="DN39" s="145" t="str">
        <f t="shared" si="3"/>
        <v/>
      </c>
      <c r="DO39" s="258" t="str">
        <f t="shared" si="3"/>
        <v/>
      </c>
      <c r="DP39" s="101" t="s">
        <v>156</v>
      </c>
      <c r="DQ39" s="17">
        <f>AVERAGE(DQ12:DQ31,DQ34,DQ37)</f>
        <v>2.2424079430188328</v>
      </c>
      <c r="DR39" s="20">
        <f>SQRT(SUMSQ(DR12:DR31,DR34,DR37)/(COUNT(DR12:DR31,DR34,DR37)*COUNT(DR12:DR31,DR34,DR37)))</f>
        <v>1.3987024887018574E-2</v>
      </c>
      <c r="DS39" s="17">
        <f>AVERAGE(DS12:DS31,DS34,DS37)</f>
        <v>2.2090734359656676</v>
      </c>
      <c r="DT39" s="20">
        <f>SQRT(SUMSQ(DT12:DT31,DT34,DT37)/(COUNT(DT12:DT31,DT34,DT37)*COUNT(DT12:DT31,DT34,DT37)))</f>
        <v>1.2912424975461663E-2</v>
      </c>
      <c r="DU39" s="17">
        <f>AVERAGE(DU12:DU31,DU34,DU37)</f>
        <v>2.3288790408915827</v>
      </c>
      <c r="DV39" s="20">
        <f>SQRT(SUMSQ(DV12:DV31,DV34,DV37)/(COUNT(DV12:DV31,DV34,DV37)*COUNT(DV12:DV31,DV34,DV37)))</f>
        <v>1.6437076469625653E-2</v>
      </c>
      <c r="DW39" s="17">
        <f>AVERAGE(DW12:DW31,DW34,DW37)</f>
        <v>2.3627398556908066</v>
      </c>
      <c r="DX39" s="20">
        <f>SQRT(SUMSQ(DX12:DX31,DX34,DX37)/(COUNT(DX12:DX31,DX34,DX37)*COUNT(DX12:DX31,DX34,DX37)))</f>
        <v>1.4386164045122048E-2</v>
      </c>
      <c r="DY39" s="17">
        <f>AVERAGE(DY12:DY31,DY34,DY37)</f>
        <v>1.9751185008957466</v>
      </c>
      <c r="DZ39" s="253">
        <f>SQRT(SUMSQ(DZ12:DZ31,DZ34,DZ37)/(COUNT(DZ12:DZ31,DZ34,DZ37)*COUNT(DZ12:DZ31,DZ34,DZ37)))</f>
        <v>1.7033117472689433E-2</v>
      </c>
      <c r="EA39" s="145" t="str">
        <f t="shared" ref="EA39:EF39" si="4">+IF(ISNUMBER(EA12),AVERAGE(EA12:EA18,EA20:EA31,EA34:EA35),"")</f>
        <v/>
      </c>
      <c r="EB39" s="156" t="str">
        <f t="shared" si="4"/>
        <v/>
      </c>
      <c r="EC39" s="145" t="str">
        <f t="shared" si="4"/>
        <v/>
      </c>
      <c r="ED39" s="156" t="str">
        <f t="shared" si="4"/>
        <v/>
      </c>
      <c r="EE39" s="145" t="str">
        <f t="shared" si="4"/>
        <v/>
      </c>
      <c r="EF39" s="258" t="str">
        <f t="shared" si="4"/>
        <v/>
      </c>
      <c r="EG39" s="101" t="s">
        <v>156</v>
      </c>
      <c r="EH39" s="17">
        <f>AVERAGE(EH12:EH31,EH34,EH37)</f>
        <v>2.2914164938119481</v>
      </c>
      <c r="EI39" s="20">
        <f>SQRT(SUMSQ(EI12:EI31,EI34,EI37)/(COUNT(EI12:EI31,EI34,EI37)*COUNT(EI12:EI31,EI34,EI37)))</f>
        <v>7.5361417115444159E-3</v>
      </c>
      <c r="EJ39" s="17">
        <f>AVERAGE(EJ12:EJ31,EJ34,EJ37)</f>
        <v>2.2550085782819069</v>
      </c>
      <c r="EK39" s="20">
        <f>SQRT(SUMSQ(EK12:EK31,EK34,EK37)/(COUNT(EK12:EK31,EK34,EK37)*COUNT(EK12:EK31,EK34,EK37)))</f>
        <v>7.4612569927163764E-3</v>
      </c>
      <c r="EL39" s="17">
        <f>AVERAGE(EL12:EL31,EL34,EL37)</f>
        <v>1.7844266331202296</v>
      </c>
      <c r="EM39" s="20">
        <f>SQRT(SUMSQ(EM12:EM31,EM34,EM37)/(COUNT(EM12:EM31,EM34,EM37)*COUNT(EM12:EM31,EM34,EM37)))</f>
        <v>8.1951577187376317E-3</v>
      </c>
      <c r="EN39" s="17">
        <f>AVERAGE(EN12:EN31,EN34,EN37)</f>
        <v>1.8937917104479816</v>
      </c>
      <c r="EO39" s="20">
        <f>SQRT(SUMSQ(EO12:EO31,EO34,EO37)/(COUNT(EO12:EO31,EO34,EO37)*COUNT(EO12:EO31,EO34,EO37)))</f>
        <v>7.5906396131476556E-3</v>
      </c>
      <c r="EP39" s="17">
        <f>AVERAGE(EP12:EP31,EP34,EP37)</f>
        <v>1.9535476224156318</v>
      </c>
      <c r="EQ39" s="253">
        <f>SQRT(SUMSQ(EQ12:EQ31,EQ34,EQ37)/(COUNT(EQ12:EQ31,EQ34,EQ37)*COUNT(EQ12:EQ31,EQ34,EQ37)))</f>
        <v>9.7500238066502831E-3</v>
      </c>
      <c r="ER39" s="145" t="str">
        <f t="shared" ref="ER39:EW39" si="5">+IF(ISNUMBER(ER12),AVERAGE(ER12:ER18,ER20:ER31,ER34:ER35),"")</f>
        <v/>
      </c>
      <c r="ES39" s="156" t="str">
        <f t="shared" si="5"/>
        <v/>
      </c>
      <c r="ET39" s="145" t="str">
        <f t="shared" si="5"/>
        <v/>
      </c>
      <c r="EU39" s="156" t="str">
        <f t="shared" si="5"/>
        <v/>
      </c>
      <c r="EV39" s="145" t="str">
        <f t="shared" si="5"/>
        <v/>
      </c>
      <c r="EW39" s="258" t="str">
        <f t="shared" si="5"/>
        <v/>
      </c>
      <c r="EX39" s="101" t="s">
        <v>156</v>
      </c>
      <c r="EY39" s="17">
        <f>AVERAGE(EY12:EY31,EY34,EY37)</f>
        <v>2.0417276359148651</v>
      </c>
      <c r="EZ39" s="20">
        <f>SQRT(SUMSQ(EZ12:EZ31,EZ34,EZ37)/(COUNT(EZ12:EZ31,EZ34,EZ37)*COUNT(EZ12:EZ31,EZ34,EZ37)))</f>
        <v>1.8272202221472675E-2</v>
      </c>
      <c r="FA39" s="17">
        <f>AVERAGE(FA12:FA31,FA34,FA37)</f>
        <v>1.8377479377813983</v>
      </c>
      <c r="FB39" s="20">
        <f>SQRT(SUMSQ(FB12:FB31,FB34,FB37)/(COUNT(FB12:FB31,FB34,FB37)*COUNT(FB12:FB31,FB34,FB37)))</f>
        <v>2.0593665109952451E-2</v>
      </c>
      <c r="FC39" s="17">
        <f>AVERAGE(FC12:FC31,FC34,FC37)</f>
        <v>1.7463251214616713</v>
      </c>
      <c r="FD39" s="20">
        <f>SQRT(SUMSQ(FD12:FD31,FD34,FD37)/(COUNT(FD12:FD31,FD34,FD37)*COUNT(FD12:FD31,FD34,FD37)))</f>
        <v>1.6659858118497448E-2</v>
      </c>
      <c r="FE39" s="17">
        <f>AVERAGE(FE12:FE31,FE34,FE37)</f>
        <v>1.9745385279302317</v>
      </c>
      <c r="FF39" s="20">
        <f>SQRT(SUMSQ(FF12:FF31,FF34,FF37)/(COUNT(FF12:FF31,FF34,FF37)*COUNT(FF12:FF31,FF34,FF37)))</f>
        <v>2.3683937110976619E-2</v>
      </c>
      <c r="FG39" s="17">
        <f>AVERAGE(FG12:FG31,FG34,FG37)</f>
        <v>1.5421083967687843</v>
      </c>
      <c r="FH39" s="253">
        <f>SQRT(SUMSQ(FH12:FH31,FH34,FH37)/(COUNT(FH12:FH31,FH34,FH37)*COUNT(FH12:FH31,FH34,FH37)))</f>
        <v>2.2498024015313554E-2</v>
      </c>
      <c r="FI39" s="145" t="str">
        <f t="shared" ref="FI39:FN39" si="6">+IF(ISNUMBER(FI12),AVERAGE(FI12:FI18,FI20:FI31,FI34:FI35),"")</f>
        <v/>
      </c>
      <c r="FJ39" s="156" t="str">
        <f t="shared" si="6"/>
        <v/>
      </c>
      <c r="FK39" s="145" t="str">
        <f t="shared" si="6"/>
        <v/>
      </c>
      <c r="FL39" s="156" t="str">
        <f t="shared" si="6"/>
        <v/>
      </c>
      <c r="FM39" s="145" t="str">
        <f t="shared" si="6"/>
        <v/>
      </c>
      <c r="FN39" s="156" t="str">
        <f t="shared" si="6"/>
        <v/>
      </c>
    </row>
    <row r="40" spans="1:170" x14ac:dyDescent="0.2">
      <c r="A40" s="48"/>
      <c r="B40" s="6"/>
      <c r="C40" s="6"/>
      <c r="D40" s="6"/>
      <c r="E40" s="6"/>
      <c r="F40" s="6"/>
      <c r="G40" s="6"/>
      <c r="H40" s="6"/>
      <c r="I40" s="6"/>
      <c r="J40" s="6"/>
      <c r="K40" s="262"/>
      <c r="L40" s="6"/>
      <c r="M40" s="6"/>
      <c r="N40" s="6"/>
      <c r="O40" s="6"/>
      <c r="P40" s="6"/>
      <c r="Q40" s="262"/>
      <c r="R40" s="48"/>
      <c r="S40" s="6"/>
      <c r="T40" s="6"/>
      <c r="U40" s="6"/>
      <c r="V40" s="6"/>
      <c r="W40" s="6"/>
      <c r="X40" s="6"/>
      <c r="Y40" s="6"/>
      <c r="Z40" s="6"/>
      <c r="AA40" s="6"/>
      <c r="AB40" s="262"/>
      <c r="AC40" s="6"/>
      <c r="AD40" s="6"/>
      <c r="AE40" s="6"/>
      <c r="AF40" s="6"/>
      <c r="AH40" s="262"/>
      <c r="AI40" s="48"/>
      <c r="AJ40" s="6"/>
      <c r="AK40" s="6"/>
      <c r="AL40" s="6"/>
      <c r="AM40" s="6"/>
      <c r="AN40" s="6"/>
      <c r="AO40" s="6"/>
      <c r="AP40" s="6"/>
      <c r="AQ40" s="6"/>
      <c r="AR40" s="6"/>
      <c r="AS40" s="262"/>
      <c r="AT40" s="6"/>
      <c r="AU40" s="6"/>
      <c r="AV40" s="6"/>
      <c r="AW40" s="6"/>
      <c r="AY40" s="262"/>
      <c r="AZ40" s="48"/>
      <c r="BA40" s="6"/>
      <c r="BB40" s="6"/>
      <c r="BC40" s="6"/>
      <c r="BD40" s="6"/>
      <c r="BE40" s="6"/>
      <c r="BF40" s="6"/>
      <c r="BG40" s="6"/>
      <c r="BH40" s="6"/>
      <c r="BI40" s="6"/>
      <c r="BJ40" s="262"/>
      <c r="BK40" s="6"/>
      <c r="BL40" s="6"/>
      <c r="BM40" s="6"/>
      <c r="BN40" s="6"/>
      <c r="BO40" s="6"/>
      <c r="BP40" s="262"/>
      <c r="BQ40" s="48"/>
      <c r="BR40" s="6"/>
      <c r="BS40" s="6"/>
      <c r="BT40" s="6"/>
      <c r="BU40" s="6"/>
      <c r="BV40" s="6"/>
      <c r="BW40" s="6"/>
      <c r="BX40" s="6"/>
      <c r="BY40" s="6"/>
      <c r="BZ40" s="6"/>
      <c r="CA40" s="262"/>
      <c r="CB40" s="6"/>
      <c r="CC40" s="6"/>
      <c r="CD40" s="6"/>
      <c r="CE40" s="6"/>
      <c r="CF40" s="6"/>
      <c r="CG40" s="262"/>
      <c r="CH40" s="48"/>
      <c r="CI40" s="6"/>
      <c r="CJ40" s="6"/>
      <c r="CK40" s="6"/>
      <c r="CL40" s="6"/>
      <c r="CM40" s="6"/>
      <c r="CN40" s="6"/>
      <c r="CO40" s="6"/>
      <c r="CP40" s="6"/>
      <c r="CQ40" s="6"/>
      <c r="CR40" s="262"/>
      <c r="CS40" s="6"/>
      <c r="CT40" s="6"/>
      <c r="CU40" s="6"/>
      <c r="CV40" s="6"/>
      <c r="CW40" s="6"/>
      <c r="CX40" s="262"/>
      <c r="CY40" s="48"/>
      <c r="CZ40" s="57"/>
      <c r="DA40" s="6"/>
      <c r="DB40" s="57"/>
      <c r="DC40" s="6"/>
      <c r="DD40" s="6"/>
      <c r="DE40" s="6"/>
      <c r="DF40" s="6"/>
      <c r="DG40" s="6"/>
      <c r="DH40" s="6"/>
      <c r="DI40" s="262"/>
      <c r="DJ40" s="6"/>
      <c r="DK40" s="6"/>
      <c r="DL40" s="6"/>
      <c r="DM40" s="6"/>
      <c r="DN40" s="6"/>
      <c r="DO40" s="262"/>
      <c r="DP40" s="48"/>
      <c r="DQ40" s="6"/>
      <c r="DR40" s="6"/>
      <c r="DS40" s="6"/>
      <c r="DT40" s="6"/>
      <c r="DU40" s="6"/>
      <c r="DV40" s="6"/>
      <c r="DW40" s="6"/>
      <c r="DX40" s="6"/>
      <c r="DY40" s="6"/>
      <c r="DZ40" s="262"/>
      <c r="EA40" s="6"/>
      <c r="EB40" s="6"/>
      <c r="EC40" s="6"/>
      <c r="ED40" s="6"/>
      <c r="EE40" s="6"/>
      <c r="EF40" s="262"/>
      <c r="EG40" s="48"/>
      <c r="EH40" s="6"/>
      <c r="EI40" s="6"/>
      <c r="EJ40" s="6"/>
      <c r="EK40" s="6"/>
      <c r="EL40" s="6"/>
      <c r="EM40" s="6"/>
      <c r="EN40" s="6"/>
      <c r="EO40" s="6"/>
      <c r="EP40" s="6"/>
      <c r="EQ40" s="262"/>
      <c r="ER40" s="6"/>
      <c r="ES40" s="6"/>
      <c r="ET40" s="6"/>
      <c r="EU40" s="6"/>
      <c r="EV40" s="6"/>
      <c r="EW40" s="262"/>
      <c r="EX40" s="48"/>
      <c r="EY40" s="6"/>
      <c r="EZ40" s="6"/>
      <c r="FA40" s="6"/>
      <c r="FB40" s="6"/>
      <c r="FC40" s="6"/>
      <c r="FD40" s="6"/>
      <c r="FE40" s="6"/>
      <c r="FF40" s="6"/>
      <c r="FG40" s="6"/>
      <c r="FH40" s="262"/>
      <c r="FI40" s="6"/>
      <c r="FJ40" s="6"/>
      <c r="FK40" s="6"/>
      <c r="FL40" s="6"/>
      <c r="FM40" s="6"/>
      <c r="FN40" s="6"/>
    </row>
    <row r="41" spans="1:170" x14ac:dyDescent="0.2">
      <c r="A41" s="49" t="s">
        <v>26</v>
      </c>
      <c r="B41" s="6"/>
      <c r="C41" s="6"/>
      <c r="D41" s="6"/>
      <c r="E41" s="6"/>
      <c r="F41" s="6"/>
      <c r="G41" s="6"/>
      <c r="H41" s="6"/>
      <c r="I41" s="6"/>
      <c r="J41" s="6"/>
      <c r="K41" s="262"/>
      <c r="L41" s="6"/>
      <c r="M41" s="6"/>
      <c r="N41" s="6"/>
      <c r="O41" s="6"/>
      <c r="P41" s="6"/>
      <c r="Q41" s="262"/>
      <c r="R41" s="49" t="s">
        <v>26</v>
      </c>
      <c r="S41" s="6"/>
      <c r="T41" s="6"/>
      <c r="U41" s="6"/>
      <c r="V41" s="6"/>
      <c r="W41" s="6"/>
      <c r="X41" s="6"/>
      <c r="Y41" s="6"/>
      <c r="Z41" s="6"/>
      <c r="AA41" s="6"/>
      <c r="AB41" s="262"/>
      <c r="AC41" s="6"/>
      <c r="AD41" s="6"/>
      <c r="AE41" s="6"/>
      <c r="AF41" s="6"/>
      <c r="AH41" s="262"/>
      <c r="AI41" s="49" t="s">
        <v>26</v>
      </c>
      <c r="AJ41" s="6"/>
      <c r="AK41" s="6"/>
      <c r="AL41" s="6"/>
      <c r="AM41" s="6"/>
      <c r="AN41" s="6"/>
      <c r="AO41" s="6"/>
      <c r="AP41" s="6"/>
      <c r="AQ41" s="6"/>
      <c r="AR41" s="6"/>
      <c r="AS41" s="262"/>
      <c r="AT41" s="6"/>
      <c r="AU41" s="6"/>
      <c r="AV41" s="6"/>
      <c r="AW41" s="6"/>
      <c r="AY41" s="262"/>
      <c r="AZ41" s="49" t="s">
        <v>26</v>
      </c>
      <c r="BA41" s="6"/>
      <c r="BB41" s="6"/>
      <c r="BC41" s="6"/>
      <c r="BD41" s="6"/>
      <c r="BE41" s="6"/>
      <c r="BF41" s="6"/>
      <c r="BG41" s="6"/>
      <c r="BH41" s="6"/>
      <c r="BI41" s="6"/>
      <c r="BJ41" s="262"/>
      <c r="BK41" s="6"/>
      <c r="BL41" s="6"/>
      <c r="BM41" s="6"/>
      <c r="BN41" s="6"/>
      <c r="BO41" s="6"/>
      <c r="BP41" s="262"/>
      <c r="BQ41" s="49" t="s">
        <v>26</v>
      </c>
      <c r="BR41" s="6"/>
      <c r="BS41" s="6"/>
      <c r="BT41" s="6"/>
      <c r="BU41" s="6"/>
      <c r="BV41" s="6"/>
      <c r="BW41" s="6"/>
      <c r="BX41" s="6"/>
      <c r="BY41" s="6"/>
      <c r="BZ41" s="6"/>
      <c r="CA41" s="262"/>
      <c r="CB41" s="6"/>
      <c r="CC41" s="6"/>
      <c r="CD41" s="6"/>
      <c r="CE41" s="6"/>
      <c r="CF41" s="6"/>
      <c r="CG41" s="262"/>
      <c r="CH41" s="49" t="s">
        <v>26</v>
      </c>
      <c r="CI41" s="6"/>
      <c r="CJ41" s="6"/>
      <c r="CK41" s="6"/>
      <c r="CL41" s="6"/>
      <c r="CM41" s="6"/>
      <c r="CN41" s="6"/>
      <c r="CO41" s="6"/>
      <c r="CP41" s="6"/>
      <c r="CQ41" s="6"/>
      <c r="CR41" s="262"/>
      <c r="CS41" s="6"/>
      <c r="CT41" s="6"/>
      <c r="CU41" s="6"/>
      <c r="CV41" s="6"/>
      <c r="CW41" s="6"/>
      <c r="CX41" s="262"/>
      <c r="CY41" s="49" t="s">
        <v>26</v>
      </c>
      <c r="CZ41" s="6"/>
      <c r="DA41" s="6"/>
      <c r="DB41" s="6"/>
      <c r="DC41" s="6"/>
      <c r="DD41" s="6"/>
      <c r="DE41" s="6"/>
      <c r="DF41" s="6"/>
      <c r="DG41" s="6"/>
      <c r="DH41" s="6"/>
      <c r="DI41" s="262"/>
      <c r="DJ41" s="6"/>
      <c r="DK41" s="6"/>
      <c r="DL41" s="6"/>
      <c r="DM41" s="6"/>
      <c r="DN41" s="6"/>
      <c r="DO41" s="262"/>
      <c r="DP41" s="49" t="s">
        <v>26</v>
      </c>
      <c r="DQ41" s="6"/>
      <c r="DR41" s="6"/>
      <c r="DS41" s="6"/>
      <c r="DT41" s="6"/>
      <c r="DU41" s="6"/>
      <c r="DV41" s="6"/>
      <c r="DW41" s="6"/>
      <c r="DX41" s="6"/>
      <c r="DY41" s="6"/>
      <c r="DZ41" s="262"/>
      <c r="EA41" s="6"/>
      <c r="EB41" s="6"/>
      <c r="EC41" s="6"/>
      <c r="ED41" s="6"/>
      <c r="EE41" s="6"/>
      <c r="EF41" s="262"/>
      <c r="EG41" s="49" t="s">
        <v>26</v>
      </c>
      <c r="EH41" s="6"/>
      <c r="EI41" s="6"/>
      <c r="EJ41" s="6"/>
      <c r="EK41" s="6"/>
      <c r="EL41" s="6"/>
      <c r="EM41" s="6"/>
      <c r="EN41" s="6"/>
      <c r="EO41" s="6"/>
      <c r="EP41" s="6"/>
      <c r="EQ41" s="262"/>
      <c r="ER41" s="6"/>
      <c r="ES41" s="6"/>
      <c r="ET41" s="6"/>
      <c r="EU41" s="6"/>
      <c r="EV41" s="6"/>
      <c r="EW41" s="262"/>
      <c r="EX41" s="49" t="s">
        <v>26</v>
      </c>
      <c r="EY41" s="6"/>
      <c r="EZ41" s="6"/>
      <c r="FA41" s="6"/>
      <c r="FB41" s="6"/>
      <c r="FC41" s="6"/>
      <c r="FD41" s="6"/>
      <c r="FE41" s="6"/>
      <c r="FF41" s="6"/>
      <c r="FG41" s="6"/>
      <c r="FH41" s="262"/>
      <c r="FI41" s="6"/>
      <c r="FJ41" s="6"/>
      <c r="FK41" s="6"/>
      <c r="FL41" s="6"/>
      <c r="FM41" s="6"/>
      <c r="FN41" s="6"/>
    </row>
    <row r="42" spans="1:170" s="6" customFormat="1" ht="12.75" customHeight="1" x14ac:dyDescent="0.2">
      <c r="A42" s="104" t="s">
        <v>262</v>
      </c>
      <c r="B42" s="8" t="s">
        <v>328</v>
      </c>
      <c r="C42" s="8" t="s">
        <v>328</v>
      </c>
      <c r="D42" s="8" t="s">
        <v>328</v>
      </c>
      <c r="E42" s="8" t="s">
        <v>328</v>
      </c>
      <c r="F42" s="8" t="s">
        <v>328</v>
      </c>
      <c r="G42" s="8" t="s">
        <v>328</v>
      </c>
      <c r="H42" s="8" t="s">
        <v>328</v>
      </c>
      <c r="I42" s="8" t="s">
        <v>328</v>
      </c>
      <c r="J42" s="8">
        <v>1.70160302761815</v>
      </c>
      <c r="K42" s="247">
        <v>0.20866550186414901</v>
      </c>
      <c r="L42" s="8"/>
      <c r="M42" s="9"/>
      <c r="N42" s="8"/>
      <c r="O42" s="9"/>
      <c r="P42" s="9"/>
      <c r="Q42" s="247"/>
      <c r="R42" s="104" t="s">
        <v>262</v>
      </c>
      <c r="S42" s="8">
        <v>1.62118728745047</v>
      </c>
      <c r="T42" s="9">
        <v>6.8538793300030806E-2</v>
      </c>
      <c r="U42" s="8">
        <v>1.72167761438793</v>
      </c>
      <c r="V42" s="9">
        <v>7.7665735689001897E-2</v>
      </c>
      <c r="W42" s="8">
        <v>2.04058732426958</v>
      </c>
      <c r="X42" s="9">
        <v>8.3387473624644007E-2</v>
      </c>
      <c r="Y42" s="8">
        <v>1.7596385190443999</v>
      </c>
      <c r="Z42" s="9">
        <v>9.7740546651087501E-2</v>
      </c>
      <c r="AA42" s="8">
        <v>1.7139780702286</v>
      </c>
      <c r="AB42" s="247">
        <v>0.10746477658329399</v>
      </c>
      <c r="AC42" s="8"/>
      <c r="AD42" s="9"/>
      <c r="AE42" s="8"/>
      <c r="AF42" s="9"/>
      <c r="AH42" s="262"/>
      <c r="AI42" s="104" t="s">
        <v>262</v>
      </c>
      <c r="AJ42" s="8">
        <v>1.6009607089544999</v>
      </c>
      <c r="AK42" s="9">
        <v>8.6739242230688907E-2</v>
      </c>
      <c r="AL42" s="8">
        <v>1.5346558162952499</v>
      </c>
      <c r="AM42" s="9">
        <v>8.5475018323012103E-2</v>
      </c>
      <c r="AN42" s="8">
        <v>1.9655670329531301</v>
      </c>
      <c r="AO42" s="9">
        <v>0.109900506814475</v>
      </c>
      <c r="AP42" s="8">
        <v>1.85824819983029</v>
      </c>
      <c r="AQ42" s="9">
        <v>0.13268902089430201</v>
      </c>
      <c r="AR42" s="8">
        <v>1.86176244869024</v>
      </c>
      <c r="AS42" s="247">
        <v>0.109335379489105</v>
      </c>
      <c r="AT42" s="8"/>
      <c r="AU42" s="9"/>
      <c r="AV42" s="8"/>
      <c r="AW42" s="9"/>
      <c r="AY42" s="262"/>
      <c r="AZ42" s="104" t="s">
        <v>262</v>
      </c>
      <c r="BA42" s="8">
        <v>1.63365022740442</v>
      </c>
      <c r="BB42" s="9">
        <v>4.4299207427380097E-2</v>
      </c>
      <c r="BC42" s="8">
        <v>1.6070694658164799</v>
      </c>
      <c r="BD42" s="9">
        <v>4.5566272771256397E-2</v>
      </c>
      <c r="BE42" s="8">
        <v>1.98115477495081</v>
      </c>
      <c r="BF42" s="9">
        <v>4.2746733576889497E-2</v>
      </c>
      <c r="BG42" s="8">
        <v>1.8047601186300899</v>
      </c>
      <c r="BH42" s="9">
        <v>6.1421499421010002E-2</v>
      </c>
      <c r="BI42" s="8">
        <v>1.6480996565000701</v>
      </c>
      <c r="BJ42" s="247">
        <v>5.4570915039111399E-2</v>
      </c>
      <c r="BK42" s="8"/>
      <c r="BL42" s="9"/>
      <c r="BM42" s="8"/>
      <c r="BN42" s="9"/>
      <c r="BP42" s="262"/>
      <c r="BQ42" s="104" t="s">
        <v>262</v>
      </c>
      <c r="BR42" s="8">
        <v>2.3545905377780598</v>
      </c>
      <c r="BS42" s="9">
        <v>0.13613681308810399</v>
      </c>
      <c r="BT42" s="8">
        <v>2.471733369371</v>
      </c>
      <c r="BU42" s="9">
        <v>0.10356197046362101</v>
      </c>
      <c r="BV42" s="8">
        <v>2.0233289256393601</v>
      </c>
      <c r="BW42" s="9">
        <v>0.195296711420053</v>
      </c>
      <c r="BX42" s="8">
        <v>2.4571083868922101</v>
      </c>
      <c r="BY42" s="9">
        <v>0.15815946705932499</v>
      </c>
      <c r="BZ42" s="8">
        <v>2.3723561263130701</v>
      </c>
      <c r="CA42" s="247">
        <v>0.16453164916215601</v>
      </c>
      <c r="CB42" s="8"/>
      <c r="CC42" s="9"/>
      <c r="CD42" s="8"/>
      <c r="CE42" s="9"/>
      <c r="CG42" s="262"/>
      <c r="CH42" s="104" t="s">
        <v>262</v>
      </c>
      <c r="CI42" s="8">
        <v>2.2522317847714</v>
      </c>
      <c r="CJ42" s="9">
        <v>5.80870349414047E-2</v>
      </c>
      <c r="CK42" s="8">
        <v>2.2924767842352498</v>
      </c>
      <c r="CL42" s="9">
        <v>6.8967375091302102E-2</v>
      </c>
      <c r="CM42" s="8">
        <v>2.3912487802803901</v>
      </c>
      <c r="CN42" s="9">
        <v>6.9944374605585904E-2</v>
      </c>
      <c r="CO42" s="8">
        <v>2.1891045307237098</v>
      </c>
      <c r="CP42" s="9">
        <v>9.1904273629300107E-2</v>
      </c>
      <c r="CQ42" s="8">
        <v>2.1569264991743</v>
      </c>
      <c r="CR42" s="247">
        <v>0.106817970896081</v>
      </c>
      <c r="CS42" s="8"/>
      <c r="CT42" s="9"/>
      <c r="CU42" s="8"/>
      <c r="CV42" s="9"/>
      <c r="CX42" s="262"/>
      <c r="CY42" s="104" t="s">
        <v>262</v>
      </c>
      <c r="CZ42" s="9" t="s">
        <v>328</v>
      </c>
      <c r="DA42" s="9" t="s">
        <v>328</v>
      </c>
      <c r="DB42" s="9" t="s">
        <v>328</v>
      </c>
      <c r="DC42" s="9" t="s">
        <v>328</v>
      </c>
      <c r="DD42" s="9" t="s">
        <v>328</v>
      </c>
      <c r="DE42" s="9" t="s">
        <v>328</v>
      </c>
      <c r="DF42" s="9" t="s">
        <v>328</v>
      </c>
      <c r="DG42" s="9" t="s">
        <v>328</v>
      </c>
      <c r="DH42" s="9" t="s">
        <v>328</v>
      </c>
      <c r="DI42" s="247" t="s">
        <v>328</v>
      </c>
      <c r="DJ42" s="8"/>
      <c r="DK42" s="9"/>
      <c r="DL42" s="8"/>
      <c r="DM42" s="9"/>
      <c r="DO42" s="262"/>
      <c r="DP42" s="104" t="s">
        <v>262</v>
      </c>
      <c r="DQ42" s="8">
        <v>2.1799824522513398</v>
      </c>
      <c r="DR42" s="9">
        <v>8.4824379994382706E-2</v>
      </c>
      <c r="DS42" s="8">
        <v>2.2309957924396202</v>
      </c>
      <c r="DT42" s="9">
        <v>8.4148460177625201E-2</v>
      </c>
      <c r="DU42" s="8">
        <v>2.2353566856576998</v>
      </c>
      <c r="DV42" s="9">
        <v>8.6986443369673094E-2</v>
      </c>
      <c r="DW42" s="8">
        <v>2.2436226855968799</v>
      </c>
      <c r="DX42" s="9">
        <v>6.4200455984410099E-2</v>
      </c>
      <c r="DY42" s="8">
        <v>2.1795181115329001</v>
      </c>
      <c r="DZ42" s="247">
        <v>0.111952636437674</v>
      </c>
      <c r="EA42" s="8"/>
      <c r="EB42" s="9"/>
      <c r="EC42" s="8"/>
      <c r="ED42" s="9"/>
      <c r="EF42" s="262"/>
      <c r="EG42" s="104" t="s">
        <v>262</v>
      </c>
      <c r="EH42" s="8">
        <v>1.97449275778471</v>
      </c>
      <c r="EI42" s="9">
        <v>4.3351225709328797E-2</v>
      </c>
      <c r="EJ42" s="8">
        <v>1.92822142642962</v>
      </c>
      <c r="EK42" s="9">
        <v>4.2174918773062398E-2</v>
      </c>
      <c r="EL42" s="8">
        <v>1.6916603796091301</v>
      </c>
      <c r="EM42" s="9">
        <v>5.63696846823298E-2</v>
      </c>
      <c r="EN42" s="8">
        <v>1.6011322315051399</v>
      </c>
      <c r="EO42" s="9">
        <v>3.91715508324358E-2</v>
      </c>
      <c r="EP42" s="8">
        <v>1.8205678179804701</v>
      </c>
      <c r="EQ42" s="247">
        <v>5.3113149452044199E-2</v>
      </c>
      <c r="ER42" s="8"/>
      <c r="ES42" s="9"/>
      <c r="ET42" s="8"/>
      <c r="EU42" s="9"/>
      <c r="EW42" s="262"/>
      <c r="EX42" s="104" t="s">
        <v>262</v>
      </c>
      <c r="EY42" s="8">
        <v>1.61194071646429</v>
      </c>
      <c r="EZ42" s="9">
        <v>7.7483472303496004E-2</v>
      </c>
      <c r="FA42" s="8">
        <v>1.39337175814785</v>
      </c>
      <c r="FB42" s="9">
        <v>0.102352527018034</v>
      </c>
      <c r="FC42" s="8">
        <v>1.5824296919354299</v>
      </c>
      <c r="FD42" s="9">
        <v>8.0236081031449705E-2</v>
      </c>
      <c r="FE42" s="8">
        <v>1.6657807037363399</v>
      </c>
      <c r="FF42" s="9">
        <v>9.94783074603071E-2</v>
      </c>
      <c r="FG42" s="8">
        <v>1.2782794255157</v>
      </c>
      <c r="FH42" s="247">
        <v>0.11655952927687099</v>
      </c>
      <c r="FI42" s="8"/>
      <c r="FJ42" s="9"/>
      <c r="FK42" s="8"/>
      <c r="FL42" s="9"/>
    </row>
    <row r="43" spans="1:170" s="6" customFormat="1" ht="12.75" customHeight="1" x14ac:dyDescent="0.2">
      <c r="A43" s="67" t="s">
        <v>338</v>
      </c>
      <c r="B43" s="210" t="s">
        <v>328</v>
      </c>
      <c r="C43" s="210" t="s">
        <v>328</v>
      </c>
      <c r="D43" s="210" t="s">
        <v>328</v>
      </c>
      <c r="E43" s="210" t="s">
        <v>328</v>
      </c>
      <c r="F43" s="210">
        <v>1.3751192909191099</v>
      </c>
      <c r="G43" s="20">
        <v>0.128820487859649</v>
      </c>
      <c r="H43" s="210" t="s">
        <v>328</v>
      </c>
      <c r="I43" s="210" t="s">
        <v>328</v>
      </c>
      <c r="J43" s="210">
        <v>1.3307648123885101</v>
      </c>
      <c r="K43" s="253">
        <v>0.18662780908556301</v>
      </c>
      <c r="L43" s="8"/>
      <c r="M43" s="9"/>
      <c r="N43" s="8"/>
      <c r="O43" s="9"/>
      <c r="P43" s="9"/>
      <c r="Q43" s="247"/>
      <c r="R43" s="67" t="s">
        <v>338</v>
      </c>
      <c r="S43" s="210">
        <v>1.42360615364558</v>
      </c>
      <c r="T43" s="20">
        <v>0.117433366333914</v>
      </c>
      <c r="U43" s="210">
        <v>1.7809430425283901</v>
      </c>
      <c r="V43" s="20">
        <v>7.5704208179540794E-2</v>
      </c>
      <c r="W43" s="210">
        <v>1.7757646085724199</v>
      </c>
      <c r="X43" s="20">
        <v>7.7958396715096107E-2</v>
      </c>
      <c r="Y43" s="210">
        <v>1.7491499564475299</v>
      </c>
      <c r="Z43" s="20">
        <v>9.9126709300142501E-2</v>
      </c>
      <c r="AA43" s="210">
        <v>1.7977834350209301</v>
      </c>
      <c r="AB43" s="253">
        <v>0.10296308876437001</v>
      </c>
      <c r="AC43" s="8"/>
      <c r="AD43" s="9"/>
      <c r="AE43" s="8"/>
      <c r="AF43" s="9"/>
      <c r="AH43" s="262"/>
      <c r="AI43" s="67" t="s">
        <v>338</v>
      </c>
      <c r="AJ43" s="210">
        <v>1.34911931825182</v>
      </c>
      <c r="AK43" s="20">
        <v>8.2913242681203397E-2</v>
      </c>
      <c r="AL43" s="210">
        <v>1.60438153377391</v>
      </c>
      <c r="AM43" s="20">
        <v>0.146244370868471</v>
      </c>
      <c r="AN43" s="210">
        <v>1.7123272423154801</v>
      </c>
      <c r="AO43" s="20">
        <v>0.12582233846342999</v>
      </c>
      <c r="AP43" s="210">
        <v>1.54631175291547</v>
      </c>
      <c r="AQ43" s="20">
        <v>0.145210523999176</v>
      </c>
      <c r="AR43" s="210">
        <v>2.05170495765356</v>
      </c>
      <c r="AS43" s="253">
        <v>0.15192502718911199</v>
      </c>
      <c r="AT43" s="8"/>
      <c r="AU43" s="9"/>
      <c r="AV43" s="8"/>
      <c r="AW43" s="9"/>
      <c r="AY43" s="262"/>
      <c r="AZ43" s="67" t="s">
        <v>338</v>
      </c>
      <c r="BA43" s="210">
        <v>1.5021118138264899</v>
      </c>
      <c r="BB43" s="20">
        <v>6.6662415516176896E-2</v>
      </c>
      <c r="BC43" s="210">
        <v>1.8054683928053099</v>
      </c>
      <c r="BD43" s="20">
        <v>7.1012459126046507E-2</v>
      </c>
      <c r="BE43" s="210">
        <v>1.9294243720398001</v>
      </c>
      <c r="BF43" s="20">
        <v>5.3012218323395997E-2</v>
      </c>
      <c r="BG43" s="210">
        <v>1.7332417473803601</v>
      </c>
      <c r="BH43" s="20">
        <v>0.11188972961357101</v>
      </c>
      <c r="BI43" s="210">
        <v>1.94635836289042</v>
      </c>
      <c r="BJ43" s="253">
        <v>8.0503953633169201E-2</v>
      </c>
      <c r="BK43" s="8"/>
      <c r="BL43" s="9"/>
      <c r="BM43" s="8"/>
      <c r="BN43" s="9"/>
      <c r="BP43" s="262"/>
      <c r="BQ43" s="67" t="s">
        <v>338</v>
      </c>
      <c r="BR43" s="210">
        <v>2.1907530334857599</v>
      </c>
      <c r="BS43" s="20">
        <v>0.102878711619015</v>
      </c>
      <c r="BT43" s="210">
        <v>2.1661632138373901</v>
      </c>
      <c r="BU43" s="20">
        <v>9.2236432266321597E-2</v>
      </c>
      <c r="BV43" s="210">
        <v>2.28341795370739</v>
      </c>
      <c r="BW43" s="20">
        <v>0.21638908891514</v>
      </c>
      <c r="BX43" s="210">
        <v>2.4176036338799598</v>
      </c>
      <c r="BY43" s="20">
        <v>0.163221002914335</v>
      </c>
      <c r="BZ43" s="210">
        <v>2.6450864153784401</v>
      </c>
      <c r="CA43" s="253">
        <v>0.16231711870555399</v>
      </c>
      <c r="CB43" s="8"/>
      <c r="CC43" s="9"/>
      <c r="CD43" s="8"/>
      <c r="CE43" s="9"/>
      <c r="CG43" s="262"/>
      <c r="CH43" s="67" t="s">
        <v>338</v>
      </c>
      <c r="CI43" s="210">
        <v>1.8710572231573299</v>
      </c>
      <c r="CJ43" s="20">
        <v>0.16675966640590001</v>
      </c>
      <c r="CK43" s="210">
        <v>2.1008062782533798</v>
      </c>
      <c r="CL43" s="20">
        <v>0.22520371754693799</v>
      </c>
      <c r="CM43" s="210">
        <v>2.2811096174258898</v>
      </c>
      <c r="CN43" s="20">
        <v>0.23581546746530099</v>
      </c>
      <c r="CO43" s="210">
        <v>2.0002587188786598</v>
      </c>
      <c r="CP43" s="20">
        <v>0.16375835155178201</v>
      </c>
      <c r="CQ43" s="210">
        <v>2.3137337331962402</v>
      </c>
      <c r="CR43" s="253">
        <v>0.18370156452137701</v>
      </c>
      <c r="CS43" s="8"/>
      <c r="CT43" s="9"/>
      <c r="CU43" s="8"/>
      <c r="CV43" s="9"/>
      <c r="CX43" s="262"/>
      <c r="CY43" s="67" t="s">
        <v>338</v>
      </c>
      <c r="CZ43" s="20" t="s">
        <v>328</v>
      </c>
      <c r="DA43" s="20" t="s">
        <v>328</v>
      </c>
      <c r="DB43" s="20" t="s">
        <v>328</v>
      </c>
      <c r="DC43" s="20" t="s">
        <v>328</v>
      </c>
      <c r="DD43" s="20" t="s">
        <v>328</v>
      </c>
      <c r="DE43" s="20" t="s">
        <v>328</v>
      </c>
      <c r="DF43" s="20" t="s">
        <v>328</v>
      </c>
      <c r="DG43" s="20" t="s">
        <v>328</v>
      </c>
      <c r="DH43" s="20" t="s">
        <v>328</v>
      </c>
      <c r="DI43" s="253" t="s">
        <v>328</v>
      </c>
      <c r="DJ43" s="8"/>
      <c r="DK43" s="9"/>
      <c r="DL43" s="8"/>
      <c r="DM43" s="9"/>
      <c r="DO43" s="262"/>
      <c r="DP43" s="67" t="s">
        <v>338</v>
      </c>
      <c r="DQ43" s="210">
        <v>1.7635484282286</v>
      </c>
      <c r="DR43" s="20">
        <v>5.4341004114441198E-2</v>
      </c>
      <c r="DS43" s="210">
        <v>1.85036263044893</v>
      </c>
      <c r="DT43" s="20">
        <v>0.100221900169135</v>
      </c>
      <c r="DU43" s="210">
        <v>1.98805776513357</v>
      </c>
      <c r="DV43" s="20">
        <v>0.111754227999683</v>
      </c>
      <c r="DW43" s="210">
        <v>1.9811359393932899</v>
      </c>
      <c r="DX43" s="20">
        <v>9.29053383956122E-2</v>
      </c>
      <c r="DY43" s="210">
        <v>1.98988439954834</v>
      </c>
      <c r="DZ43" s="253">
        <v>0.107898171959166</v>
      </c>
      <c r="EA43" s="8"/>
      <c r="EB43" s="9"/>
      <c r="EC43" s="8"/>
      <c r="ED43" s="9"/>
      <c r="EF43" s="262"/>
      <c r="EG43" s="67" t="s">
        <v>338</v>
      </c>
      <c r="EH43" s="210">
        <v>1.9188647114469899</v>
      </c>
      <c r="EI43" s="20">
        <v>7.3271485912363404E-2</v>
      </c>
      <c r="EJ43" s="210">
        <v>1.94451885711086</v>
      </c>
      <c r="EK43" s="20">
        <v>7.2323090875697105E-2</v>
      </c>
      <c r="EL43" s="210">
        <v>1.6619845983089501</v>
      </c>
      <c r="EM43" s="20">
        <v>9.5069651821926907E-2</v>
      </c>
      <c r="EN43" s="210">
        <v>1.7151615239139999</v>
      </c>
      <c r="EO43" s="20">
        <v>6.0768636792508803E-2</v>
      </c>
      <c r="EP43" s="210">
        <v>2.21908791183581</v>
      </c>
      <c r="EQ43" s="253">
        <v>7.7584063264723099E-2</v>
      </c>
      <c r="ER43" s="8"/>
      <c r="ES43" s="9"/>
      <c r="ET43" s="8"/>
      <c r="EU43" s="9"/>
      <c r="EW43" s="262"/>
      <c r="EX43" s="67" t="s">
        <v>338</v>
      </c>
      <c r="EY43" s="210">
        <v>1.80244372515226</v>
      </c>
      <c r="EZ43" s="20">
        <v>0.15872364066015399</v>
      </c>
      <c r="FA43" s="210">
        <v>1.62006544173995</v>
      </c>
      <c r="FB43" s="20">
        <v>0.118844290139585</v>
      </c>
      <c r="FC43" s="210">
        <v>1.47380410670567</v>
      </c>
      <c r="FD43" s="20">
        <v>8.4492520589526901E-2</v>
      </c>
      <c r="FE43" s="210">
        <v>1.51479387798628</v>
      </c>
      <c r="FF43" s="20">
        <v>0.13728342131363899</v>
      </c>
      <c r="FG43" s="210">
        <v>1.83011365301609</v>
      </c>
      <c r="FH43" s="253">
        <v>0.190041110476033</v>
      </c>
      <c r="FI43" s="8"/>
      <c r="FJ43" s="9"/>
      <c r="FK43" s="8"/>
      <c r="FL43" s="9"/>
    </row>
    <row r="44" spans="1:170"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4" t="s">
        <v>240</v>
      </c>
      <c r="S44" s="339"/>
      <c r="T44" s="339"/>
      <c r="U44" s="339"/>
      <c r="V44" s="339"/>
      <c r="W44" s="339"/>
      <c r="X44" s="339"/>
      <c r="Y44" s="339"/>
      <c r="Z44" s="339"/>
      <c r="AA44" s="339"/>
      <c r="AB44" s="339"/>
      <c r="AC44" s="339"/>
      <c r="AD44" s="339"/>
      <c r="AE44" s="339"/>
      <c r="AF44" s="339"/>
      <c r="AG44" s="339"/>
      <c r="AH44" s="339"/>
      <c r="AI44" s="324" t="s">
        <v>240</v>
      </c>
      <c r="AJ44" s="339"/>
      <c r="AK44" s="339"/>
      <c r="AL44" s="339"/>
      <c r="AM44" s="339"/>
      <c r="AN44" s="339"/>
      <c r="AO44" s="339"/>
      <c r="AP44" s="339"/>
      <c r="AQ44" s="339"/>
      <c r="AR44" s="339"/>
      <c r="AS44" s="339"/>
      <c r="AT44" s="339"/>
      <c r="AU44" s="339"/>
      <c r="AV44" s="339"/>
      <c r="AW44" s="339"/>
      <c r="AX44" s="339"/>
      <c r="AY44" s="339"/>
      <c r="AZ44" s="324" t="s">
        <v>240</v>
      </c>
      <c r="BA44" s="339"/>
      <c r="BB44" s="339"/>
      <c r="BC44" s="339"/>
      <c r="BD44" s="339"/>
      <c r="BE44" s="339"/>
      <c r="BF44" s="339"/>
      <c r="BG44" s="339"/>
      <c r="BH44" s="339"/>
      <c r="BI44" s="339"/>
      <c r="BJ44" s="339"/>
      <c r="BK44" s="339"/>
      <c r="BL44" s="339"/>
      <c r="BM44" s="339"/>
      <c r="BN44" s="339"/>
      <c r="BO44" s="339"/>
      <c r="BP44" s="339"/>
      <c r="BQ44" s="324" t="s">
        <v>240</v>
      </c>
      <c r="BR44" s="339"/>
      <c r="BS44" s="339"/>
      <c r="BT44" s="339"/>
      <c r="BU44" s="339"/>
      <c r="BV44" s="339"/>
      <c r="BW44" s="339"/>
      <c r="BX44" s="339"/>
      <c r="BY44" s="339"/>
      <c r="BZ44" s="339"/>
      <c r="CA44" s="339"/>
      <c r="CB44" s="339"/>
      <c r="CC44" s="339"/>
      <c r="CD44" s="339"/>
      <c r="CE44" s="339"/>
      <c r="CF44" s="339"/>
      <c r="CG44" s="339"/>
      <c r="CH44" s="324" t="s">
        <v>240</v>
      </c>
      <c r="CI44" s="339"/>
      <c r="CJ44" s="339"/>
      <c r="CK44" s="339"/>
      <c r="CL44" s="339"/>
      <c r="CM44" s="339"/>
      <c r="CN44" s="339"/>
      <c r="CO44" s="339"/>
      <c r="CP44" s="339"/>
      <c r="CQ44" s="339"/>
      <c r="CR44" s="339"/>
      <c r="CS44" s="339"/>
      <c r="CT44" s="339"/>
      <c r="CU44" s="339"/>
      <c r="CV44" s="339"/>
      <c r="CW44" s="339"/>
      <c r="CX44" s="339"/>
      <c r="CY44" s="324" t="s">
        <v>240</v>
      </c>
      <c r="CZ44" s="339"/>
      <c r="DA44" s="339"/>
      <c r="DB44" s="339"/>
      <c r="DC44" s="339"/>
      <c r="DD44" s="339"/>
      <c r="DE44" s="339"/>
      <c r="DF44" s="339"/>
      <c r="DG44" s="339"/>
      <c r="DH44" s="339"/>
      <c r="DI44" s="339"/>
      <c r="DJ44" s="339"/>
      <c r="DK44" s="339"/>
      <c r="DL44" s="339"/>
      <c r="DM44" s="339"/>
      <c r="DN44" s="339"/>
      <c r="DO44" s="339"/>
      <c r="DP44" s="324" t="s">
        <v>240</v>
      </c>
      <c r="DQ44" s="339"/>
      <c r="DR44" s="339"/>
      <c r="DS44" s="339"/>
      <c r="DT44" s="339"/>
      <c r="DU44" s="339"/>
      <c r="DV44" s="339"/>
      <c r="DW44" s="339"/>
      <c r="DX44" s="339"/>
      <c r="DY44" s="339"/>
      <c r="DZ44" s="339"/>
      <c r="EA44" s="339"/>
      <c r="EB44" s="339"/>
      <c r="EC44" s="339"/>
      <c r="ED44" s="339"/>
      <c r="EE44" s="339"/>
      <c r="EF44" s="339"/>
      <c r="EG44" s="324" t="s">
        <v>240</v>
      </c>
      <c r="EH44" s="339"/>
      <c r="EI44" s="339"/>
      <c r="EJ44" s="339"/>
      <c r="EK44" s="339"/>
      <c r="EL44" s="339"/>
      <c r="EM44" s="339"/>
      <c r="EN44" s="339"/>
      <c r="EO44" s="339"/>
      <c r="EP44" s="339"/>
      <c r="EQ44" s="339"/>
      <c r="ER44" s="339"/>
      <c r="ES44" s="339"/>
      <c r="ET44" s="339"/>
      <c r="EU44" s="339"/>
      <c r="EV44" s="339"/>
      <c r="EW44" s="339"/>
      <c r="EX44" s="324" t="s">
        <v>240</v>
      </c>
      <c r="EY44" s="339"/>
      <c r="EZ44" s="339"/>
      <c r="FA44" s="339"/>
      <c r="FB44" s="339"/>
      <c r="FC44" s="339"/>
      <c r="FD44" s="339"/>
      <c r="FE44" s="339"/>
      <c r="FF44" s="339"/>
      <c r="FG44" s="339"/>
      <c r="FH44" s="339"/>
      <c r="FI44" s="339"/>
      <c r="FJ44" s="339"/>
      <c r="FK44" s="339"/>
      <c r="FL44" s="339"/>
      <c r="FM44" s="339"/>
      <c r="FN44" s="339"/>
    </row>
    <row r="45" spans="1:170" s="235" customFormat="1" ht="73.5" customHeight="1" x14ac:dyDescent="0.2">
      <c r="A45" s="323" t="s">
        <v>339</v>
      </c>
      <c r="B45" s="323"/>
      <c r="C45" s="323"/>
      <c r="D45" s="323"/>
      <c r="E45" s="323"/>
      <c r="F45" s="323"/>
      <c r="G45" s="323"/>
      <c r="H45" s="323"/>
      <c r="I45" s="323"/>
      <c r="J45" s="323"/>
      <c r="K45" s="323"/>
      <c r="L45" s="323"/>
      <c r="M45" s="323"/>
      <c r="N45" s="323"/>
      <c r="O45" s="323"/>
      <c r="P45" s="323"/>
      <c r="Q45" s="323"/>
      <c r="R45" s="323" t="s">
        <v>339</v>
      </c>
      <c r="S45" s="323"/>
      <c r="T45" s="323"/>
      <c r="U45" s="323"/>
      <c r="V45" s="323"/>
      <c r="W45" s="323"/>
      <c r="X45" s="323"/>
      <c r="Y45" s="323"/>
      <c r="Z45" s="323"/>
      <c r="AA45" s="323"/>
      <c r="AB45" s="323"/>
      <c r="AC45" s="323"/>
      <c r="AD45" s="323"/>
      <c r="AE45" s="323"/>
      <c r="AF45" s="323"/>
      <c r="AG45" s="323"/>
      <c r="AH45" s="323"/>
      <c r="AI45" s="323" t="s">
        <v>339</v>
      </c>
      <c r="AJ45" s="323"/>
      <c r="AK45" s="323"/>
      <c r="AL45" s="323"/>
      <c r="AM45" s="323"/>
      <c r="AN45" s="323"/>
      <c r="AO45" s="323"/>
      <c r="AP45" s="323"/>
      <c r="AQ45" s="323"/>
      <c r="AR45" s="323"/>
      <c r="AS45" s="323"/>
      <c r="AT45" s="323"/>
      <c r="AU45" s="323"/>
      <c r="AV45" s="323"/>
      <c r="AW45" s="323"/>
      <c r="AX45" s="323"/>
      <c r="AY45" s="323"/>
      <c r="AZ45" s="323" t="s">
        <v>339</v>
      </c>
      <c r="BA45" s="323"/>
      <c r="BB45" s="323"/>
      <c r="BC45" s="323"/>
      <c r="BD45" s="323"/>
      <c r="BE45" s="323"/>
      <c r="BF45" s="323"/>
      <c r="BG45" s="323"/>
      <c r="BH45" s="323"/>
      <c r="BI45" s="323"/>
      <c r="BJ45" s="323"/>
      <c r="BK45" s="323"/>
      <c r="BL45" s="323"/>
      <c r="BM45" s="323"/>
      <c r="BN45" s="323"/>
      <c r="BO45" s="323"/>
      <c r="BP45" s="323"/>
      <c r="BQ45" s="323" t="s">
        <v>339</v>
      </c>
      <c r="BR45" s="323"/>
      <c r="BS45" s="323"/>
      <c r="BT45" s="323"/>
      <c r="BU45" s="323"/>
      <c r="BV45" s="323"/>
      <c r="BW45" s="323"/>
      <c r="BX45" s="323"/>
      <c r="BY45" s="323"/>
      <c r="BZ45" s="323"/>
      <c r="CA45" s="323"/>
      <c r="CB45" s="323"/>
      <c r="CC45" s="323"/>
      <c r="CD45" s="323"/>
      <c r="CE45" s="323"/>
      <c r="CF45" s="323"/>
      <c r="CG45" s="323"/>
      <c r="CH45" s="323" t="s">
        <v>339</v>
      </c>
      <c r="CI45" s="323"/>
      <c r="CJ45" s="323"/>
      <c r="CK45" s="323"/>
      <c r="CL45" s="323"/>
      <c r="CM45" s="323"/>
      <c r="CN45" s="323"/>
      <c r="CO45" s="323"/>
      <c r="CP45" s="323"/>
      <c r="CQ45" s="323"/>
      <c r="CR45" s="323"/>
      <c r="CS45" s="323"/>
      <c r="CT45" s="323"/>
      <c r="CU45" s="323"/>
      <c r="CV45" s="323"/>
      <c r="CW45" s="323"/>
      <c r="CX45" s="323"/>
      <c r="CY45" s="323" t="s">
        <v>339</v>
      </c>
      <c r="CZ45" s="323"/>
      <c r="DA45" s="323"/>
      <c r="DB45" s="323"/>
      <c r="DC45" s="323"/>
      <c r="DD45" s="323"/>
      <c r="DE45" s="323"/>
      <c r="DF45" s="323"/>
      <c r="DG45" s="323"/>
      <c r="DH45" s="323"/>
      <c r="DI45" s="323"/>
      <c r="DJ45" s="323"/>
      <c r="DK45" s="323"/>
      <c r="DL45" s="323"/>
      <c r="DM45" s="323"/>
      <c r="DN45" s="323"/>
      <c r="DO45" s="323"/>
      <c r="DP45" s="323" t="s">
        <v>339</v>
      </c>
      <c r="DQ45" s="323"/>
      <c r="DR45" s="323"/>
      <c r="DS45" s="323"/>
      <c r="DT45" s="323"/>
      <c r="DU45" s="323"/>
      <c r="DV45" s="323"/>
      <c r="DW45" s="323"/>
      <c r="DX45" s="323"/>
      <c r="DY45" s="323"/>
      <c r="DZ45" s="323"/>
      <c r="EA45" s="323"/>
      <c r="EB45" s="323"/>
      <c r="EC45" s="323"/>
      <c r="ED45" s="323"/>
      <c r="EE45" s="323"/>
      <c r="EF45" s="323"/>
      <c r="EG45" s="323" t="s">
        <v>339</v>
      </c>
      <c r="EH45" s="323"/>
      <c r="EI45" s="323"/>
      <c r="EJ45" s="323"/>
      <c r="EK45" s="323"/>
      <c r="EL45" s="323"/>
      <c r="EM45" s="323"/>
      <c r="EN45" s="323"/>
      <c r="EO45" s="323"/>
      <c r="EP45" s="323"/>
      <c r="EQ45" s="323"/>
      <c r="ER45" s="323"/>
      <c r="ES45" s="323"/>
      <c r="ET45" s="323"/>
      <c r="EU45" s="323"/>
      <c r="EV45" s="323"/>
      <c r="EW45" s="323"/>
      <c r="EX45" s="323" t="s">
        <v>339</v>
      </c>
      <c r="EY45" s="323"/>
      <c r="EZ45" s="323"/>
      <c r="FA45" s="323"/>
      <c r="FB45" s="323"/>
      <c r="FC45" s="323"/>
      <c r="FD45" s="323"/>
      <c r="FE45" s="323"/>
      <c r="FF45" s="323"/>
      <c r="FG45" s="323"/>
      <c r="FH45" s="323"/>
      <c r="FI45" s="323"/>
      <c r="FJ45" s="323"/>
      <c r="FK45" s="323"/>
      <c r="FL45" s="323"/>
      <c r="FM45" s="323"/>
      <c r="FN45" s="323"/>
    </row>
    <row r="46" spans="1:170" s="68" customFormat="1" x14ac:dyDescent="0.2">
      <c r="A46" s="278" t="s">
        <v>173</v>
      </c>
      <c r="B46" s="298"/>
      <c r="C46" s="298"/>
      <c r="D46" s="298"/>
      <c r="E46" s="298"/>
      <c r="F46" s="298"/>
      <c r="G46" s="298"/>
      <c r="H46" s="298"/>
      <c r="I46" s="298"/>
      <c r="J46" s="298"/>
      <c r="K46" s="298"/>
      <c r="L46" s="298"/>
      <c r="M46" s="298"/>
      <c r="N46" s="298"/>
      <c r="O46" s="298"/>
      <c r="P46" s="298"/>
      <c r="Q46" s="298"/>
      <c r="R46" s="278" t="str">
        <f>A46</f>
        <v>Notes : High-level SNA/ISIC aggregation of industries.</v>
      </c>
      <c r="S46" s="298"/>
      <c r="T46" s="298"/>
      <c r="U46" s="298"/>
      <c r="V46" s="298"/>
      <c r="W46" s="298"/>
      <c r="X46" s="298"/>
      <c r="Y46" s="298"/>
      <c r="Z46" s="298"/>
      <c r="AA46" s="298"/>
      <c r="AB46" s="298"/>
      <c r="AC46" s="298"/>
      <c r="AD46" s="298"/>
      <c r="AE46" s="298"/>
      <c r="AF46" s="298"/>
      <c r="AG46" s="283"/>
      <c r="AH46" s="283"/>
      <c r="AI46" s="278" t="str">
        <f>A46</f>
        <v>Notes : High-level SNA/ISIC aggregation of industries.</v>
      </c>
      <c r="AJ46" s="298"/>
      <c r="AK46" s="298"/>
      <c r="AL46" s="298"/>
      <c r="AM46" s="298"/>
      <c r="AN46" s="298"/>
      <c r="AO46" s="298"/>
      <c r="AP46" s="298"/>
      <c r="AQ46" s="298"/>
      <c r="AR46" s="298"/>
      <c r="AS46" s="298"/>
      <c r="AT46" s="298"/>
      <c r="AU46" s="298"/>
      <c r="AV46" s="298"/>
      <c r="AW46" s="298"/>
      <c r="AX46" s="283"/>
      <c r="AY46" s="283"/>
      <c r="AZ46" s="278" t="str">
        <f>A46</f>
        <v>Notes : High-level SNA/ISIC aggregation of industries.</v>
      </c>
      <c r="BA46" s="298"/>
      <c r="BB46" s="298"/>
      <c r="BC46" s="298"/>
      <c r="BD46" s="298"/>
      <c r="BE46" s="298"/>
      <c r="BF46" s="298"/>
      <c r="BG46" s="298"/>
      <c r="BH46" s="298"/>
      <c r="BI46" s="298"/>
      <c r="BJ46" s="298"/>
      <c r="BK46" s="298"/>
      <c r="BL46" s="298"/>
      <c r="BM46" s="298"/>
      <c r="BN46" s="298"/>
      <c r="BO46" s="296"/>
      <c r="BP46" s="296"/>
      <c r="BQ46" s="278" t="str">
        <f>A46</f>
        <v>Notes : High-level SNA/ISIC aggregation of industries.</v>
      </c>
      <c r="BR46" s="298"/>
      <c r="BS46" s="298"/>
      <c r="BT46" s="298"/>
      <c r="BU46" s="298"/>
      <c r="BV46" s="298"/>
      <c r="BW46" s="298"/>
      <c r="BX46" s="298"/>
      <c r="BY46" s="298"/>
      <c r="BZ46" s="298"/>
      <c r="CA46" s="298"/>
      <c r="CB46" s="298"/>
      <c r="CC46" s="298"/>
      <c r="CD46" s="298"/>
      <c r="CE46" s="298"/>
      <c r="CF46" s="296"/>
      <c r="CG46" s="296"/>
      <c r="CH46" s="278" t="str">
        <f>A46</f>
        <v>Notes : High-level SNA/ISIC aggregation of industries.</v>
      </c>
      <c r="CI46" s="298"/>
      <c r="CJ46" s="298"/>
      <c r="CK46" s="298"/>
      <c r="CL46" s="298"/>
      <c r="CM46" s="298"/>
      <c r="CN46" s="298"/>
      <c r="CO46" s="298"/>
      <c r="CP46" s="298"/>
      <c r="CQ46" s="298"/>
      <c r="CR46" s="298"/>
      <c r="CS46" s="298"/>
      <c r="CT46" s="298"/>
      <c r="CU46" s="298"/>
      <c r="CV46" s="298"/>
      <c r="CW46" s="296"/>
      <c r="CX46" s="296"/>
      <c r="CY46" s="278" t="str">
        <f>A46</f>
        <v>Notes : High-level SNA/ISIC aggregation of industries.</v>
      </c>
      <c r="CZ46" s="298"/>
      <c r="DA46" s="298"/>
      <c r="DB46" s="298"/>
      <c r="DC46" s="298"/>
      <c r="DD46" s="298"/>
      <c r="DE46" s="298"/>
      <c r="DF46" s="298"/>
      <c r="DG46" s="298"/>
      <c r="DH46" s="298"/>
      <c r="DI46" s="298"/>
      <c r="DJ46" s="298"/>
      <c r="DK46" s="298"/>
      <c r="DL46" s="298"/>
      <c r="DM46" s="298"/>
      <c r="DN46" s="296"/>
      <c r="DO46" s="296"/>
      <c r="DP46" s="278" t="str">
        <f>A46</f>
        <v>Notes : High-level SNA/ISIC aggregation of industries.</v>
      </c>
      <c r="DQ46" s="298"/>
      <c r="DR46" s="298"/>
      <c r="DS46" s="298"/>
      <c r="DT46" s="298"/>
      <c r="DU46" s="298"/>
      <c r="DV46" s="298"/>
      <c r="DW46" s="298"/>
      <c r="DX46" s="298"/>
      <c r="DY46" s="298"/>
      <c r="DZ46" s="298"/>
      <c r="EA46" s="298"/>
      <c r="EB46" s="298"/>
      <c r="EC46" s="298"/>
      <c r="ED46" s="298"/>
      <c r="EE46" s="296"/>
      <c r="EF46" s="296"/>
      <c r="EG46" s="278" t="str">
        <f>A46</f>
        <v>Notes : High-level SNA/ISIC aggregation of industries.</v>
      </c>
      <c r="EH46" s="298"/>
      <c r="EI46" s="298"/>
      <c r="EJ46" s="298"/>
      <c r="EK46" s="298"/>
      <c r="EL46" s="298"/>
      <c r="EM46" s="298"/>
      <c r="EN46" s="298"/>
      <c r="EO46" s="298"/>
      <c r="EP46" s="298"/>
      <c r="EQ46" s="298"/>
      <c r="ER46" s="298"/>
      <c r="ES46" s="298"/>
      <c r="ET46" s="298"/>
      <c r="EU46" s="298"/>
      <c r="EV46" s="296"/>
      <c r="EW46" s="296"/>
      <c r="EX46" s="278" t="str">
        <f>A46</f>
        <v>Notes : High-level SNA/ISIC aggregation of industries.</v>
      </c>
      <c r="EY46" s="298"/>
      <c r="EZ46" s="298"/>
      <c r="FA46" s="298"/>
      <c r="FB46" s="298"/>
      <c r="FC46" s="298"/>
      <c r="FD46" s="298"/>
      <c r="FE46" s="298"/>
      <c r="FF46" s="298"/>
      <c r="FG46" s="298"/>
      <c r="FH46" s="298"/>
      <c r="FI46" s="298"/>
      <c r="FJ46" s="298"/>
      <c r="FK46" s="298"/>
      <c r="FL46" s="298"/>
      <c r="FM46" s="296"/>
      <c r="FN46" s="296"/>
    </row>
    <row r="47" spans="1:170" s="68" customFormat="1" x14ac:dyDescent="0.2">
      <c r="A47" s="284" t="s">
        <v>147</v>
      </c>
      <c r="B47" s="283"/>
      <c r="C47" s="283"/>
      <c r="D47" s="283"/>
      <c r="E47" s="283"/>
      <c r="F47" s="283"/>
      <c r="G47" s="283"/>
      <c r="H47" s="283"/>
      <c r="I47" s="283"/>
      <c r="J47" s="283"/>
      <c r="K47" s="283"/>
      <c r="L47" s="283"/>
      <c r="M47" s="283"/>
      <c r="N47" s="283"/>
      <c r="O47" s="283"/>
      <c r="P47" s="283"/>
      <c r="Q47" s="283"/>
      <c r="R47" s="284" t="s">
        <v>147</v>
      </c>
      <c r="S47" s="283"/>
      <c r="T47" s="283"/>
      <c r="U47" s="283"/>
      <c r="V47" s="283"/>
      <c r="W47" s="283"/>
      <c r="X47" s="283"/>
      <c r="Y47" s="283"/>
      <c r="Z47" s="283"/>
      <c r="AA47" s="283"/>
      <c r="AB47" s="283"/>
      <c r="AC47" s="283"/>
      <c r="AD47" s="283"/>
      <c r="AE47" s="283"/>
      <c r="AF47" s="283"/>
      <c r="AG47" s="283"/>
      <c r="AH47" s="283"/>
      <c r="AI47" s="284" t="s">
        <v>147</v>
      </c>
      <c r="AJ47" s="283"/>
      <c r="AK47" s="283"/>
      <c r="AL47" s="283"/>
      <c r="AM47" s="283"/>
      <c r="AN47" s="283"/>
      <c r="AO47" s="283"/>
      <c r="AP47" s="283"/>
      <c r="AQ47" s="283"/>
      <c r="AR47" s="283"/>
      <c r="AS47" s="283"/>
      <c r="AT47" s="283"/>
      <c r="AU47" s="283"/>
      <c r="AV47" s="283"/>
      <c r="AW47" s="283"/>
      <c r="AX47" s="283"/>
      <c r="AY47" s="283"/>
      <c r="AZ47" s="284" t="s">
        <v>147</v>
      </c>
      <c r="BA47" s="283"/>
      <c r="BB47" s="283"/>
      <c r="BC47" s="283"/>
      <c r="BD47" s="283"/>
      <c r="BE47" s="283"/>
      <c r="BF47" s="283"/>
      <c r="BG47" s="283"/>
      <c r="BH47" s="283"/>
      <c r="BI47" s="283"/>
      <c r="BJ47" s="283"/>
      <c r="BK47" s="283"/>
      <c r="BL47" s="283"/>
      <c r="BM47" s="283"/>
      <c r="BN47" s="283"/>
      <c r="BO47" s="283"/>
      <c r="BP47" s="283"/>
      <c r="BQ47" s="284" t="s">
        <v>147</v>
      </c>
      <c r="BR47" s="283"/>
      <c r="BS47" s="283"/>
      <c r="BT47" s="283"/>
      <c r="BU47" s="283"/>
      <c r="BV47" s="283"/>
      <c r="BW47" s="283"/>
      <c r="BX47" s="283"/>
      <c r="BY47" s="283"/>
      <c r="BZ47" s="283"/>
      <c r="CA47" s="283"/>
      <c r="CB47" s="283"/>
      <c r="CC47" s="283"/>
      <c r="CD47" s="283"/>
      <c r="CE47" s="283"/>
      <c r="CF47" s="283"/>
      <c r="CG47" s="283"/>
      <c r="CH47" s="284" t="s">
        <v>147</v>
      </c>
      <c r="CI47" s="283"/>
      <c r="CJ47" s="283"/>
      <c r="CK47" s="283"/>
      <c r="CL47" s="283"/>
      <c r="CM47" s="283"/>
      <c r="CN47" s="283"/>
      <c r="CO47" s="283"/>
      <c r="CP47" s="283"/>
      <c r="CQ47" s="283"/>
      <c r="CR47" s="283"/>
      <c r="CS47" s="283"/>
      <c r="CT47" s="283"/>
      <c r="CU47" s="283"/>
      <c r="CV47" s="283"/>
      <c r="CW47" s="283"/>
      <c r="CX47" s="283"/>
      <c r="CY47" s="284" t="s">
        <v>147</v>
      </c>
      <c r="CZ47" s="283"/>
      <c r="DA47" s="283"/>
      <c r="DB47" s="283"/>
      <c r="DC47" s="283"/>
      <c r="DD47" s="283"/>
      <c r="DE47" s="283"/>
      <c r="DF47" s="283"/>
      <c r="DG47" s="283"/>
      <c r="DH47" s="283"/>
      <c r="DI47" s="283"/>
      <c r="DJ47" s="283"/>
      <c r="DK47" s="283"/>
      <c r="DL47" s="283"/>
      <c r="DM47" s="283"/>
      <c r="DN47" s="283"/>
      <c r="DO47" s="283"/>
      <c r="DP47" s="284" t="s">
        <v>147</v>
      </c>
      <c r="DQ47" s="283"/>
      <c r="DR47" s="283"/>
      <c r="DS47" s="283"/>
      <c r="DT47" s="283"/>
      <c r="DU47" s="283"/>
      <c r="DV47" s="283"/>
      <c r="DW47" s="283"/>
      <c r="DX47" s="283"/>
      <c r="DY47" s="283"/>
      <c r="DZ47" s="283"/>
      <c r="EA47" s="283"/>
      <c r="EB47" s="283"/>
      <c r="EC47" s="283"/>
      <c r="ED47" s="283"/>
      <c r="EE47" s="283"/>
      <c r="EF47" s="283"/>
      <c r="EG47" s="284" t="s">
        <v>147</v>
      </c>
      <c r="EH47" s="283"/>
      <c r="EI47" s="283"/>
      <c r="EJ47" s="283"/>
      <c r="EK47" s="283"/>
      <c r="EL47" s="283"/>
      <c r="EM47" s="283"/>
      <c r="EN47" s="283"/>
      <c r="EO47" s="283"/>
      <c r="EP47" s="283"/>
      <c r="EQ47" s="283"/>
      <c r="ER47" s="283"/>
      <c r="ES47" s="283"/>
      <c r="ET47" s="283"/>
      <c r="EU47" s="283"/>
      <c r="EV47" s="283"/>
      <c r="EW47" s="283"/>
      <c r="EX47" s="284" t="s">
        <v>147</v>
      </c>
      <c r="EY47" s="283"/>
      <c r="EZ47" s="283"/>
      <c r="FA47" s="283"/>
      <c r="FB47" s="283"/>
      <c r="FC47" s="283"/>
      <c r="FD47" s="283"/>
      <c r="FE47" s="283"/>
      <c r="FF47" s="283"/>
      <c r="FG47" s="283"/>
      <c r="FH47" s="283"/>
      <c r="FI47" s="283"/>
      <c r="FJ47" s="283"/>
      <c r="FK47" s="283"/>
      <c r="FL47" s="283"/>
      <c r="FM47" s="283"/>
      <c r="FN47" s="283"/>
    </row>
    <row r="48" spans="1:170" s="68" customFormat="1" x14ac:dyDescent="0.2"/>
    <row r="49" spans="1:168" s="68" customFormat="1" x14ac:dyDescent="0.2"/>
    <row r="50" spans="1:168" s="68" customFormat="1" x14ac:dyDescent="0.2"/>
    <row r="51" spans="1:168" s="68" customFormat="1" x14ac:dyDescent="0.2"/>
    <row r="52" spans="1:168" s="68" customFormat="1" x14ac:dyDescent="0.2"/>
    <row r="53" spans="1:168" s="68" customFormat="1" x14ac:dyDescent="0.2"/>
    <row r="54" spans="1:168" s="68" customFormat="1" x14ac:dyDescent="0.2"/>
    <row r="55" spans="1:168" s="68" customFormat="1" x14ac:dyDescent="0.2"/>
    <row r="56" spans="1:168" s="68" customFormat="1" x14ac:dyDescent="0.2">
      <c r="A56" s="71"/>
      <c r="B56" s="69"/>
      <c r="C56" s="69"/>
      <c r="D56" s="69"/>
      <c r="E56" s="69"/>
      <c r="F56" s="69"/>
      <c r="G56" s="69"/>
      <c r="H56" s="69"/>
      <c r="I56" s="69"/>
      <c r="J56" s="69"/>
      <c r="K56" s="69"/>
      <c r="L56" s="69"/>
      <c r="M56" s="69"/>
      <c r="N56" s="69"/>
      <c r="O56" s="69"/>
      <c r="P56" s="69"/>
      <c r="Q56" s="69"/>
      <c r="R56" s="71"/>
      <c r="S56" s="69"/>
      <c r="T56" s="69"/>
      <c r="U56" s="69"/>
      <c r="V56" s="69"/>
      <c r="W56" s="69"/>
      <c r="X56" s="69"/>
      <c r="Y56" s="69"/>
      <c r="Z56" s="69"/>
      <c r="AA56" s="69"/>
      <c r="AB56" s="69"/>
      <c r="AC56" s="69"/>
      <c r="AD56" s="69"/>
      <c r="AE56" s="69"/>
      <c r="AF56" s="69"/>
      <c r="AI56" s="71"/>
      <c r="AJ56" s="69"/>
      <c r="AK56" s="69"/>
      <c r="AL56" s="69"/>
      <c r="AM56" s="69"/>
      <c r="AN56" s="69"/>
      <c r="AO56" s="69"/>
      <c r="AP56" s="69"/>
      <c r="AQ56" s="69"/>
      <c r="AR56" s="69"/>
      <c r="AS56" s="69"/>
      <c r="AT56" s="69"/>
      <c r="AU56" s="69"/>
      <c r="AV56" s="69"/>
      <c r="AW56" s="69"/>
      <c r="AZ56" s="71"/>
      <c r="BA56" s="69"/>
      <c r="BB56" s="69"/>
      <c r="BC56" s="69"/>
      <c r="BD56" s="69"/>
      <c r="BE56" s="69"/>
      <c r="BF56" s="69"/>
      <c r="BG56" s="69"/>
      <c r="BH56" s="69"/>
      <c r="BI56" s="69"/>
      <c r="BJ56" s="69"/>
      <c r="BK56" s="69"/>
      <c r="BL56" s="69"/>
      <c r="BM56" s="69"/>
      <c r="BN56" s="69"/>
      <c r="BQ56" s="71"/>
      <c r="BR56" s="69"/>
      <c r="BS56" s="69"/>
      <c r="BT56" s="69"/>
      <c r="BU56" s="69"/>
      <c r="BV56" s="69"/>
      <c r="BW56" s="69"/>
      <c r="BX56" s="69"/>
      <c r="BY56" s="69"/>
      <c r="BZ56" s="69"/>
      <c r="CA56" s="69"/>
      <c r="CB56" s="69"/>
      <c r="CC56" s="69"/>
      <c r="CD56" s="69"/>
      <c r="CE56" s="69"/>
      <c r="CH56" s="71"/>
      <c r="CI56" s="69"/>
      <c r="CJ56" s="69"/>
      <c r="CK56" s="69"/>
      <c r="CL56" s="69"/>
      <c r="CM56" s="69"/>
      <c r="CN56" s="69"/>
      <c r="CO56" s="69"/>
      <c r="CP56" s="69"/>
      <c r="CQ56" s="69"/>
      <c r="CR56" s="69"/>
      <c r="CS56" s="69"/>
      <c r="CT56" s="69"/>
      <c r="CU56" s="69"/>
      <c r="CV56" s="69"/>
      <c r="CY56" s="71"/>
      <c r="CZ56" s="69"/>
      <c r="DA56" s="69"/>
      <c r="DB56" s="69"/>
      <c r="DC56" s="69"/>
      <c r="DD56" s="69"/>
      <c r="DE56" s="69"/>
      <c r="DF56" s="69"/>
      <c r="DG56" s="69"/>
      <c r="DH56" s="69"/>
      <c r="DI56" s="69"/>
      <c r="DJ56" s="69"/>
      <c r="DK56" s="69"/>
      <c r="DL56" s="69"/>
      <c r="DM56" s="69"/>
      <c r="DP56" s="71"/>
      <c r="DQ56" s="69"/>
      <c r="DR56" s="69"/>
      <c r="DS56" s="69"/>
      <c r="DT56" s="69"/>
      <c r="DU56" s="69"/>
      <c r="DV56" s="69"/>
      <c r="DW56" s="69"/>
      <c r="DX56" s="69"/>
      <c r="DY56" s="69"/>
      <c r="DZ56" s="69"/>
      <c r="EA56" s="69"/>
      <c r="EB56" s="69"/>
      <c r="EC56" s="69"/>
      <c r="ED56" s="69"/>
      <c r="EG56" s="71"/>
      <c r="EH56" s="69"/>
      <c r="EI56" s="69"/>
      <c r="EJ56" s="69"/>
      <c r="EK56" s="69"/>
      <c r="EL56" s="69"/>
      <c r="EM56" s="69"/>
      <c r="EN56" s="69"/>
      <c r="EO56" s="69"/>
      <c r="EP56" s="69"/>
      <c r="EQ56" s="69"/>
      <c r="ER56" s="69"/>
      <c r="ES56" s="69"/>
      <c r="ET56" s="69"/>
      <c r="EU56" s="69"/>
      <c r="EX56" s="71"/>
      <c r="EY56" s="69"/>
      <c r="EZ56" s="69"/>
      <c r="FA56" s="69"/>
      <c r="FB56" s="69"/>
      <c r="FC56" s="69"/>
      <c r="FD56" s="69"/>
      <c r="FE56" s="69"/>
      <c r="FF56" s="69"/>
      <c r="FG56" s="69"/>
      <c r="FH56" s="69"/>
      <c r="FI56" s="69"/>
      <c r="FJ56" s="69"/>
      <c r="FK56" s="69"/>
      <c r="FL56" s="69"/>
    </row>
    <row r="57" spans="1:168" s="68" customFormat="1" x14ac:dyDescent="0.2"/>
    <row r="58" spans="1:168" s="68" customFormat="1" x14ac:dyDescent="0.2"/>
    <row r="59" spans="1:168" s="68" customFormat="1" x14ac:dyDescent="0.2"/>
    <row r="60" spans="1:168" s="68" customFormat="1" x14ac:dyDescent="0.2"/>
    <row r="61" spans="1:168" s="68" customFormat="1" x14ac:dyDescent="0.2"/>
  </sheetData>
  <mergeCells count="90">
    <mergeCell ref="CY45:DO45"/>
    <mergeCell ref="DP45:EF45"/>
    <mergeCell ref="EG45:EW45"/>
    <mergeCell ref="EX45:FN45"/>
    <mergeCell ref="EX2:FL4"/>
    <mergeCell ref="EY8:EZ8"/>
    <mergeCell ref="FA8:FB8"/>
    <mergeCell ref="FC8:FD8"/>
    <mergeCell ref="FE8:FF8"/>
    <mergeCell ref="FG8:FH8"/>
    <mergeCell ref="EY6:FH7"/>
    <mergeCell ref="DP2:ED4"/>
    <mergeCell ref="DQ8:DR8"/>
    <mergeCell ref="DS8:DT8"/>
    <mergeCell ref="DU8:DV8"/>
    <mergeCell ref="DW8:DX8"/>
    <mergeCell ref="DY8:DZ8"/>
    <mergeCell ref="DQ6:DZ7"/>
    <mergeCell ref="EG2:EU4"/>
    <mergeCell ref="EH8:EI8"/>
    <mergeCell ref="EJ8:EK8"/>
    <mergeCell ref="EL8:EM8"/>
    <mergeCell ref="EN8:EO8"/>
    <mergeCell ref="EP8:EQ8"/>
    <mergeCell ref="EH6:EQ7"/>
    <mergeCell ref="CH2:CV4"/>
    <mergeCell ref="CI8:CJ8"/>
    <mergeCell ref="CK8:CL8"/>
    <mergeCell ref="CM8:CN8"/>
    <mergeCell ref="CO8:CP8"/>
    <mergeCell ref="CQ8:CR8"/>
    <mergeCell ref="CI6:CR7"/>
    <mergeCell ref="CY2:DM4"/>
    <mergeCell ref="CZ8:DA8"/>
    <mergeCell ref="DB8:DC8"/>
    <mergeCell ref="DD8:DE8"/>
    <mergeCell ref="DF8:DG8"/>
    <mergeCell ref="DH8:DI8"/>
    <mergeCell ref="CZ6:DI7"/>
    <mergeCell ref="A2:O4"/>
    <mergeCell ref="R2:AF4"/>
    <mergeCell ref="AI2:AW4"/>
    <mergeCell ref="AZ2:BN4"/>
    <mergeCell ref="BQ2:CE4"/>
    <mergeCell ref="BZ8:CA8"/>
    <mergeCell ref="BA8:BB8"/>
    <mergeCell ref="BC8:BD8"/>
    <mergeCell ref="BE8:BF8"/>
    <mergeCell ref="BG8:BH8"/>
    <mergeCell ref="BI8:BJ8"/>
    <mergeCell ref="BR8:BS8"/>
    <mergeCell ref="BT8:BU8"/>
    <mergeCell ref="BV8:BW8"/>
    <mergeCell ref="BX8:BY8"/>
    <mergeCell ref="B6:K7"/>
    <mergeCell ref="S6:AB7"/>
    <mergeCell ref="AJ6:AS7"/>
    <mergeCell ref="BA6:BJ7"/>
    <mergeCell ref="BR6:CA7"/>
    <mergeCell ref="B8:C8"/>
    <mergeCell ref="D8:E8"/>
    <mergeCell ref="F8:G8"/>
    <mergeCell ref="H8:I8"/>
    <mergeCell ref="J8:K8"/>
    <mergeCell ref="AR8:AS8"/>
    <mergeCell ref="S8:T8"/>
    <mergeCell ref="U8:V8"/>
    <mergeCell ref="W8:X8"/>
    <mergeCell ref="Y8:Z8"/>
    <mergeCell ref="AA8:AB8"/>
    <mergeCell ref="AJ8:AK8"/>
    <mergeCell ref="AL8:AM8"/>
    <mergeCell ref="AN8:AO8"/>
    <mergeCell ref="AP8:AQ8"/>
    <mergeCell ref="CY44:DO44"/>
    <mergeCell ref="DP44:EF44"/>
    <mergeCell ref="EG44:EW44"/>
    <mergeCell ref="EX44:FN44"/>
    <mergeCell ref="A44:Q44"/>
    <mergeCell ref="R44:AH44"/>
    <mergeCell ref="AI44:AY44"/>
    <mergeCell ref="AZ44:BP44"/>
    <mergeCell ref="BQ44:CG44"/>
    <mergeCell ref="CH44:CX44"/>
    <mergeCell ref="A45:Q45"/>
    <mergeCell ref="R45:AH45"/>
    <mergeCell ref="AI45:AY45"/>
    <mergeCell ref="AZ45:BP45"/>
    <mergeCell ref="BQ45:CG45"/>
    <mergeCell ref="CH45:CX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BA63"/>
  <sheetViews>
    <sheetView zoomScaleNormal="100" workbookViewId="0">
      <selection activeCell="X45" sqref="X45"/>
    </sheetView>
  </sheetViews>
  <sheetFormatPr defaultColWidth="9" defaultRowHeight="12.75" x14ac:dyDescent="0.2"/>
  <cols>
    <col min="1" max="1" width="16.7109375" style="3" customWidth="1"/>
    <col min="2" max="2" width="5" style="3" customWidth="1"/>
    <col min="3" max="17" width="4.5703125" style="3" customWidth="1"/>
    <col min="18" max="18" width="16.7109375" style="3" customWidth="1"/>
    <col min="19" max="25" width="5" style="3" customWidth="1"/>
    <col min="26" max="26" width="6" style="3" customWidth="1"/>
    <col min="27" max="27" width="7.28515625" style="3" customWidth="1"/>
    <col min="28" max="28" width="5.28515625" style="3" customWidth="1"/>
    <col min="29" max="32" width="5" style="3" customWidth="1"/>
    <col min="33" max="34" width="4.7109375" style="3" customWidth="1"/>
    <col min="35" max="35" width="16.7109375" style="3" customWidth="1"/>
    <col min="36" max="38" width="4.5703125" style="3" customWidth="1"/>
    <col min="39" max="39" width="5.28515625" style="3" customWidth="1"/>
    <col min="40" max="51" width="4.5703125" style="3" customWidth="1"/>
    <col min="52" max="16384" width="9" style="3"/>
  </cols>
  <sheetData>
    <row r="1" spans="1:53" x14ac:dyDescent="0.2">
      <c r="A1" s="2" t="s">
        <v>200</v>
      </c>
      <c r="I1" s="2"/>
      <c r="J1" s="2"/>
      <c r="K1" s="2"/>
      <c r="L1" s="2"/>
      <c r="M1" s="2"/>
      <c r="N1" s="2"/>
      <c r="O1" s="2"/>
      <c r="P1" s="2"/>
      <c r="Q1" s="2"/>
    </row>
    <row r="2" spans="1:53" ht="12.75" customHeight="1" x14ac:dyDescent="0.2">
      <c r="A2" s="329" t="s">
        <v>146</v>
      </c>
      <c r="B2" s="329"/>
      <c r="C2" s="329"/>
      <c r="D2" s="329"/>
      <c r="E2" s="329"/>
      <c r="F2" s="329"/>
      <c r="G2" s="329"/>
      <c r="H2" s="329"/>
      <c r="I2" s="329"/>
      <c r="J2" s="329"/>
      <c r="K2" s="329"/>
      <c r="L2" s="329"/>
      <c r="M2" s="329"/>
      <c r="N2" s="329"/>
      <c r="O2" s="329"/>
      <c r="P2" s="4"/>
      <c r="Q2" s="4"/>
    </row>
    <row r="3" spans="1:53" x14ac:dyDescent="0.2">
      <c r="A3" s="329"/>
      <c r="B3" s="329"/>
      <c r="C3" s="329"/>
      <c r="D3" s="329"/>
      <c r="E3" s="329"/>
      <c r="F3" s="329"/>
      <c r="G3" s="329"/>
      <c r="H3" s="329"/>
      <c r="I3" s="329"/>
      <c r="J3" s="329"/>
      <c r="K3" s="329"/>
      <c r="L3" s="329"/>
      <c r="M3" s="329"/>
      <c r="N3" s="329"/>
      <c r="O3" s="329"/>
      <c r="P3" s="4"/>
      <c r="Q3" s="4"/>
    </row>
    <row r="4" spans="1:53" x14ac:dyDescent="0.2">
      <c r="A4" s="329"/>
      <c r="B4" s="329"/>
      <c r="C4" s="329"/>
      <c r="D4" s="329"/>
      <c r="E4" s="329"/>
      <c r="F4" s="329"/>
      <c r="G4" s="329"/>
      <c r="H4" s="329"/>
      <c r="I4" s="329"/>
      <c r="J4" s="329"/>
      <c r="K4" s="329"/>
      <c r="L4" s="329"/>
      <c r="M4" s="329"/>
      <c r="N4" s="329"/>
      <c r="O4" s="329"/>
      <c r="P4" s="4"/>
      <c r="Q4" s="4"/>
    </row>
    <row r="5" spans="1:53" x14ac:dyDescent="0.2">
      <c r="A5" s="4"/>
      <c r="B5" s="4"/>
      <c r="C5" s="4"/>
      <c r="D5" s="4"/>
      <c r="E5" s="4"/>
      <c r="F5" s="4"/>
      <c r="G5" s="4"/>
      <c r="H5" s="4"/>
      <c r="I5" s="4"/>
      <c r="J5" s="4"/>
      <c r="K5" s="4"/>
      <c r="L5" s="4"/>
      <c r="M5" s="4"/>
      <c r="N5" s="4"/>
      <c r="O5" s="4"/>
      <c r="P5" s="4"/>
      <c r="Q5" s="4"/>
    </row>
    <row r="6" spans="1:53" ht="15" x14ac:dyDescent="0.25">
      <c r="A6" s="5"/>
      <c r="B6" s="35"/>
      <c r="C6" s="36"/>
      <c r="D6" s="36"/>
      <c r="E6" s="36"/>
      <c r="F6" s="36"/>
      <c r="G6" s="36"/>
      <c r="H6" s="36"/>
      <c r="I6" s="36"/>
      <c r="J6" s="36"/>
      <c r="K6" s="36"/>
      <c r="L6" s="37"/>
      <c r="M6" s="37"/>
      <c r="N6" s="38"/>
      <c r="O6" s="38"/>
    </row>
    <row r="7" spans="1:53" ht="12.75" customHeight="1" x14ac:dyDescent="0.2">
      <c r="A7" s="6"/>
      <c r="B7" s="326" t="s">
        <v>143</v>
      </c>
      <c r="C7" s="327"/>
      <c r="D7" s="327"/>
      <c r="E7" s="327"/>
      <c r="F7" s="327"/>
      <c r="G7" s="327"/>
      <c r="H7" s="327"/>
      <c r="I7" s="327"/>
      <c r="J7" s="327"/>
      <c r="K7" s="328"/>
      <c r="L7" s="37"/>
      <c r="M7" s="37"/>
      <c r="N7" s="38"/>
      <c r="O7" s="38"/>
      <c r="P7" s="6"/>
    </row>
    <row r="8" spans="1:53" ht="24" customHeight="1" x14ac:dyDescent="0.2">
      <c r="B8" s="330" t="s">
        <v>77</v>
      </c>
      <c r="C8" s="331"/>
      <c r="D8" s="330" t="s">
        <v>78</v>
      </c>
      <c r="E8" s="331"/>
      <c r="F8" s="330" t="s">
        <v>79</v>
      </c>
      <c r="G8" s="331"/>
      <c r="H8" s="330" t="s">
        <v>80</v>
      </c>
      <c r="I8" s="332"/>
      <c r="J8" s="330" t="s">
        <v>106</v>
      </c>
      <c r="K8" s="332"/>
      <c r="L8" s="232"/>
      <c r="M8" s="40"/>
      <c r="N8" s="40"/>
      <c r="O8" s="40"/>
    </row>
    <row r="9" spans="1:53" s="7" customFormat="1" ht="20.25" customHeight="1" x14ac:dyDescent="0.2">
      <c r="A9" s="41"/>
      <c r="B9" s="229" t="s">
        <v>36</v>
      </c>
      <c r="C9" s="230" t="s">
        <v>29</v>
      </c>
      <c r="D9" s="229" t="s">
        <v>36</v>
      </c>
      <c r="E9" s="230" t="s">
        <v>29</v>
      </c>
      <c r="F9" s="229" t="s">
        <v>36</v>
      </c>
      <c r="G9" s="230" t="s">
        <v>29</v>
      </c>
      <c r="H9" s="229" t="s">
        <v>36</v>
      </c>
      <c r="I9" s="230" t="s">
        <v>29</v>
      </c>
      <c r="J9" s="229" t="s">
        <v>36</v>
      </c>
      <c r="K9" s="230" t="s">
        <v>29</v>
      </c>
      <c r="L9" s="46"/>
      <c r="M9" s="46"/>
      <c r="N9" s="46"/>
      <c r="O9" s="46"/>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x14ac:dyDescent="0.2">
      <c r="A10" s="95" t="s">
        <v>0</v>
      </c>
      <c r="B10" s="45"/>
      <c r="C10" s="46"/>
      <c r="D10" s="46"/>
      <c r="E10" s="46"/>
      <c r="F10" s="46"/>
      <c r="G10" s="46"/>
      <c r="H10" s="46"/>
      <c r="I10" s="46"/>
      <c r="J10" s="46"/>
      <c r="K10" s="243"/>
      <c r="L10" s="46"/>
      <c r="M10" s="46"/>
      <c r="N10" s="46"/>
      <c r="O10" s="46"/>
      <c r="P10" s="46"/>
      <c r="Q10" s="46"/>
    </row>
    <row r="11" spans="1:53" x14ac:dyDescent="0.2">
      <c r="A11" s="97" t="s">
        <v>1</v>
      </c>
      <c r="B11" s="244"/>
      <c r="C11" s="6"/>
      <c r="D11" s="6"/>
      <c r="E11" s="6"/>
      <c r="F11" s="6"/>
      <c r="G11" s="6"/>
      <c r="H11" s="6"/>
      <c r="I11" s="6"/>
      <c r="J11" s="6"/>
      <c r="K11" s="245"/>
    </row>
    <row r="12" spans="1:53" x14ac:dyDescent="0.2">
      <c r="A12" s="98" t="s">
        <v>2</v>
      </c>
      <c r="B12" s="246">
        <v>2.2439833890562202</v>
      </c>
      <c r="C12" s="9">
        <v>1.7031886364890399E-2</v>
      </c>
      <c r="D12" s="231">
        <v>2.12945643462609</v>
      </c>
      <c r="E12" s="9">
        <v>1.55766036297153E-2</v>
      </c>
      <c r="F12" s="231">
        <v>2.19696151954459</v>
      </c>
      <c r="G12" s="9">
        <v>1.6815687507111501E-2</v>
      </c>
      <c r="H12" s="231">
        <v>2.1334022573545401</v>
      </c>
      <c r="I12" s="9">
        <v>2.1341507399819399E-2</v>
      </c>
      <c r="J12" s="231">
        <v>2.1098522959935799</v>
      </c>
      <c r="K12" s="247">
        <v>2.2017915153371499E-2</v>
      </c>
      <c r="L12" s="15"/>
      <c r="M12" s="16"/>
      <c r="N12" s="15"/>
      <c r="O12" s="16"/>
      <c r="P12" s="16"/>
      <c r="Q12" s="16"/>
    </row>
    <row r="13" spans="1:53" ht="12.75" customHeight="1" x14ac:dyDescent="0.2">
      <c r="A13" s="98" t="s">
        <v>3</v>
      </c>
      <c r="B13" s="246">
        <v>2.06960990879909</v>
      </c>
      <c r="C13" s="9">
        <v>1.49369745330206E-2</v>
      </c>
      <c r="D13" s="231">
        <v>2.0318900824505701</v>
      </c>
      <c r="E13" s="9">
        <v>1.9178723169978401E-2</v>
      </c>
      <c r="F13" s="231">
        <v>1.9413283327772901</v>
      </c>
      <c r="G13" s="9">
        <v>1.67699425209085E-2</v>
      </c>
      <c r="H13" s="231">
        <v>1.9341356593536201</v>
      </c>
      <c r="I13" s="9">
        <v>1.8068773288280798E-2</v>
      </c>
      <c r="J13" s="231">
        <v>1.73951225608066</v>
      </c>
      <c r="K13" s="247">
        <v>2.2112652910031599E-2</v>
      </c>
      <c r="L13" s="15"/>
      <c r="M13" s="16"/>
      <c r="N13" s="15"/>
      <c r="O13" s="16"/>
      <c r="P13" s="16"/>
      <c r="Q13" s="16"/>
    </row>
    <row r="14" spans="1:53" x14ac:dyDescent="0.2">
      <c r="A14" s="98" t="s">
        <v>4</v>
      </c>
      <c r="B14" s="246">
        <v>2.1290677447814699</v>
      </c>
      <c r="C14" s="9">
        <v>1.0342146543307E-2</v>
      </c>
      <c r="D14" s="231">
        <v>2.1258426793493399</v>
      </c>
      <c r="E14" s="9">
        <v>1.2236493301714099E-2</v>
      </c>
      <c r="F14" s="231">
        <v>2.2170618090086101</v>
      </c>
      <c r="G14" s="9">
        <v>1.4070346406844099E-2</v>
      </c>
      <c r="H14" s="231">
        <v>2.12962729386203</v>
      </c>
      <c r="I14" s="9">
        <v>1.54855311672804E-2</v>
      </c>
      <c r="J14" s="231">
        <v>1.89445830410917</v>
      </c>
      <c r="K14" s="247">
        <v>1.52495724621065E-2</v>
      </c>
      <c r="L14" s="15"/>
      <c r="M14" s="16"/>
      <c r="N14" s="15"/>
      <c r="O14" s="16"/>
      <c r="P14" s="16"/>
      <c r="Q14" s="16"/>
    </row>
    <row r="15" spans="1:53" x14ac:dyDescent="0.2">
      <c r="A15" s="98" t="s">
        <v>5</v>
      </c>
      <c r="B15" s="246">
        <v>1.91623249298148</v>
      </c>
      <c r="C15" s="9">
        <v>2.93011658175069E-2</v>
      </c>
      <c r="D15" s="231">
        <v>1.9375497932274</v>
      </c>
      <c r="E15" s="9">
        <v>2.9799525949740599E-2</v>
      </c>
      <c r="F15" s="231">
        <v>2.1807354049835399</v>
      </c>
      <c r="G15" s="9">
        <v>2.9787943167140798E-2</v>
      </c>
      <c r="H15" s="231">
        <v>2.1104658499824001</v>
      </c>
      <c r="I15" s="9">
        <v>3.2759821172047697E-2</v>
      </c>
      <c r="J15" s="231">
        <v>1.88956879209968</v>
      </c>
      <c r="K15" s="247">
        <v>4.4091847751617001E-2</v>
      </c>
      <c r="L15" s="15"/>
      <c r="M15" s="16"/>
      <c r="N15" s="15"/>
      <c r="O15" s="16"/>
      <c r="P15" s="16"/>
      <c r="Q15" s="16"/>
    </row>
    <row r="16" spans="1:53" x14ac:dyDescent="0.2">
      <c r="A16" s="98" t="s">
        <v>6</v>
      </c>
      <c r="B16" s="246">
        <v>2.13393108824335</v>
      </c>
      <c r="C16" s="9">
        <v>1.47118374825612E-2</v>
      </c>
      <c r="D16" s="231">
        <v>1.95027184958087</v>
      </c>
      <c r="E16" s="9">
        <v>1.49493989266289E-2</v>
      </c>
      <c r="F16" s="231">
        <v>1.9335406745336801</v>
      </c>
      <c r="G16" s="9">
        <v>1.6486102580161099E-2</v>
      </c>
      <c r="H16" s="231">
        <v>2.0907516563378499</v>
      </c>
      <c r="I16" s="9">
        <v>1.6718988141339E-2</v>
      </c>
      <c r="J16" s="231">
        <v>1.82702264131188</v>
      </c>
      <c r="K16" s="247">
        <v>1.9458239836384401E-2</v>
      </c>
      <c r="L16" s="15"/>
      <c r="M16" s="16"/>
      <c r="N16" s="15"/>
      <c r="O16" s="16"/>
      <c r="P16" s="16"/>
      <c r="Q16" s="16"/>
    </row>
    <row r="17" spans="1:53" x14ac:dyDescent="0.2">
      <c r="A17" s="98" t="s">
        <v>7</v>
      </c>
      <c r="B17" s="246">
        <v>1.9995455488679299</v>
      </c>
      <c r="C17" s="9">
        <v>1.47672568346617E-2</v>
      </c>
      <c r="D17" s="231">
        <v>1.7209102594158501</v>
      </c>
      <c r="E17" s="9">
        <v>1.09264806245696E-2</v>
      </c>
      <c r="F17" s="231">
        <v>2.0121406710708301</v>
      </c>
      <c r="G17" s="9">
        <v>1.5092505640824899E-2</v>
      </c>
      <c r="H17" s="231">
        <v>2.1926274997978101</v>
      </c>
      <c r="I17" s="9">
        <v>1.8152708639315101E-2</v>
      </c>
      <c r="J17" s="231">
        <v>1.7119104460913701</v>
      </c>
      <c r="K17" s="247">
        <v>1.7626215272686901E-2</v>
      </c>
      <c r="L17" s="15"/>
      <c r="M17" s="16"/>
      <c r="N17" s="15"/>
      <c r="O17" s="16"/>
      <c r="P17" s="16"/>
      <c r="Q17" s="16"/>
    </row>
    <row r="18" spans="1:53" x14ac:dyDescent="0.2">
      <c r="A18" s="98" t="s">
        <v>8</v>
      </c>
      <c r="B18" s="246">
        <v>2.1972354660978102</v>
      </c>
      <c r="C18" s="9">
        <v>1.1557148504148801E-2</v>
      </c>
      <c r="D18" s="231">
        <v>2.0065998451907201</v>
      </c>
      <c r="E18" s="9">
        <v>1.21407161119391E-2</v>
      </c>
      <c r="F18" s="231">
        <v>2.1519938744901399</v>
      </c>
      <c r="G18" s="9">
        <v>1.5466922687264999E-2</v>
      </c>
      <c r="H18" s="231">
        <v>1.87343228679768</v>
      </c>
      <c r="I18" s="9">
        <v>1.48925531442542E-2</v>
      </c>
      <c r="J18" s="231">
        <v>1.8310021601883499</v>
      </c>
      <c r="K18" s="247">
        <v>1.7285577426728399E-2</v>
      </c>
      <c r="L18" s="15"/>
      <c r="M18" s="16"/>
      <c r="N18" s="15"/>
      <c r="O18" s="16"/>
      <c r="P18" s="16"/>
      <c r="Q18" s="16"/>
    </row>
    <row r="19" spans="1:53" s="85" customFormat="1" x14ac:dyDescent="0.2">
      <c r="A19" s="98" t="s">
        <v>326</v>
      </c>
      <c r="B19" s="248">
        <v>1.8709825882928399</v>
      </c>
      <c r="C19" s="118">
        <v>1.25420422904264E-2</v>
      </c>
      <c r="D19" s="117">
        <v>1.8680018696651799</v>
      </c>
      <c r="E19" s="118">
        <v>1.35478939514445E-2</v>
      </c>
      <c r="F19" s="117">
        <v>1.9948934575650199</v>
      </c>
      <c r="G19" s="118">
        <v>1.38460588974524E-2</v>
      </c>
      <c r="H19" s="117">
        <v>1.89986018378942</v>
      </c>
      <c r="I19" s="118">
        <v>1.3773932510370899E-2</v>
      </c>
      <c r="J19" s="117">
        <v>1.69139257788958</v>
      </c>
      <c r="K19" s="249">
        <v>1.9865500118467501E-2</v>
      </c>
      <c r="L19" s="191"/>
      <c r="M19" s="192"/>
      <c r="N19" s="191"/>
      <c r="O19" s="192"/>
      <c r="P19" s="192"/>
      <c r="Q19" s="192"/>
      <c r="R19" s="1"/>
      <c r="S19" s="1"/>
      <c r="T19" s="1"/>
      <c r="U19" s="1"/>
      <c r="V19" s="1"/>
      <c r="W19" s="1"/>
      <c r="X19" s="1"/>
      <c r="Y19" s="1"/>
      <c r="Z19" s="1"/>
      <c r="AA19" s="1"/>
      <c r="AB19" s="1"/>
      <c r="AC19" s="1"/>
      <c r="AD19" s="1"/>
      <c r="AE19" s="1"/>
      <c r="AF19" s="1"/>
      <c r="AI19" s="1"/>
      <c r="AJ19" s="1"/>
      <c r="AK19" s="1"/>
      <c r="AL19" s="1"/>
      <c r="AM19" s="1"/>
      <c r="AN19" s="1"/>
      <c r="AO19" s="1"/>
      <c r="AP19" s="1"/>
      <c r="AQ19" s="1"/>
      <c r="AR19" s="1"/>
      <c r="AS19" s="1"/>
      <c r="AT19" s="1"/>
      <c r="AU19" s="1"/>
      <c r="AV19" s="1"/>
      <c r="AW19" s="1"/>
      <c r="AX19" s="1"/>
      <c r="AY19" s="1"/>
      <c r="AZ19" s="1"/>
      <c r="BA19" s="1"/>
    </row>
    <row r="20" spans="1:53" x14ac:dyDescent="0.2">
      <c r="A20" s="98" t="s">
        <v>9</v>
      </c>
      <c r="B20" s="246">
        <v>2.1256476428250002</v>
      </c>
      <c r="C20" s="9">
        <v>2.07583381480884E-2</v>
      </c>
      <c r="D20" s="231">
        <v>2.0607325343335199</v>
      </c>
      <c r="E20" s="9">
        <v>1.7177472924075801E-2</v>
      </c>
      <c r="F20" s="231">
        <v>2.03167719326495</v>
      </c>
      <c r="G20" s="9">
        <v>1.96192701466785E-2</v>
      </c>
      <c r="H20" s="231">
        <v>1.93910652765792</v>
      </c>
      <c r="I20" s="9">
        <v>1.80600809493996E-2</v>
      </c>
      <c r="J20" s="231">
        <v>1.7420795495146599</v>
      </c>
      <c r="K20" s="247">
        <v>2.42488605567679E-2</v>
      </c>
      <c r="L20" s="15"/>
      <c r="M20" s="16"/>
      <c r="N20" s="15"/>
      <c r="O20" s="16"/>
      <c r="P20" s="16"/>
      <c r="Q20" s="16"/>
    </row>
    <row r="21" spans="1:53" x14ac:dyDescent="0.2">
      <c r="A21" s="98" t="s">
        <v>10</v>
      </c>
      <c r="B21" s="246">
        <v>2.01678553381138</v>
      </c>
      <c r="C21" s="9">
        <v>2.06782051419531E-2</v>
      </c>
      <c r="D21" s="231">
        <v>2.0816572465546299</v>
      </c>
      <c r="E21" s="9">
        <v>2.55626468244851E-2</v>
      </c>
      <c r="F21" s="231">
        <v>2.0048542161759202</v>
      </c>
      <c r="G21" s="9">
        <v>2.0721645909757499E-2</v>
      </c>
      <c r="H21" s="231">
        <v>2.0748132184299801</v>
      </c>
      <c r="I21" s="9">
        <v>2.8239295453185299E-2</v>
      </c>
      <c r="J21" s="231">
        <v>1.7944066518678099</v>
      </c>
      <c r="K21" s="247">
        <v>2.6465212720740601E-2</v>
      </c>
      <c r="L21" s="15"/>
      <c r="M21" s="16"/>
      <c r="N21" s="15"/>
      <c r="O21" s="16"/>
      <c r="P21" s="16"/>
      <c r="Q21" s="16"/>
    </row>
    <row r="22" spans="1:53" x14ac:dyDescent="0.2">
      <c r="A22" s="98" t="s">
        <v>11</v>
      </c>
      <c r="B22" s="246">
        <v>1.7000519626308599</v>
      </c>
      <c r="C22" s="9">
        <v>3.0563117539106999E-2</v>
      </c>
      <c r="D22" s="231">
        <v>1.7891300700296</v>
      </c>
      <c r="E22" s="9">
        <v>2.9342984998814301E-2</v>
      </c>
      <c r="F22" s="231">
        <v>1.94573209143806</v>
      </c>
      <c r="G22" s="9">
        <v>2.5569517036909899E-2</v>
      </c>
      <c r="H22" s="231">
        <v>2.16049170099688</v>
      </c>
      <c r="I22" s="9">
        <v>3.2406493043514603E-2</v>
      </c>
      <c r="J22" s="231">
        <v>1.95578799718616</v>
      </c>
      <c r="K22" s="247">
        <v>3.7603728627714897E-2</v>
      </c>
      <c r="L22" s="15"/>
      <c r="M22" s="16"/>
      <c r="N22" s="15"/>
      <c r="O22" s="16"/>
      <c r="P22" s="16"/>
      <c r="Q22" s="16"/>
    </row>
    <row r="23" spans="1:53" x14ac:dyDescent="0.2">
      <c r="A23" s="98" t="s">
        <v>12</v>
      </c>
      <c r="B23" s="246">
        <v>2.1245457048805401</v>
      </c>
      <c r="C23" s="9">
        <v>1.8626604057421298E-2</v>
      </c>
      <c r="D23" s="231">
        <v>2.2605740086194199</v>
      </c>
      <c r="E23" s="9">
        <v>1.8789727467246001E-2</v>
      </c>
      <c r="F23" s="231">
        <v>1.88226188205737</v>
      </c>
      <c r="G23" s="9">
        <v>1.5499076901743699E-2</v>
      </c>
      <c r="H23" s="231">
        <v>1.71418833514813</v>
      </c>
      <c r="I23" s="9">
        <v>1.9643262768345E-2</v>
      </c>
      <c r="J23" s="231">
        <v>1.4478816267725301</v>
      </c>
      <c r="K23" s="247">
        <v>1.84208920059282E-2</v>
      </c>
      <c r="L23" s="15"/>
      <c r="M23" s="16"/>
      <c r="N23" s="15"/>
      <c r="O23" s="16"/>
      <c r="P23" s="16"/>
      <c r="Q23" s="16"/>
    </row>
    <row r="24" spans="1:53" x14ac:dyDescent="0.2">
      <c r="A24" s="98" t="s">
        <v>13</v>
      </c>
      <c r="B24" s="246">
        <v>2.1020196644935201</v>
      </c>
      <c r="C24" s="9">
        <v>1.8215648294065301E-2</v>
      </c>
      <c r="D24" s="231">
        <v>2.3080823884620698</v>
      </c>
      <c r="E24" s="9">
        <v>2.4201264065114601E-2</v>
      </c>
      <c r="F24" s="231">
        <v>2.0182203478248</v>
      </c>
      <c r="G24" s="9">
        <v>1.8699486106527798E-2</v>
      </c>
      <c r="H24" s="231">
        <v>2.13419610243642</v>
      </c>
      <c r="I24" s="9">
        <v>2.5702500577969498E-2</v>
      </c>
      <c r="J24" s="231">
        <v>1.5268982982200301</v>
      </c>
      <c r="K24" s="247">
        <v>2.29204862654513E-2</v>
      </c>
      <c r="L24" s="15"/>
      <c r="M24" s="16"/>
      <c r="N24" s="15"/>
      <c r="O24" s="16"/>
      <c r="P24" s="16"/>
      <c r="Q24" s="16"/>
    </row>
    <row r="25" spans="1:53" x14ac:dyDescent="0.2">
      <c r="A25" s="98" t="s">
        <v>14</v>
      </c>
      <c r="B25" s="246">
        <v>2.0726468082225402</v>
      </c>
      <c r="C25" s="9">
        <v>1.37305953440985E-2</v>
      </c>
      <c r="D25" s="231">
        <v>2.0733870323043799</v>
      </c>
      <c r="E25" s="9">
        <v>1.6317542811521601E-2</v>
      </c>
      <c r="F25" s="231">
        <v>1.9539216942209301</v>
      </c>
      <c r="G25" s="9">
        <v>1.6626195922658699E-2</v>
      </c>
      <c r="H25" s="231">
        <v>2.0850337199776301</v>
      </c>
      <c r="I25" s="9">
        <v>1.8746542462952102E-2</v>
      </c>
      <c r="J25" s="231">
        <v>1.67486094998424</v>
      </c>
      <c r="K25" s="247">
        <v>1.9184268793000499E-2</v>
      </c>
      <c r="L25" s="15"/>
      <c r="M25" s="16"/>
      <c r="N25" s="15"/>
      <c r="O25" s="16"/>
      <c r="P25" s="16"/>
      <c r="Q25" s="16"/>
    </row>
    <row r="26" spans="1:53" x14ac:dyDescent="0.2">
      <c r="A26" s="98" t="s">
        <v>15</v>
      </c>
      <c r="B26" s="246">
        <v>2.2334924404859602</v>
      </c>
      <c r="C26" s="9">
        <v>1.3536043183545499E-2</v>
      </c>
      <c r="D26" s="231">
        <v>2.08808623704661</v>
      </c>
      <c r="E26" s="9">
        <v>1.44522086989E-2</v>
      </c>
      <c r="F26" s="231">
        <v>1.85738806039274</v>
      </c>
      <c r="G26" s="9">
        <v>1.4638642430480801E-2</v>
      </c>
      <c r="H26" s="231">
        <v>1.9459958643236299</v>
      </c>
      <c r="I26" s="9">
        <v>1.42897568086028E-2</v>
      </c>
      <c r="J26" s="231">
        <v>1.84748742745051</v>
      </c>
      <c r="K26" s="247">
        <v>1.7738294714639599E-2</v>
      </c>
      <c r="L26" s="15"/>
      <c r="M26" s="16"/>
      <c r="N26" s="8"/>
      <c r="O26" s="9"/>
      <c r="P26" s="9"/>
      <c r="Q26" s="16"/>
    </row>
    <row r="27" spans="1:53" x14ac:dyDescent="0.2">
      <c r="A27" s="98" t="s">
        <v>16</v>
      </c>
      <c r="B27" s="246">
        <v>1.80362708646129</v>
      </c>
      <c r="C27" s="9">
        <v>1.9311713482636599E-2</v>
      </c>
      <c r="D27" s="231">
        <v>1.8770447025571999</v>
      </c>
      <c r="E27" s="9">
        <v>2.01059928570409E-2</v>
      </c>
      <c r="F27" s="231">
        <v>1.9586782125911999</v>
      </c>
      <c r="G27" s="9">
        <v>2.3906874443136099E-2</v>
      </c>
      <c r="H27" s="231">
        <v>1.9846733321253001</v>
      </c>
      <c r="I27" s="9">
        <v>2.1981289700570301E-2</v>
      </c>
      <c r="J27" s="231">
        <v>1.6599997749562601</v>
      </c>
      <c r="K27" s="247">
        <v>2.1867294190282299E-2</v>
      </c>
      <c r="L27" s="15"/>
      <c r="M27" s="16"/>
      <c r="N27" s="8"/>
      <c r="O27" s="9"/>
      <c r="P27" s="9"/>
      <c r="Q27" s="16"/>
    </row>
    <row r="28" spans="1:53" x14ac:dyDescent="0.2">
      <c r="A28" s="98" t="s">
        <v>17</v>
      </c>
      <c r="B28" s="246">
        <v>1.8285202655927399</v>
      </c>
      <c r="C28" s="9">
        <v>2.3995888451183198E-2</v>
      </c>
      <c r="D28" s="231">
        <v>1.9487332424289701</v>
      </c>
      <c r="E28" s="9">
        <v>2.75459621317466E-2</v>
      </c>
      <c r="F28" s="231">
        <v>2.1349528024872302</v>
      </c>
      <c r="G28" s="9">
        <v>2.1735024396348099E-2</v>
      </c>
      <c r="H28" s="231">
        <v>2.1316434001993301</v>
      </c>
      <c r="I28" s="9">
        <v>3.0294985582548901E-2</v>
      </c>
      <c r="J28" s="231">
        <v>1.9134290611234299</v>
      </c>
      <c r="K28" s="247">
        <v>2.86566567910542E-2</v>
      </c>
      <c r="L28" s="15"/>
      <c r="M28" s="16"/>
      <c r="N28" s="8"/>
      <c r="O28" s="9"/>
      <c r="P28" s="9"/>
      <c r="Q28" s="16"/>
    </row>
    <row r="29" spans="1:53" x14ac:dyDescent="0.2">
      <c r="A29" s="98" t="s">
        <v>18</v>
      </c>
      <c r="B29" s="246">
        <v>1.9752711353664101</v>
      </c>
      <c r="C29" s="9">
        <v>2.1590747217571201E-2</v>
      </c>
      <c r="D29" s="231">
        <v>2.0457821301892301</v>
      </c>
      <c r="E29" s="9">
        <v>2.1975400088367E-2</v>
      </c>
      <c r="F29" s="231">
        <v>2.07951036335009</v>
      </c>
      <c r="G29" s="9">
        <v>2.43341533674984E-2</v>
      </c>
      <c r="H29" s="231">
        <v>2.0541144638900799</v>
      </c>
      <c r="I29" s="9">
        <v>2.5734803088145401E-2</v>
      </c>
      <c r="J29" s="231">
        <v>1.7939148492292001</v>
      </c>
      <c r="K29" s="247">
        <v>2.8385759924609701E-2</v>
      </c>
      <c r="L29" s="15"/>
      <c r="M29" s="16"/>
      <c r="N29" s="8"/>
      <c r="O29" s="9"/>
      <c r="P29" s="9"/>
      <c r="Q29" s="16"/>
    </row>
    <row r="30" spans="1:53" x14ac:dyDescent="0.2">
      <c r="A30" s="98" t="s">
        <v>19</v>
      </c>
      <c r="B30" s="246">
        <v>2.1797519267360901</v>
      </c>
      <c r="C30" s="9">
        <v>1.40751114750838E-2</v>
      </c>
      <c r="D30" s="231">
        <v>1.84454983305072</v>
      </c>
      <c r="E30" s="9">
        <v>1.4588714245909601E-2</v>
      </c>
      <c r="F30" s="231">
        <v>1.8615518237841699</v>
      </c>
      <c r="G30" s="9">
        <v>1.5200343205296901E-2</v>
      </c>
      <c r="H30" s="231">
        <v>1.8676494386995099</v>
      </c>
      <c r="I30" s="9">
        <v>1.6550754206389798E-2</v>
      </c>
      <c r="J30" s="231">
        <v>1.87905553053785</v>
      </c>
      <c r="K30" s="247">
        <v>2.0970023286415299E-2</v>
      </c>
      <c r="L30" s="15"/>
      <c r="M30" s="16"/>
      <c r="N30" s="8"/>
      <c r="O30" s="9"/>
      <c r="P30" s="9"/>
      <c r="Q30" s="16"/>
    </row>
    <row r="31" spans="1:53" x14ac:dyDescent="0.2">
      <c r="A31" s="98" t="s">
        <v>20</v>
      </c>
      <c r="B31" s="246">
        <v>2.2006798222666402</v>
      </c>
      <c r="C31" s="9">
        <v>2.17800079079285E-2</v>
      </c>
      <c r="D31" s="231">
        <v>2.2113841152268501</v>
      </c>
      <c r="E31" s="9">
        <v>2.0406733346030999E-2</v>
      </c>
      <c r="F31" s="231">
        <v>2.2342868703457501</v>
      </c>
      <c r="G31" s="9">
        <v>2.01513293858336E-2</v>
      </c>
      <c r="H31" s="231">
        <v>2.1615515778299499</v>
      </c>
      <c r="I31" s="9">
        <v>2.6981554561266101E-2</v>
      </c>
      <c r="J31" s="231">
        <v>2.1007842079826999</v>
      </c>
      <c r="K31" s="247">
        <v>2.31340681614647E-2</v>
      </c>
      <c r="L31" s="15"/>
      <c r="M31" s="16"/>
      <c r="N31" s="8"/>
      <c r="O31" s="9"/>
      <c r="P31" s="9"/>
      <c r="Q31" s="16"/>
    </row>
    <row r="32" spans="1:53" x14ac:dyDescent="0.2">
      <c r="A32" s="98"/>
      <c r="B32" s="246"/>
      <c r="C32" s="9"/>
      <c r="D32" s="231"/>
      <c r="E32" s="9"/>
      <c r="F32" s="231"/>
      <c r="G32" s="9"/>
      <c r="H32" s="231"/>
      <c r="I32" s="9"/>
      <c r="J32" s="231"/>
      <c r="K32" s="247"/>
      <c r="N32" s="6"/>
      <c r="O32" s="6"/>
      <c r="P32" s="6"/>
    </row>
    <row r="33" spans="1:53" x14ac:dyDescent="0.2">
      <c r="A33" s="97" t="s">
        <v>21</v>
      </c>
      <c r="B33" s="246"/>
      <c r="C33" s="9"/>
      <c r="D33" s="231"/>
      <c r="E33" s="9"/>
      <c r="F33" s="231"/>
      <c r="G33" s="9"/>
      <c r="H33" s="231"/>
      <c r="I33" s="9"/>
      <c r="J33" s="231"/>
      <c r="K33" s="247"/>
      <c r="N33" s="6"/>
      <c r="O33" s="6"/>
      <c r="P33" s="6"/>
    </row>
    <row r="34" spans="1:53" x14ac:dyDescent="0.2">
      <c r="A34" s="98" t="s">
        <v>22</v>
      </c>
      <c r="B34" s="246">
        <v>2.0009629657852899</v>
      </c>
      <c r="C34" s="9">
        <v>1.59287211070833E-2</v>
      </c>
      <c r="D34" s="231">
        <v>2.0909408541599701</v>
      </c>
      <c r="E34" s="9">
        <v>1.7776911958957101E-2</v>
      </c>
      <c r="F34" s="231">
        <v>1.9616353125191499</v>
      </c>
      <c r="G34" s="9">
        <v>2.0962577518934902E-2</v>
      </c>
      <c r="H34" s="231">
        <v>2.05822192125828</v>
      </c>
      <c r="I34" s="9">
        <v>1.6475424586425098E-2</v>
      </c>
      <c r="J34" s="231">
        <v>1.7890255289830701</v>
      </c>
      <c r="K34" s="247">
        <v>2.3733588320304901E-2</v>
      </c>
      <c r="L34" s="15"/>
      <c r="M34" s="16"/>
      <c r="N34" s="8"/>
      <c r="O34" s="9"/>
      <c r="P34" s="9"/>
      <c r="Q34" s="16"/>
    </row>
    <row r="35" spans="1:53" x14ac:dyDescent="0.2">
      <c r="A35" s="98" t="s">
        <v>23</v>
      </c>
      <c r="B35" s="246">
        <v>2.1309627682629002</v>
      </c>
      <c r="C35" s="9">
        <v>1.6751663424940499E-2</v>
      </c>
      <c r="D35" s="231">
        <v>2.1762719270080302</v>
      </c>
      <c r="E35" s="9">
        <v>1.8466001618956899E-2</v>
      </c>
      <c r="F35" s="231">
        <v>2.06680920311417</v>
      </c>
      <c r="G35" s="9">
        <v>2.4310804385842998E-2</v>
      </c>
      <c r="H35" s="231">
        <v>2.1883926942779501</v>
      </c>
      <c r="I35" s="9">
        <v>2.6541381445184399E-2</v>
      </c>
      <c r="J35" s="231">
        <v>2.05351323037877</v>
      </c>
      <c r="K35" s="247">
        <v>2.8749547297329502E-2</v>
      </c>
      <c r="L35" s="15"/>
      <c r="M35" s="16"/>
      <c r="N35" s="8"/>
      <c r="O35" s="9"/>
      <c r="P35" s="9"/>
      <c r="Q35" s="16"/>
    </row>
    <row r="36" spans="1:53" x14ac:dyDescent="0.2">
      <c r="A36" s="98" t="s">
        <v>24</v>
      </c>
      <c r="B36" s="246">
        <v>2.0571098962234098</v>
      </c>
      <c r="C36" s="9">
        <v>2.2826321927645499E-2</v>
      </c>
      <c r="D36" s="231">
        <v>2.0573119893573102</v>
      </c>
      <c r="E36" s="9">
        <v>2.4669155133934501E-2</v>
      </c>
      <c r="F36" s="231">
        <v>2.0152031219331699</v>
      </c>
      <c r="G36" s="9">
        <v>2.3884265849036499E-2</v>
      </c>
      <c r="H36" s="231">
        <v>2.0575980066720998</v>
      </c>
      <c r="I36" s="9">
        <v>2.9489741817419899E-2</v>
      </c>
      <c r="J36" s="231">
        <v>1.9177539525636</v>
      </c>
      <c r="K36" s="247">
        <v>3.6492245128888899E-2</v>
      </c>
      <c r="L36" s="15"/>
      <c r="M36" s="16"/>
      <c r="N36" s="8"/>
      <c r="O36" s="9"/>
      <c r="P36" s="9"/>
      <c r="Q36" s="16"/>
    </row>
    <row r="37" spans="1:53" x14ac:dyDescent="0.2">
      <c r="A37" s="104" t="s">
        <v>25</v>
      </c>
      <c r="B37" s="246">
        <v>2.1287216457729001</v>
      </c>
      <c r="C37" s="9">
        <v>1.6251517770458902E-2</v>
      </c>
      <c r="D37" s="231">
        <v>2.1727442132420101</v>
      </c>
      <c r="E37" s="9">
        <v>1.8067643867932599E-2</v>
      </c>
      <c r="F37" s="231">
        <v>2.06523443199361</v>
      </c>
      <c r="G37" s="9">
        <v>2.3653148435324602E-2</v>
      </c>
      <c r="H37" s="231">
        <v>2.18468968475762</v>
      </c>
      <c r="I37" s="9">
        <v>2.58904911508013E-2</v>
      </c>
      <c r="J37" s="231">
        <v>2.0493389661352901</v>
      </c>
      <c r="K37" s="247">
        <v>2.79134307627588E-2</v>
      </c>
      <c r="L37" s="15"/>
      <c r="M37" s="16"/>
      <c r="N37" s="8"/>
      <c r="O37" s="9"/>
      <c r="P37" s="9"/>
      <c r="Q37" s="16"/>
    </row>
    <row r="38" spans="1:53" x14ac:dyDescent="0.2">
      <c r="A38" s="95"/>
      <c r="B38" s="244"/>
      <c r="C38" s="6"/>
      <c r="D38" s="6"/>
      <c r="E38" s="6"/>
      <c r="F38" s="6"/>
      <c r="G38" s="6"/>
      <c r="H38" s="6"/>
      <c r="I38" s="6"/>
      <c r="J38" s="6"/>
      <c r="K38" s="245"/>
      <c r="L38" s="6"/>
      <c r="M38" s="6"/>
      <c r="N38" s="6"/>
      <c r="O38" s="6"/>
      <c r="P38" s="6"/>
      <c r="Q38" s="6"/>
      <c r="R38" s="6"/>
      <c r="S38" s="6"/>
      <c r="T38" s="6"/>
      <c r="U38" s="6"/>
      <c r="V38" s="6"/>
      <c r="W38" s="6"/>
      <c r="X38" s="6"/>
    </row>
    <row r="39" spans="1:53" s="85" customFormat="1" x14ac:dyDescent="0.2">
      <c r="A39" s="101" t="s">
        <v>156</v>
      </c>
      <c r="B39" s="250">
        <f>IF(ISNUMBER(B$12),AVERAGE(B12:B31,B34,B37),"")</f>
        <v>2.047877856020516</v>
      </c>
      <c r="C39" s="102">
        <f>IF(ISNUMBER(C$12),SQRT((SUMSQ(C12:C31, C34,C37))/(22^2)),"")</f>
        <v>3.97628062328259E-3</v>
      </c>
      <c r="D39" s="228">
        <f t="shared" ref="D39" si="0">IF(ISNUMBER(D$12),AVERAGE(D12:D31,D34,D37),"")</f>
        <v>2.0283341555323275</v>
      </c>
      <c r="E39" s="102">
        <f t="shared" ref="E39" si="1">IF(ISNUMBER(E$12),SQRT((SUMSQ(E12:E31, E34,E37))/(22^2)),"")</f>
        <v>4.1815944040343497E-3</v>
      </c>
      <c r="F39" s="228">
        <f t="shared" ref="F39" si="2">IF(ISNUMBER(F$12),AVERAGE(F12:F31,F34,F37),"")</f>
        <v>2.028116411200894</v>
      </c>
      <c r="G39" s="102">
        <f t="shared" ref="G39" si="3">IF(ISNUMBER(G$12),SQRT((SUMSQ(G12:G31, G34,G37))/(22^2)),"")</f>
        <v>4.1661396807020114E-3</v>
      </c>
      <c r="H39" s="228">
        <f t="shared" ref="H39" si="4">IF(ISNUMBER(H$12),AVERAGE(H12:H31,H34,H37),"")</f>
        <v>2.039121453409364</v>
      </c>
      <c r="I39" s="102">
        <f t="shared" ref="I39" si="5">IF(ISNUMBER(I$12),SQRT((SUMSQ(I12:I31, I34,I37))/(22^2)),"")</f>
        <v>4.7452339047574406E-3</v>
      </c>
      <c r="J39" s="228">
        <f t="shared" ref="J39" si="6">IF(ISNUMBER(J$12),AVERAGE(J12:J31,J34,J37),"")</f>
        <v>1.812257722441273</v>
      </c>
      <c r="K39" s="251">
        <f t="shared" ref="K39" si="7">IF(ISNUMBER(K$12),SQRT((SUMSQ(K12:K31, K34,K37))/(22^2)),"")</f>
        <v>5.2234085357432125E-3</v>
      </c>
      <c r="L39" s="145" t="str">
        <f t="shared" ref="L39:O39" si="8">+IF(ISNUMBER(L12),AVERAGE(L12:L18,L20:L31,L34:L35),"")</f>
        <v/>
      </c>
      <c r="M39" s="156" t="str">
        <f t="shared" si="8"/>
        <v/>
      </c>
      <c r="N39" s="145" t="str">
        <f t="shared" si="8"/>
        <v/>
      </c>
      <c r="O39" s="156" t="str">
        <f t="shared" si="8"/>
        <v/>
      </c>
      <c r="P39" s="118"/>
      <c r="Q39" s="118"/>
      <c r="R39" s="1"/>
      <c r="S39" s="1"/>
      <c r="T39" s="1"/>
      <c r="U39" s="1"/>
      <c r="V39" s="1"/>
      <c r="W39" s="1"/>
      <c r="X39" s="1"/>
      <c r="Y39" s="1"/>
      <c r="Z39" s="1"/>
      <c r="AA39" s="1"/>
      <c r="AB39" s="1"/>
      <c r="AC39" s="1"/>
      <c r="AD39" s="1"/>
      <c r="AE39" s="1"/>
      <c r="AF39" s="1"/>
      <c r="AI39" s="1"/>
      <c r="AJ39" s="1"/>
      <c r="AK39" s="1"/>
      <c r="AL39" s="1"/>
      <c r="AM39" s="1"/>
      <c r="AN39" s="1"/>
      <c r="AO39" s="1"/>
      <c r="AP39" s="1"/>
      <c r="AQ39" s="1"/>
      <c r="AR39" s="1"/>
      <c r="AS39" s="1"/>
      <c r="AT39" s="1"/>
      <c r="AU39" s="1"/>
      <c r="AV39" s="1"/>
      <c r="AW39" s="1"/>
      <c r="AX39" s="1"/>
      <c r="AY39" s="1"/>
      <c r="AZ39" s="1"/>
      <c r="BA39" s="1"/>
    </row>
    <row r="40" spans="1:53" x14ac:dyDescent="0.2">
      <c r="A40" s="48"/>
      <c r="B40" s="244"/>
      <c r="C40" s="6"/>
      <c r="D40" s="6"/>
      <c r="E40" s="6"/>
      <c r="F40" s="6"/>
      <c r="G40" s="6"/>
      <c r="H40" s="6"/>
      <c r="I40" s="6"/>
      <c r="J40" s="6"/>
      <c r="K40" s="245"/>
      <c r="L40" s="6"/>
      <c r="M40" s="6"/>
      <c r="N40" s="6"/>
      <c r="O40" s="6"/>
      <c r="P40" s="6"/>
      <c r="Q40" s="6"/>
      <c r="R40" s="6"/>
      <c r="S40" s="6"/>
      <c r="T40" s="6"/>
      <c r="U40" s="6"/>
      <c r="V40" s="6"/>
      <c r="W40" s="6"/>
      <c r="X40" s="6"/>
    </row>
    <row r="41" spans="1:53" x14ac:dyDescent="0.2">
      <c r="A41" s="49" t="s">
        <v>26</v>
      </c>
      <c r="B41" s="244"/>
      <c r="C41" s="6"/>
      <c r="D41" s="6"/>
      <c r="E41" s="6"/>
      <c r="F41" s="6"/>
      <c r="G41" s="6"/>
      <c r="H41" s="6"/>
      <c r="I41" s="6"/>
      <c r="J41" s="6"/>
      <c r="K41" s="245"/>
      <c r="L41" s="6"/>
      <c r="M41" s="6"/>
      <c r="N41" s="6"/>
      <c r="O41" s="6"/>
      <c r="P41" s="6"/>
      <c r="Q41" s="6"/>
    </row>
    <row r="42" spans="1:53" s="6" customFormat="1" ht="12.75" customHeight="1" x14ac:dyDescent="0.2">
      <c r="A42" s="104" t="s">
        <v>262</v>
      </c>
      <c r="B42" s="246">
        <v>1.8314719460990301</v>
      </c>
      <c r="C42" s="9">
        <v>1.9743666203910801E-2</v>
      </c>
      <c r="D42" s="231">
        <v>1.8285339889141601</v>
      </c>
      <c r="E42" s="9">
        <v>2.5949626339981099E-2</v>
      </c>
      <c r="F42" s="231">
        <v>1.9297689992746201</v>
      </c>
      <c r="G42" s="9">
        <v>2.7130268053538902E-2</v>
      </c>
      <c r="H42" s="231">
        <v>1.8449402626532201</v>
      </c>
      <c r="I42" s="9">
        <v>2.6161787264099401E-2</v>
      </c>
      <c r="J42" s="231">
        <v>1.7894145588725201</v>
      </c>
      <c r="K42" s="247">
        <v>2.8113284564669799E-2</v>
      </c>
      <c r="L42" s="8"/>
      <c r="M42" s="9"/>
      <c r="N42" s="8"/>
      <c r="O42" s="9"/>
      <c r="P42" s="9"/>
      <c r="Q42" s="9"/>
    </row>
    <row r="43" spans="1:53" s="6" customFormat="1" ht="12.75" customHeight="1" x14ac:dyDescent="0.2">
      <c r="A43" s="67" t="s">
        <v>338</v>
      </c>
      <c r="B43" s="252">
        <v>1.6432160341522299</v>
      </c>
      <c r="C43" s="20">
        <v>5.2878467306072999E-2</v>
      </c>
      <c r="D43" s="210">
        <v>1.8430425905321901</v>
      </c>
      <c r="E43" s="20">
        <v>5.06412620274359E-2</v>
      </c>
      <c r="F43" s="210">
        <v>1.82022475889414</v>
      </c>
      <c r="G43" s="20">
        <v>4.0734103352894999E-2</v>
      </c>
      <c r="H43" s="210">
        <v>1.81104790429703</v>
      </c>
      <c r="I43" s="20">
        <v>4.1231761047391201E-2</v>
      </c>
      <c r="J43" s="210">
        <v>1.9932013962036801</v>
      </c>
      <c r="K43" s="253">
        <v>3.5638452591601602E-2</v>
      </c>
      <c r="L43" s="8"/>
      <c r="M43" s="9"/>
      <c r="N43" s="8"/>
      <c r="O43" s="9"/>
      <c r="P43" s="9"/>
      <c r="Q43" s="9"/>
    </row>
    <row r="44" spans="1:53" s="73" customFormat="1" ht="99.2" customHeight="1" x14ac:dyDescent="0.2">
      <c r="A44" s="324" t="s">
        <v>250</v>
      </c>
      <c r="B44" s="325"/>
      <c r="C44" s="325"/>
      <c r="D44" s="325"/>
      <c r="E44" s="325"/>
      <c r="F44" s="325"/>
      <c r="G44" s="325"/>
      <c r="H44" s="325"/>
      <c r="I44" s="325"/>
      <c r="J44" s="325"/>
      <c r="K44" s="325"/>
      <c r="L44" s="325"/>
      <c r="M44" s="325"/>
      <c r="N44" s="325"/>
      <c r="O44" s="325"/>
      <c r="P44" s="325"/>
      <c r="Q44" s="325"/>
    </row>
    <row r="45" spans="1:53" s="235" customFormat="1" ht="63.75" customHeight="1" x14ac:dyDescent="0.2">
      <c r="A45" s="323" t="s">
        <v>339</v>
      </c>
      <c r="B45" s="323"/>
      <c r="C45" s="323"/>
      <c r="D45" s="323"/>
      <c r="E45" s="323"/>
      <c r="F45" s="323"/>
      <c r="G45" s="323"/>
      <c r="H45" s="323"/>
      <c r="I45" s="323"/>
      <c r="J45" s="323"/>
      <c r="K45" s="323"/>
      <c r="L45" s="323"/>
      <c r="M45" s="323"/>
      <c r="N45" s="323"/>
      <c r="O45" s="323"/>
      <c r="P45" s="323"/>
      <c r="Q45" s="323"/>
    </row>
    <row r="46" spans="1:53" s="68" customFormat="1" x14ac:dyDescent="0.2">
      <c r="A46" s="69" t="s">
        <v>147</v>
      </c>
    </row>
    <row r="47" spans="1:53" s="68" customFormat="1" x14ac:dyDescent="0.2"/>
    <row r="48" spans="1:53" s="68" customFormat="1" x14ac:dyDescent="0.2"/>
    <row r="49" spans="1:1" s="68" customFormat="1" x14ac:dyDescent="0.2"/>
    <row r="50" spans="1:1" s="68" customFormat="1" x14ac:dyDescent="0.2"/>
    <row r="51" spans="1:1" s="68" customFormat="1" x14ac:dyDescent="0.2"/>
    <row r="52" spans="1:1" s="68" customFormat="1" x14ac:dyDescent="0.2"/>
    <row r="53" spans="1:1" s="68" customFormat="1" x14ac:dyDescent="0.2"/>
    <row r="54" spans="1:1" s="68" customFormat="1" x14ac:dyDescent="0.2"/>
    <row r="55" spans="1:1" s="68" customFormat="1" x14ac:dyDescent="0.2"/>
    <row r="56" spans="1:1" s="68" customFormat="1" x14ac:dyDescent="0.2"/>
    <row r="57" spans="1:1" s="68" customFormat="1" x14ac:dyDescent="0.2"/>
    <row r="58" spans="1:1" s="68" customFormat="1" x14ac:dyDescent="0.2"/>
    <row r="59" spans="1:1" s="68" customFormat="1" x14ac:dyDescent="0.2"/>
    <row r="60" spans="1:1" s="68" customFormat="1" x14ac:dyDescent="0.2"/>
    <row r="61" spans="1:1" s="68" customFormat="1" x14ac:dyDescent="0.2"/>
    <row r="62" spans="1:1" x14ac:dyDescent="0.2">
      <c r="A62" s="11"/>
    </row>
    <row r="63" spans="1:1" x14ac:dyDescent="0.2">
      <c r="A63" s="12"/>
    </row>
  </sheetData>
  <mergeCells count="9">
    <mergeCell ref="A45:Q45"/>
    <mergeCell ref="A44:Q44"/>
    <mergeCell ref="B7:K7"/>
    <mergeCell ref="A2:O4"/>
    <mergeCell ref="B8:C8"/>
    <mergeCell ref="D8:E8"/>
    <mergeCell ref="F8:G8"/>
    <mergeCell ref="H8:I8"/>
    <mergeCell ref="J8:K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FF67"/>
  <sheetViews>
    <sheetView zoomScaleNormal="100" workbookViewId="0">
      <selection activeCell="Q45" sqref="Q45:AE45"/>
    </sheetView>
  </sheetViews>
  <sheetFormatPr defaultColWidth="9" defaultRowHeight="12.75" x14ac:dyDescent="0.2"/>
  <cols>
    <col min="1" max="1" width="16.7109375" style="3" customWidth="1"/>
    <col min="2" max="2" width="5" style="3" customWidth="1"/>
    <col min="3" max="7" width="4.5703125" style="3" customWidth="1"/>
    <col min="8" max="9" width="5.5703125" style="3" customWidth="1"/>
    <col min="10" max="11" width="6.7109375" style="3" customWidth="1"/>
    <col min="12" max="16" width="4.5703125" style="3" customWidth="1"/>
    <col min="17" max="17" width="16.7109375" style="3" customWidth="1"/>
    <col min="18" max="23" width="4.7109375" style="3" customWidth="1"/>
    <col min="24" max="25" width="5.5703125" style="3" customWidth="1"/>
    <col min="26" max="27" width="6.7109375" style="3" customWidth="1"/>
    <col min="28" max="31" width="4.7109375" style="3" customWidth="1"/>
    <col min="32" max="32" width="16.7109375" style="3" customWidth="1"/>
    <col min="33" max="38" width="4.7109375" style="3" customWidth="1"/>
    <col min="39" max="40" width="5.5703125" style="3" customWidth="1"/>
    <col min="41" max="42" width="6.7109375" style="3" customWidth="1"/>
    <col min="43" max="46" width="4.7109375" style="3" customWidth="1"/>
    <col min="47" max="47" width="16.7109375" style="3" customWidth="1"/>
    <col min="48" max="53" width="4.7109375" style="3" customWidth="1"/>
    <col min="54" max="55" width="5.5703125" style="3" customWidth="1"/>
    <col min="56" max="57" width="6.7109375" style="3" customWidth="1"/>
    <col min="58" max="61" width="4.7109375" style="3" customWidth="1"/>
    <col min="62" max="62" width="16.7109375" style="3" customWidth="1"/>
    <col min="63" max="68" width="4.7109375" style="3" customWidth="1"/>
    <col min="69" max="70" width="5.5703125" style="3" customWidth="1"/>
    <col min="71" max="72" width="6.7109375" style="3" customWidth="1"/>
    <col min="73" max="76" width="4.7109375" style="3" customWidth="1"/>
    <col min="77" max="77" width="16.7109375" style="3" customWidth="1"/>
    <col min="78" max="83" width="4.7109375" style="3" customWidth="1"/>
    <col min="84" max="85" width="5.5703125" style="3" customWidth="1"/>
    <col min="86" max="87" width="6.7109375" style="3" customWidth="1"/>
    <col min="88" max="91" width="4.7109375" style="3" customWidth="1"/>
    <col min="92" max="92" width="16.7109375" style="3" customWidth="1"/>
    <col min="93" max="98" width="4.7109375" style="3" customWidth="1"/>
    <col min="99" max="100" width="5.5703125" style="3" customWidth="1"/>
    <col min="101" max="102" width="6.7109375" style="3" customWidth="1"/>
    <col min="103" max="106" width="4.7109375" style="3" customWidth="1"/>
    <col min="107" max="107" width="16.7109375" style="3" customWidth="1"/>
    <col min="108" max="113" width="4.7109375" style="3" customWidth="1"/>
    <col min="114" max="115" width="5.5703125" style="3" customWidth="1"/>
    <col min="116" max="117" width="6.7109375" style="3" customWidth="1"/>
    <col min="118" max="121" width="4.7109375" style="3" customWidth="1"/>
    <col min="122" max="122" width="16.7109375" style="3" customWidth="1"/>
    <col min="123" max="128" width="4.7109375" style="3" customWidth="1"/>
    <col min="129" max="130" width="5.5703125" style="3" customWidth="1"/>
    <col min="131" max="132" width="6.7109375" style="3" customWidth="1"/>
    <col min="133" max="136" width="4.7109375" style="3" customWidth="1"/>
    <col min="137" max="137" width="16.7109375" style="3" customWidth="1"/>
    <col min="138" max="143" width="4.7109375" style="3" customWidth="1"/>
    <col min="144" max="145" width="5.5703125" style="3" customWidth="1"/>
    <col min="146" max="147" width="6.7109375" style="3" customWidth="1"/>
    <col min="148" max="153" width="4.7109375" style="3" customWidth="1"/>
    <col min="154" max="16384" width="9" style="3"/>
  </cols>
  <sheetData>
    <row r="1" spans="1:162" x14ac:dyDescent="0.2">
      <c r="A1" s="2" t="s">
        <v>195</v>
      </c>
      <c r="E1" s="2"/>
      <c r="F1" s="2"/>
      <c r="G1" s="2"/>
      <c r="H1" s="2"/>
      <c r="I1" s="2"/>
      <c r="J1" s="2"/>
      <c r="K1" s="2"/>
      <c r="L1" s="2"/>
      <c r="M1" s="2"/>
      <c r="N1" s="2"/>
      <c r="O1" s="2"/>
      <c r="P1" s="2"/>
      <c r="Q1" s="2" t="str">
        <f>A1</f>
        <v>Table A4.20</v>
      </c>
      <c r="R1" s="2"/>
      <c r="S1" s="2"/>
      <c r="T1" s="2"/>
      <c r="U1" s="2"/>
      <c r="V1" s="2"/>
      <c r="W1" s="2"/>
      <c r="X1" s="2"/>
      <c r="Y1" s="2"/>
      <c r="Z1" s="2"/>
      <c r="AA1" s="2"/>
      <c r="AB1" s="2"/>
      <c r="AC1" s="2"/>
      <c r="AD1" s="2"/>
      <c r="AE1" s="2"/>
      <c r="AF1" s="2" t="str">
        <f>Q1</f>
        <v>Table A4.20</v>
      </c>
      <c r="AG1" s="2"/>
      <c r="AH1" s="2"/>
      <c r="AI1" s="2"/>
      <c r="AJ1" s="2"/>
      <c r="AK1" s="2"/>
      <c r="AL1" s="2"/>
      <c r="AM1" s="2"/>
      <c r="AN1" s="2"/>
      <c r="AO1" s="2"/>
      <c r="AP1" s="2"/>
      <c r="AQ1" s="2"/>
      <c r="AR1" s="2"/>
      <c r="AS1" s="2"/>
      <c r="AT1" s="2"/>
      <c r="AU1" s="2" t="str">
        <f>AF1</f>
        <v>Table A4.20</v>
      </c>
      <c r="AV1" s="2"/>
      <c r="AW1" s="2"/>
      <c r="AX1" s="2"/>
      <c r="AY1" s="2"/>
      <c r="AZ1" s="2"/>
      <c r="BA1" s="2"/>
      <c r="BB1" s="2"/>
      <c r="BC1" s="2"/>
      <c r="BD1" s="2"/>
      <c r="BE1" s="2"/>
      <c r="BF1" s="2"/>
      <c r="BG1" s="2"/>
      <c r="BH1" s="2"/>
      <c r="BI1" s="2"/>
      <c r="BJ1" s="2" t="str">
        <f>AU1</f>
        <v>Table A4.20</v>
      </c>
      <c r="BK1" s="2"/>
      <c r="BL1" s="2"/>
      <c r="BM1" s="2"/>
      <c r="BN1" s="2"/>
      <c r="BO1" s="2"/>
      <c r="BP1" s="2"/>
      <c r="BQ1" s="2"/>
      <c r="BR1" s="2"/>
      <c r="BS1" s="2"/>
      <c r="BT1" s="2"/>
      <c r="BU1" s="2"/>
      <c r="BV1" s="2"/>
      <c r="BW1" s="2"/>
      <c r="BX1" s="2"/>
      <c r="BY1" s="2" t="str">
        <f>BJ1</f>
        <v>Table A4.20</v>
      </c>
      <c r="BZ1" s="2"/>
      <c r="CA1" s="2"/>
      <c r="CB1" s="2"/>
      <c r="CC1" s="2"/>
      <c r="CD1" s="2"/>
      <c r="CE1" s="2"/>
      <c r="CF1" s="2"/>
      <c r="CG1" s="2"/>
      <c r="CH1" s="2"/>
      <c r="CI1" s="2"/>
      <c r="CJ1" s="2"/>
      <c r="CK1" s="2"/>
      <c r="CL1" s="2"/>
      <c r="CM1" s="2"/>
      <c r="CN1" s="2" t="str">
        <f>BY1</f>
        <v>Table A4.20</v>
      </c>
      <c r="CO1" s="2"/>
      <c r="CP1" s="2"/>
      <c r="CQ1" s="2"/>
      <c r="CR1" s="2"/>
      <c r="CS1" s="2"/>
      <c r="CT1" s="2"/>
      <c r="CU1" s="2"/>
      <c r="CV1" s="2"/>
      <c r="CW1" s="2"/>
      <c r="CX1" s="2"/>
      <c r="CY1" s="2"/>
      <c r="CZ1" s="2"/>
      <c r="DA1" s="2"/>
      <c r="DB1" s="2"/>
      <c r="DC1" s="2" t="str">
        <f>CN1</f>
        <v>Table A4.20</v>
      </c>
      <c r="DD1" s="2"/>
      <c r="DE1" s="2"/>
      <c r="DF1" s="2"/>
      <c r="DG1" s="2"/>
      <c r="DH1" s="2"/>
      <c r="DI1" s="2"/>
      <c r="DJ1" s="2"/>
      <c r="DK1" s="2"/>
      <c r="DL1" s="2"/>
      <c r="DM1" s="2"/>
      <c r="DN1" s="2"/>
      <c r="DO1" s="2"/>
      <c r="DP1" s="2"/>
      <c r="DQ1" s="2"/>
      <c r="DR1" s="2" t="str">
        <f>DC1</f>
        <v>Table A4.20</v>
      </c>
      <c r="DS1" s="2"/>
      <c r="DT1" s="2"/>
      <c r="DU1" s="2"/>
      <c r="DV1" s="2"/>
      <c r="DW1" s="2"/>
      <c r="DX1" s="2"/>
      <c r="DY1" s="2"/>
      <c r="DZ1" s="2"/>
      <c r="EA1" s="2"/>
      <c r="EB1" s="2"/>
      <c r="EC1" s="2"/>
      <c r="ED1" s="2"/>
      <c r="EE1" s="2"/>
      <c r="EF1" s="2"/>
      <c r="EG1" s="2" t="str">
        <f>DR1</f>
        <v>Table A4.20</v>
      </c>
      <c r="EH1" s="2"/>
      <c r="EI1" s="2"/>
      <c r="EJ1" s="2"/>
      <c r="EK1" s="2"/>
      <c r="EL1" s="2"/>
      <c r="EM1" s="2"/>
      <c r="EN1" s="2"/>
      <c r="EO1" s="2"/>
      <c r="EP1" s="2"/>
      <c r="EQ1" s="2"/>
      <c r="ER1" s="2"/>
      <c r="ES1" s="2"/>
      <c r="ET1" s="2"/>
      <c r="EU1" s="2"/>
    </row>
    <row r="2" spans="1:162" ht="12.75" customHeight="1" x14ac:dyDescent="0.2">
      <c r="A2" s="329" t="s">
        <v>174</v>
      </c>
      <c r="B2" s="329"/>
      <c r="C2" s="329"/>
      <c r="D2" s="329"/>
      <c r="E2" s="329"/>
      <c r="F2" s="329"/>
      <c r="G2" s="329"/>
      <c r="H2" s="329"/>
      <c r="I2" s="329"/>
      <c r="J2" s="329"/>
      <c r="K2" s="329"/>
      <c r="L2" s="329"/>
      <c r="M2" s="329"/>
      <c r="N2" s="329"/>
      <c r="O2" s="329"/>
      <c r="P2" s="4"/>
      <c r="Q2" s="329" t="str">
        <f>$A$2</f>
        <v>Mean use of generic skills at work, by industry</v>
      </c>
      <c r="R2" s="329"/>
      <c r="S2" s="329"/>
      <c r="T2" s="329"/>
      <c r="U2" s="329"/>
      <c r="V2" s="329"/>
      <c r="W2" s="329"/>
      <c r="X2" s="329"/>
      <c r="Y2" s="329"/>
      <c r="Z2" s="329"/>
      <c r="AA2" s="329"/>
      <c r="AB2" s="329"/>
      <c r="AC2" s="329"/>
      <c r="AD2" s="329"/>
      <c r="AE2" s="329"/>
      <c r="AF2" s="329" t="str">
        <f>$A$2</f>
        <v>Mean use of generic skills at work, by industry</v>
      </c>
      <c r="AG2" s="329"/>
      <c r="AH2" s="329"/>
      <c r="AI2" s="329"/>
      <c r="AJ2" s="329"/>
      <c r="AK2" s="329"/>
      <c r="AL2" s="329"/>
      <c r="AM2" s="329"/>
      <c r="AN2" s="329"/>
      <c r="AO2" s="329"/>
      <c r="AP2" s="329"/>
      <c r="AQ2" s="329"/>
      <c r="AR2" s="329"/>
      <c r="AS2" s="329"/>
      <c r="AT2" s="329"/>
      <c r="AU2" s="329" t="str">
        <f>$A$2</f>
        <v>Mean use of generic skills at work, by industry</v>
      </c>
      <c r="AV2" s="329"/>
      <c r="AW2" s="329"/>
      <c r="AX2" s="329"/>
      <c r="AY2" s="329"/>
      <c r="AZ2" s="329"/>
      <c r="BA2" s="329"/>
      <c r="BB2" s="329"/>
      <c r="BC2" s="329"/>
      <c r="BD2" s="329"/>
      <c r="BE2" s="329"/>
      <c r="BF2" s="329"/>
      <c r="BG2" s="329"/>
      <c r="BH2" s="329"/>
      <c r="BI2" s="329"/>
      <c r="BJ2" s="329" t="str">
        <f>$A$2</f>
        <v>Mean use of generic skills at work, by industry</v>
      </c>
      <c r="BK2" s="329"/>
      <c r="BL2" s="329"/>
      <c r="BM2" s="329"/>
      <c r="BN2" s="329"/>
      <c r="BO2" s="329"/>
      <c r="BP2" s="329"/>
      <c r="BQ2" s="329"/>
      <c r="BR2" s="329"/>
      <c r="BS2" s="329"/>
      <c r="BT2" s="329"/>
      <c r="BU2" s="329"/>
      <c r="BV2" s="329"/>
      <c r="BW2" s="329"/>
      <c r="BX2" s="329"/>
      <c r="BY2" s="329" t="str">
        <f>$A$2</f>
        <v>Mean use of generic skills at work, by industry</v>
      </c>
      <c r="BZ2" s="329"/>
      <c r="CA2" s="329"/>
      <c r="CB2" s="329"/>
      <c r="CC2" s="329"/>
      <c r="CD2" s="329"/>
      <c r="CE2" s="329"/>
      <c r="CF2" s="329"/>
      <c r="CG2" s="329"/>
      <c r="CH2" s="329"/>
      <c r="CI2" s="329"/>
      <c r="CJ2" s="329"/>
      <c r="CK2" s="329"/>
      <c r="CL2" s="329"/>
      <c r="CM2" s="329"/>
      <c r="CN2" s="329" t="str">
        <f>$A$2</f>
        <v>Mean use of generic skills at work, by industry</v>
      </c>
      <c r="CO2" s="329"/>
      <c r="CP2" s="329"/>
      <c r="CQ2" s="329"/>
      <c r="CR2" s="329"/>
      <c r="CS2" s="329"/>
      <c r="CT2" s="329"/>
      <c r="CU2" s="329"/>
      <c r="CV2" s="329"/>
      <c r="CW2" s="329"/>
      <c r="CX2" s="329"/>
      <c r="CY2" s="329"/>
      <c r="CZ2" s="329"/>
      <c r="DA2" s="329"/>
      <c r="DB2" s="329"/>
      <c r="DC2" s="329" t="str">
        <f>$A$2</f>
        <v>Mean use of generic skills at work, by industry</v>
      </c>
      <c r="DD2" s="329"/>
      <c r="DE2" s="329"/>
      <c r="DF2" s="329"/>
      <c r="DG2" s="329"/>
      <c r="DH2" s="329"/>
      <c r="DI2" s="329"/>
      <c r="DJ2" s="329"/>
      <c r="DK2" s="329"/>
      <c r="DL2" s="329"/>
      <c r="DM2" s="329"/>
      <c r="DN2" s="329"/>
      <c r="DO2" s="329"/>
      <c r="DP2" s="329"/>
      <c r="DQ2" s="329"/>
      <c r="DR2" s="329" t="str">
        <f>$A$2</f>
        <v>Mean use of generic skills at work, by industry</v>
      </c>
      <c r="DS2" s="329"/>
      <c r="DT2" s="329"/>
      <c r="DU2" s="329"/>
      <c r="DV2" s="329"/>
      <c r="DW2" s="329"/>
      <c r="DX2" s="329"/>
      <c r="DY2" s="329"/>
      <c r="DZ2" s="329"/>
      <c r="EA2" s="329"/>
      <c r="EB2" s="329"/>
      <c r="EC2" s="329"/>
      <c r="ED2" s="329"/>
      <c r="EE2" s="329"/>
      <c r="EF2" s="329"/>
      <c r="EG2" s="329" t="str">
        <f>$A$2</f>
        <v>Mean use of generic skills at work, by industry</v>
      </c>
      <c r="EH2" s="329"/>
      <c r="EI2" s="329"/>
      <c r="EJ2" s="329"/>
      <c r="EK2" s="329"/>
      <c r="EL2" s="329"/>
      <c r="EM2" s="329"/>
      <c r="EN2" s="329"/>
      <c r="EO2" s="329"/>
      <c r="EP2" s="329"/>
      <c r="EQ2" s="329"/>
      <c r="ER2" s="329"/>
      <c r="ES2" s="329"/>
      <c r="ET2" s="329"/>
      <c r="EU2" s="329"/>
    </row>
    <row r="3" spans="1:162" x14ac:dyDescent="0.2">
      <c r="A3" s="329"/>
      <c r="B3" s="329"/>
      <c r="C3" s="329"/>
      <c r="D3" s="329"/>
      <c r="E3" s="329"/>
      <c r="F3" s="329"/>
      <c r="G3" s="329"/>
      <c r="H3" s="329"/>
      <c r="I3" s="329"/>
      <c r="J3" s="329"/>
      <c r="K3" s="329"/>
      <c r="L3" s="329"/>
      <c r="M3" s="329"/>
      <c r="N3" s="329"/>
      <c r="O3" s="329"/>
      <c r="P3" s="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row>
    <row r="4" spans="1:162" x14ac:dyDescent="0.2">
      <c r="A4" s="329"/>
      <c r="B4" s="329"/>
      <c r="C4" s="329"/>
      <c r="D4" s="329"/>
      <c r="E4" s="329"/>
      <c r="F4" s="329"/>
      <c r="G4" s="329"/>
      <c r="H4" s="329"/>
      <c r="I4" s="329"/>
      <c r="J4" s="329"/>
      <c r="K4" s="329"/>
      <c r="L4" s="329"/>
      <c r="M4" s="329"/>
      <c r="N4" s="329"/>
      <c r="O4" s="329"/>
      <c r="P4" s="4"/>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row>
    <row r="5" spans="1:162" x14ac:dyDescent="0.2">
      <c r="A5" s="4" t="s">
        <v>56</v>
      </c>
      <c r="B5" s="4"/>
      <c r="C5" s="4"/>
      <c r="D5" s="4"/>
      <c r="E5" s="4"/>
      <c r="F5" s="4"/>
      <c r="G5" s="4"/>
      <c r="H5" s="4"/>
      <c r="I5" s="4"/>
      <c r="J5" s="4"/>
      <c r="K5" s="4"/>
      <c r="L5" s="4"/>
      <c r="M5" s="4"/>
      <c r="N5" s="4"/>
      <c r="O5" s="4"/>
      <c r="P5" s="4"/>
      <c r="Q5" s="4" t="s">
        <v>55</v>
      </c>
      <c r="R5" s="4"/>
      <c r="S5" s="4"/>
      <c r="T5" s="4"/>
      <c r="U5" s="4"/>
      <c r="V5" s="4"/>
      <c r="W5" s="4"/>
      <c r="X5" s="4"/>
      <c r="Y5" s="4"/>
      <c r="Z5" s="4"/>
      <c r="AA5" s="4"/>
      <c r="AB5" s="4"/>
      <c r="AC5" s="4"/>
      <c r="AD5" s="4"/>
      <c r="AE5" s="4"/>
      <c r="AF5" s="4" t="s">
        <v>54</v>
      </c>
      <c r="AG5" s="4"/>
      <c r="AH5" s="4"/>
      <c r="AI5" s="4"/>
      <c r="AJ5" s="4"/>
      <c r="AK5" s="4"/>
      <c r="AL5" s="4"/>
      <c r="AM5" s="4"/>
      <c r="AN5" s="4"/>
      <c r="AO5" s="4"/>
      <c r="AP5" s="4"/>
      <c r="AQ5" s="4"/>
      <c r="AR5" s="4"/>
      <c r="AS5" s="4"/>
      <c r="AT5" s="4"/>
      <c r="AU5" s="4" t="s">
        <v>53</v>
      </c>
      <c r="AV5" s="4"/>
      <c r="AW5" s="4"/>
      <c r="AX5" s="4"/>
      <c r="AY5" s="4"/>
      <c r="AZ5" s="4"/>
      <c r="BA5" s="4"/>
      <c r="BB5" s="4"/>
      <c r="BC5" s="4"/>
      <c r="BD5" s="4"/>
      <c r="BE5" s="4"/>
      <c r="BF5" s="4"/>
      <c r="BG5" s="4"/>
      <c r="BH5" s="4"/>
      <c r="BI5" s="4"/>
      <c r="BJ5" s="4" t="s">
        <v>52</v>
      </c>
      <c r="BK5" s="4"/>
      <c r="BL5" s="4"/>
      <c r="BM5" s="4"/>
      <c r="BN5" s="4"/>
      <c r="BO5" s="4"/>
      <c r="BP5" s="4"/>
      <c r="BQ5" s="4"/>
      <c r="BR5" s="4"/>
      <c r="BS5" s="4"/>
      <c r="BT5" s="4"/>
      <c r="BU5" s="4"/>
      <c r="BV5" s="4"/>
      <c r="BW5" s="4"/>
      <c r="BX5" s="4"/>
      <c r="BY5" s="4" t="s">
        <v>51</v>
      </c>
      <c r="BZ5" s="4"/>
      <c r="CA5" s="4"/>
      <c r="CB5" s="4"/>
      <c r="CC5" s="4"/>
      <c r="CD5" s="4"/>
      <c r="CE5" s="4"/>
      <c r="CF5" s="4"/>
      <c r="CG5" s="4"/>
      <c r="CH5" s="4"/>
      <c r="CI5" s="4"/>
      <c r="CJ5" s="4"/>
      <c r="CK5" s="4"/>
      <c r="CL5" s="4"/>
      <c r="CM5" s="4"/>
      <c r="CN5" s="4" t="s">
        <v>50</v>
      </c>
      <c r="CO5" s="4"/>
      <c r="CP5" s="4"/>
      <c r="CQ5" s="4"/>
      <c r="CR5" s="4"/>
      <c r="CS5" s="4"/>
      <c r="CT5" s="4"/>
      <c r="CU5" s="4"/>
      <c r="CV5" s="4"/>
      <c r="CW5" s="4"/>
      <c r="CX5" s="4"/>
      <c r="CY5" s="4"/>
      <c r="CZ5" s="4"/>
      <c r="DA5" s="4"/>
      <c r="DB5" s="4"/>
      <c r="DC5" s="4" t="s">
        <v>49</v>
      </c>
      <c r="DD5" s="4"/>
      <c r="DE5" s="4"/>
      <c r="DF5" s="4"/>
      <c r="DG5" s="4"/>
      <c r="DH5" s="4"/>
      <c r="DI5" s="4"/>
      <c r="DJ5" s="4"/>
      <c r="DK5" s="4"/>
      <c r="DL5" s="4"/>
      <c r="DM5" s="4"/>
      <c r="DN5" s="4"/>
      <c r="DO5" s="4"/>
      <c r="DP5" s="4"/>
      <c r="DQ5" s="4"/>
      <c r="DR5" s="4" t="s">
        <v>48</v>
      </c>
      <c r="DS5" s="4"/>
      <c r="DT5" s="4"/>
      <c r="DU5" s="4"/>
      <c r="DV5" s="4"/>
      <c r="DW5" s="4"/>
      <c r="DX5" s="4"/>
      <c r="DY5" s="4"/>
      <c r="DZ5" s="4"/>
      <c r="EA5" s="4"/>
      <c r="EB5" s="4"/>
      <c r="EC5" s="4"/>
      <c r="ED5" s="4"/>
      <c r="EE5" s="4"/>
      <c r="EF5" s="4"/>
      <c r="EG5" s="4" t="s">
        <v>47</v>
      </c>
      <c r="EH5" s="4"/>
      <c r="EI5" s="4"/>
      <c r="EJ5" s="4"/>
      <c r="EK5" s="4"/>
      <c r="EL5" s="4"/>
      <c r="EM5" s="4"/>
      <c r="EN5" s="4"/>
      <c r="EO5" s="4"/>
      <c r="EP5" s="4"/>
      <c r="EQ5" s="4"/>
      <c r="ER5" s="4"/>
      <c r="ES5" s="4"/>
      <c r="ET5" s="4"/>
      <c r="EU5" s="4"/>
    </row>
    <row r="6" spans="1:162" ht="15" x14ac:dyDescent="0.25">
      <c r="A6" s="5"/>
      <c r="B6" s="376" t="str">
        <f>'Table A4.19'!B6</f>
        <v>Agriculture/forestry/fishing</v>
      </c>
      <c r="C6" s="377"/>
      <c r="D6" s="377"/>
      <c r="E6" s="377"/>
      <c r="F6" s="377"/>
      <c r="G6" s="377"/>
      <c r="H6" s="377"/>
      <c r="I6" s="377"/>
      <c r="J6" s="377"/>
      <c r="K6" s="377"/>
      <c r="L6" s="377"/>
      <c r="M6" s="377"/>
      <c r="N6" s="377"/>
      <c r="O6" s="378"/>
      <c r="Q6" s="5"/>
      <c r="R6" s="376" t="str">
        <f>'Table A4.19'!S6</f>
        <v xml:space="preserve">Manufacturing, mining and quarrying and other industrial 
activities
</v>
      </c>
      <c r="S6" s="377"/>
      <c r="T6" s="377"/>
      <c r="U6" s="377"/>
      <c r="V6" s="377"/>
      <c r="W6" s="377"/>
      <c r="X6" s="377"/>
      <c r="Y6" s="377"/>
      <c r="Z6" s="377"/>
      <c r="AA6" s="377"/>
      <c r="AB6" s="377"/>
      <c r="AC6" s="377"/>
      <c r="AD6" s="377"/>
      <c r="AE6" s="378"/>
      <c r="AF6" s="5"/>
      <c r="AG6" s="376" t="str">
        <f>'Table A4.19'!AJ6</f>
        <v>Construction</v>
      </c>
      <c r="AH6" s="377"/>
      <c r="AI6" s="377"/>
      <c r="AJ6" s="377"/>
      <c r="AK6" s="377"/>
      <c r="AL6" s="377"/>
      <c r="AM6" s="377"/>
      <c r="AN6" s="377"/>
      <c r="AO6" s="377"/>
      <c r="AP6" s="377"/>
      <c r="AQ6" s="377"/>
      <c r="AR6" s="377"/>
      <c r="AS6" s="377"/>
      <c r="AT6" s="378"/>
      <c r="AU6" s="5"/>
      <c r="AV6" s="434" t="str">
        <f>'Table A4.19'!BA6</f>
        <v xml:space="preserve">Wholesale and retail trade, transportation and storage, accommodation and food service activities
</v>
      </c>
      <c r="AW6" s="437"/>
      <c r="AX6" s="437"/>
      <c r="AY6" s="437"/>
      <c r="AZ6" s="437"/>
      <c r="BA6" s="437"/>
      <c r="BB6" s="437"/>
      <c r="BC6" s="437"/>
      <c r="BD6" s="437"/>
      <c r="BE6" s="437"/>
      <c r="BF6" s="437"/>
      <c r="BG6" s="437"/>
      <c r="BH6" s="437"/>
      <c r="BI6" s="438"/>
      <c r="BJ6" s="5"/>
      <c r="BK6" s="376" t="str">
        <f>'Table A4.19'!BR6</f>
        <v>Information and communication</v>
      </c>
      <c r="BL6" s="377"/>
      <c r="BM6" s="377"/>
      <c r="BN6" s="377"/>
      <c r="BO6" s="377"/>
      <c r="BP6" s="377"/>
      <c r="BQ6" s="377"/>
      <c r="BR6" s="377"/>
      <c r="BS6" s="377"/>
      <c r="BT6" s="377"/>
      <c r="BU6" s="377"/>
      <c r="BV6" s="377"/>
      <c r="BW6" s="377"/>
      <c r="BX6" s="378"/>
      <c r="BY6" s="5"/>
      <c r="BZ6" s="376" t="str">
        <f>'Table A4.19'!CI6</f>
        <v>Financial and insurance activities</v>
      </c>
      <c r="CA6" s="377"/>
      <c r="CB6" s="377"/>
      <c r="CC6" s="377"/>
      <c r="CD6" s="377"/>
      <c r="CE6" s="377"/>
      <c r="CF6" s="377"/>
      <c r="CG6" s="377"/>
      <c r="CH6" s="377"/>
      <c r="CI6" s="377"/>
      <c r="CJ6" s="377"/>
      <c r="CK6" s="377"/>
      <c r="CL6" s="377"/>
      <c r="CM6" s="378"/>
      <c r="CN6" s="5"/>
      <c r="CO6" s="376" t="str">
        <f>'Table A4.19'!CZ6</f>
        <v>Real estate activities</v>
      </c>
      <c r="CP6" s="377"/>
      <c r="CQ6" s="377"/>
      <c r="CR6" s="377"/>
      <c r="CS6" s="377"/>
      <c r="CT6" s="377"/>
      <c r="CU6" s="377"/>
      <c r="CV6" s="377"/>
      <c r="CW6" s="377"/>
      <c r="CX6" s="377"/>
      <c r="CY6" s="377"/>
      <c r="CZ6" s="377"/>
      <c r="DA6" s="377"/>
      <c r="DB6" s="378"/>
      <c r="DC6" s="5"/>
      <c r="DD6" s="376" t="str">
        <f>'Table A4.19'!DQ6</f>
        <v xml:space="preserve">Professional, scientific, technical, administrative and support 
service activities
</v>
      </c>
      <c r="DE6" s="377"/>
      <c r="DF6" s="377"/>
      <c r="DG6" s="377"/>
      <c r="DH6" s="377"/>
      <c r="DI6" s="377"/>
      <c r="DJ6" s="377"/>
      <c r="DK6" s="377"/>
      <c r="DL6" s="377"/>
      <c r="DM6" s="377"/>
      <c r="DN6" s="377"/>
      <c r="DO6" s="377"/>
      <c r="DP6" s="377"/>
      <c r="DQ6" s="378"/>
      <c r="DR6" s="5"/>
      <c r="DS6" s="376" t="str">
        <f>'Table A4.19'!EH6</f>
        <v xml:space="preserve">Public administration and defence, education, human health 
and social work activities
</v>
      </c>
      <c r="DT6" s="377"/>
      <c r="DU6" s="377"/>
      <c r="DV6" s="377"/>
      <c r="DW6" s="377"/>
      <c r="DX6" s="377"/>
      <c r="DY6" s="377"/>
      <c r="DZ6" s="377"/>
      <c r="EA6" s="377"/>
      <c r="EB6" s="377"/>
      <c r="EC6" s="377"/>
      <c r="ED6" s="377"/>
      <c r="EE6" s="377"/>
      <c r="EF6" s="378"/>
      <c r="EG6" s="5"/>
      <c r="EH6" s="376" t="str">
        <f>'Table A4.19'!EY6</f>
        <v>Other service activities</v>
      </c>
      <c r="EI6" s="377"/>
      <c r="EJ6" s="377"/>
      <c r="EK6" s="377"/>
      <c r="EL6" s="377"/>
      <c r="EM6" s="377"/>
      <c r="EN6" s="377"/>
      <c r="EO6" s="377"/>
      <c r="EP6" s="377"/>
      <c r="EQ6" s="377"/>
      <c r="ER6" s="377"/>
      <c r="ES6" s="377"/>
      <c r="ET6" s="377"/>
      <c r="EU6" s="378"/>
    </row>
    <row r="7" spans="1:162" ht="12.75" customHeight="1" x14ac:dyDescent="0.2">
      <c r="A7" s="6"/>
      <c r="B7" s="379"/>
      <c r="C7" s="380"/>
      <c r="D7" s="380"/>
      <c r="E7" s="380"/>
      <c r="F7" s="380"/>
      <c r="G7" s="380"/>
      <c r="H7" s="380"/>
      <c r="I7" s="380"/>
      <c r="J7" s="380"/>
      <c r="K7" s="380"/>
      <c r="L7" s="380"/>
      <c r="M7" s="380"/>
      <c r="N7" s="380"/>
      <c r="O7" s="381"/>
      <c r="P7" s="6"/>
      <c r="Q7" s="6"/>
      <c r="R7" s="379"/>
      <c r="S7" s="380"/>
      <c r="T7" s="380"/>
      <c r="U7" s="380"/>
      <c r="V7" s="380"/>
      <c r="W7" s="380"/>
      <c r="X7" s="380"/>
      <c r="Y7" s="380"/>
      <c r="Z7" s="380"/>
      <c r="AA7" s="380"/>
      <c r="AB7" s="380"/>
      <c r="AC7" s="380"/>
      <c r="AD7" s="380"/>
      <c r="AE7" s="381"/>
      <c r="AF7" s="6"/>
      <c r="AG7" s="379"/>
      <c r="AH7" s="380"/>
      <c r="AI7" s="380"/>
      <c r="AJ7" s="380"/>
      <c r="AK7" s="380"/>
      <c r="AL7" s="380"/>
      <c r="AM7" s="380"/>
      <c r="AN7" s="380"/>
      <c r="AO7" s="380"/>
      <c r="AP7" s="380"/>
      <c r="AQ7" s="380"/>
      <c r="AR7" s="380"/>
      <c r="AS7" s="380"/>
      <c r="AT7" s="381"/>
      <c r="AU7" s="6"/>
      <c r="AV7" s="439"/>
      <c r="AW7" s="440"/>
      <c r="AX7" s="440"/>
      <c r="AY7" s="440"/>
      <c r="AZ7" s="440"/>
      <c r="BA7" s="440"/>
      <c r="BB7" s="440"/>
      <c r="BC7" s="440"/>
      <c r="BD7" s="440"/>
      <c r="BE7" s="440"/>
      <c r="BF7" s="440"/>
      <c r="BG7" s="440"/>
      <c r="BH7" s="440"/>
      <c r="BI7" s="441"/>
      <c r="BJ7" s="6"/>
      <c r="BK7" s="379"/>
      <c r="BL7" s="380"/>
      <c r="BM7" s="380"/>
      <c r="BN7" s="380"/>
      <c r="BO7" s="380"/>
      <c r="BP7" s="380"/>
      <c r="BQ7" s="380"/>
      <c r="BR7" s="380"/>
      <c r="BS7" s="380"/>
      <c r="BT7" s="380"/>
      <c r="BU7" s="380"/>
      <c r="BV7" s="380"/>
      <c r="BW7" s="380"/>
      <c r="BX7" s="381"/>
      <c r="BY7" s="6"/>
      <c r="BZ7" s="379"/>
      <c r="CA7" s="380"/>
      <c r="CB7" s="380"/>
      <c r="CC7" s="380"/>
      <c r="CD7" s="380"/>
      <c r="CE7" s="380"/>
      <c r="CF7" s="380"/>
      <c r="CG7" s="380"/>
      <c r="CH7" s="380"/>
      <c r="CI7" s="380"/>
      <c r="CJ7" s="380"/>
      <c r="CK7" s="380"/>
      <c r="CL7" s="380"/>
      <c r="CM7" s="381"/>
      <c r="CN7" s="6"/>
      <c r="CO7" s="379"/>
      <c r="CP7" s="380"/>
      <c r="CQ7" s="380"/>
      <c r="CR7" s="380"/>
      <c r="CS7" s="380"/>
      <c r="CT7" s="380"/>
      <c r="CU7" s="380"/>
      <c r="CV7" s="380"/>
      <c r="CW7" s="380"/>
      <c r="CX7" s="380"/>
      <c r="CY7" s="380"/>
      <c r="CZ7" s="380"/>
      <c r="DA7" s="380"/>
      <c r="DB7" s="381"/>
      <c r="DC7" s="6"/>
      <c r="DD7" s="379"/>
      <c r="DE7" s="380"/>
      <c r="DF7" s="380"/>
      <c r="DG7" s="380"/>
      <c r="DH7" s="380"/>
      <c r="DI7" s="380"/>
      <c r="DJ7" s="380"/>
      <c r="DK7" s="380"/>
      <c r="DL7" s="380"/>
      <c r="DM7" s="380"/>
      <c r="DN7" s="380"/>
      <c r="DO7" s="380"/>
      <c r="DP7" s="380"/>
      <c r="DQ7" s="381"/>
      <c r="DR7" s="6"/>
      <c r="DS7" s="379"/>
      <c r="DT7" s="380"/>
      <c r="DU7" s="380"/>
      <c r="DV7" s="380"/>
      <c r="DW7" s="380"/>
      <c r="DX7" s="380"/>
      <c r="DY7" s="380"/>
      <c r="DZ7" s="380"/>
      <c r="EA7" s="380"/>
      <c r="EB7" s="380"/>
      <c r="EC7" s="380"/>
      <c r="ED7" s="380"/>
      <c r="EE7" s="380"/>
      <c r="EF7" s="381"/>
      <c r="EG7" s="6"/>
      <c r="EH7" s="379"/>
      <c r="EI7" s="380"/>
      <c r="EJ7" s="380"/>
      <c r="EK7" s="380"/>
      <c r="EL7" s="380"/>
      <c r="EM7" s="380"/>
      <c r="EN7" s="380"/>
      <c r="EO7" s="380"/>
      <c r="EP7" s="380"/>
      <c r="EQ7" s="380"/>
      <c r="ER7" s="380"/>
      <c r="ES7" s="380"/>
      <c r="ET7" s="380"/>
      <c r="EU7" s="381"/>
    </row>
    <row r="8" spans="1:162" ht="24" customHeight="1" x14ac:dyDescent="0.2">
      <c r="B8" s="330" t="s">
        <v>59</v>
      </c>
      <c r="C8" s="332"/>
      <c r="D8" s="330" t="s">
        <v>97</v>
      </c>
      <c r="E8" s="332"/>
      <c r="F8" s="330" t="s">
        <v>89</v>
      </c>
      <c r="G8" s="332"/>
      <c r="H8" s="330" t="s">
        <v>144</v>
      </c>
      <c r="I8" s="332"/>
      <c r="J8" s="330" t="s">
        <v>90</v>
      </c>
      <c r="K8" s="332"/>
      <c r="L8" s="330" t="s">
        <v>65</v>
      </c>
      <c r="M8" s="332"/>
      <c r="N8" s="330" t="s">
        <v>87</v>
      </c>
      <c r="O8" s="332"/>
      <c r="R8" s="330" t="s">
        <v>59</v>
      </c>
      <c r="S8" s="332"/>
      <c r="T8" s="330" t="s">
        <v>97</v>
      </c>
      <c r="U8" s="332"/>
      <c r="V8" s="330" t="s">
        <v>89</v>
      </c>
      <c r="W8" s="332"/>
      <c r="X8" s="330" t="s">
        <v>144</v>
      </c>
      <c r="Y8" s="332"/>
      <c r="Z8" s="330" t="s">
        <v>90</v>
      </c>
      <c r="AA8" s="332"/>
      <c r="AB8" s="330" t="s">
        <v>65</v>
      </c>
      <c r="AC8" s="332"/>
      <c r="AD8" s="330" t="s">
        <v>87</v>
      </c>
      <c r="AE8" s="332"/>
      <c r="AG8" s="330" t="s">
        <v>59</v>
      </c>
      <c r="AH8" s="332"/>
      <c r="AI8" s="330" t="s">
        <v>97</v>
      </c>
      <c r="AJ8" s="332"/>
      <c r="AK8" s="330" t="s">
        <v>89</v>
      </c>
      <c r="AL8" s="332"/>
      <c r="AM8" s="330" t="s">
        <v>144</v>
      </c>
      <c r="AN8" s="332"/>
      <c r="AO8" s="330" t="s">
        <v>90</v>
      </c>
      <c r="AP8" s="332"/>
      <c r="AQ8" s="330" t="s">
        <v>65</v>
      </c>
      <c r="AR8" s="332"/>
      <c r="AS8" s="330" t="s">
        <v>87</v>
      </c>
      <c r="AT8" s="332"/>
      <c r="AV8" s="330" t="s">
        <v>59</v>
      </c>
      <c r="AW8" s="332"/>
      <c r="AX8" s="330" t="s">
        <v>97</v>
      </c>
      <c r="AY8" s="332"/>
      <c r="AZ8" s="330" t="s">
        <v>89</v>
      </c>
      <c r="BA8" s="332"/>
      <c r="BB8" s="330" t="s">
        <v>144</v>
      </c>
      <c r="BC8" s="332"/>
      <c r="BD8" s="330" t="s">
        <v>90</v>
      </c>
      <c r="BE8" s="332"/>
      <c r="BF8" s="330" t="s">
        <v>65</v>
      </c>
      <c r="BG8" s="332"/>
      <c r="BH8" s="330" t="s">
        <v>87</v>
      </c>
      <c r="BI8" s="332"/>
      <c r="BK8" s="330" t="s">
        <v>59</v>
      </c>
      <c r="BL8" s="332"/>
      <c r="BM8" s="330" t="s">
        <v>97</v>
      </c>
      <c r="BN8" s="332"/>
      <c r="BO8" s="330" t="s">
        <v>89</v>
      </c>
      <c r="BP8" s="332"/>
      <c r="BQ8" s="330" t="s">
        <v>144</v>
      </c>
      <c r="BR8" s="332"/>
      <c r="BS8" s="330" t="s">
        <v>90</v>
      </c>
      <c r="BT8" s="332"/>
      <c r="BU8" s="330" t="s">
        <v>65</v>
      </c>
      <c r="BV8" s="332"/>
      <c r="BW8" s="330" t="s">
        <v>87</v>
      </c>
      <c r="BX8" s="332"/>
      <c r="BZ8" s="330" t="s">
        <v>59</v>
      </c>
      <c r="CA8" s="332"/>
      <c r="CB8" s="330" t="s">
        <v>97</v>
      </c>
      <c r="CC8" s="332"/>
      <c r="CD8" s="330" t="s">
        <v>89</v>
      </c>
      <c r="CE8" s="332"/>
      <c r="CF8" s="330" t="s">
        <v>144</v>
      </c>
      <c r="CG8" s="332"/>
      <c r="CH8" s="330" t="s">
        <v>90</v>
      </c>
      <c r="CI8" s="332"/>
      <c r="CJ8" s="330" t="s">
        <v>65</v>
      </c>
      <c r="CK8" s="332"/>
      <c r="CL8" s="330" t="s">
        <v>87</v>
      </c>
      <c r="CM8" s="332"/>
      <c r="CO8" s="330" t="s">
        <v>59</v>
      </c>
      <c r="CP8" s="332"/>
      <c r="CQ8" s="330" t="s">
        <v>97</v>
      </c>
      <c r="CR8" s="332"/>
      <c r="CS8" s="330" t="s">
        <v>89</v>
      </c>
      <c r="CT8" s="332"/>
      <c r="CU8" s="330" t="s">
        <v>144</v>
      </c>
      <c r="CV8" s="332"/>
      <c r="CW8" s="330" t="s">
        <v>90</v>
      </c>
      <c r="CX8" s="332"/>
      <c r="CY8" s="330" t="s">
        <v>65</v>
      </c>
      <c r="CZ8" s="332"/>
      <c r="DA8" s="330" t="s">
        <v>87</v>
      </c>
      <c r="DB8" s="332"/>
      <c r="DD8" s="330" t="s">
        <v>59</v>
      </c>
      <c r="DE8" s="332"/>
      <c r="DF8" s="330" t="s">
        <v>97</v>
      </c>
      <c r="DG8" s="332"/>
      <c r="DH8" s="330" t="s">
        <v>89</v>
      </c>
      <c r="DI8" s="332"/>
      <c r="DJ8" s="330" t="s">
        <v>144</v>
      </c>
      <c r="DK8" s="332"/>
      <c r="DL8" s="330" t="s">
        <v>90</v>
      </c>
      <c r="DM8" s="332"/>
      <c r="DN8" s="330" t="s">
        <v>65</v>
      </c>
      <c r="DO8" s="332"/>
      <c r="DP8" s="330" t="s">
        <v>87</v>
      </c>
      <c r="DQ8" s="332"/>
      <c r="DS8" s="330" t="s">
        <v>59</v>
      </c>
      <c r="DT8" s="332"/>
      <c r="DU8" s="330" t="s">
        <v>97</v>
      </c>
      <c r="DV8" s="332"/>
      <c r="DW8" s="330" t="s">
        <v>89</v>
      </c>
      <c r="DX8" s="332"/>
      <c r="DY8" s="330" t="s">
        <v>144</v>
      </c>
      <c r="DZ8" s="332"/>
      <c r="EA8" s="330" t="s">
        <v>90</v>
      </c>
      <c r="EB8" s="332"/>
      <c r="EC8" s="330" t="s">
        <v>65</v>
      </c>
      <c r="ED8" s="332"/>
      <c r="EE8" s="330" t="s">
        <v>87</v>
      </c>
      <c r="EF8" s="332"/>
      <c r="EH8" s="330" t="s">
        <v>59</v>
      </c>
      <c r="EI8" s="332"/>
      <c r="EJ8" s="330" t="s">
        <v>97</v>
      </c>
      <c r="EK8" s="332"/>
      <c r="EL8" s="330" t="s">
        <v>89</v>
      </c>
      <c r="EM8" s="332"/>
      <c r="EN8" s="330" t="s">
        <v>144</v>
      </c>
      <c r="EO8" s="332"/>
      <c r="EP8" s="330" t="s">
        <v>90</v>
      </c>
      <c r="EQ8" s="332"/>
      <c r="ER8" s="330" t="s">
        <v>65</v>
      </c>
      <c r="ES8" s="332"/>
      <c r="ET8" s="330" t="s">
        <v>87</v>
      </c>
      <c r="EU8" s="332"/>
    </row>
    <row r="9" spans="1:162"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Q9" s="41"/>
      <c r="R9" s="42" t="s">
        <v>36</v>
      </c>
      <c r="S9" s="43" t="s">
        <v>29</v>
      </c>
      <c r="T9" s="42" t="s">
        <v>36</v>
      </c>
      <c r="U9" s="43" t="s">
        <v>29</v>
      </c>
      <c r="V9" s="42" t="s">
        <v>36</v>
      </c>
      <c r="W9" s="43" t="s">
        <v>29</v>
      </c>
      <c r="X9" s="42" t="s">
        <v>36</v>
      </c>
      <c r="Y9" s="43" t="s">
        <v>29</v>
      </c>
      <c r="Z9" s="42" t="s">
        <v>36</v>
      </c>
      <c r="AA9" s="44" t="s">
        <v>29</v>
      </c>
      <c r="AB9" s="42" t="s">
        <v>36</v>
      </c>
      <c r="AC9" s="43" t="s">
        <v>29</v>
      </c>
      <c r="AD9" s="42" t="s">
        <v>36</v>
      </c>
      <c r="AE9" s="43" t="s">
        <v>29</v>
      </c>
      <c r="AF9" s="41"/>
      <c r="AG9" s="42" t="s">
        <v>36</v>
      </c>
      <c r="AH9" s="43" t="s">
        <v>29</v>
      </c>
      <c r="AI9" s="42" t="s">
        <v>36</v>
      </c>
      <c r="AJ9" s="43" t="s">
        <v>29</v>
      </c>
      <c r="AK9" s="42" t="s">
        <v>36</v>
      </c>
      <c r="AL9" s="43" t="s">
        <v>29</v>
      </c>
      <c r="AM9" s="42" t="s">
        <v>36</v>
      </c>
      <c r="AN9" s="43" t="s">
        <v>29</v>
      </c>
      <c r="AO9" s="42" t="s">
        <v>36</v>
      </c>
      <c r="AP9" s="44" t="s">
        <v>29</v>
      </c>
      <c r="AQ9" s="42" t="s">
        <v>36</v>
      </c>
      <c r="AR9" s="43" t="s">
        <v>29</v>
      </c>
      <c r="AS9" s="42" t="s">
        <v>36</v>
      </c>
      <c r="AT9" s="43" t="s">
        <v>29</v>
      </c>
      <c r="AU9" s="41"/>
      <c r="AV9" s="42" t="s">
        <v>36</v>
      </c>
      <c r="AW9" s="43" t="s">
        <v>29</v>
      </c>
      <c r="AX9" s="42" t="s">
        <v>36</v>
      </c>
      <c r="AY9" s="43" t="s">
        <v>29</v>
      </c>
      <c r="AZ9" s="42" t="s">
        <v>36</v>
      </c>
      <c r="BA9" s="43" t="s">
        <v>29</v>
      </c>
      <c r="BB9" s="42" t="s">
        <v>36</v>
      </c>
      <c r="BC9" s="43" t="s">
        <v>29</v>
      </c>
      <c r="BD9" s="42" t="s">
        <v>36</v>
      </c>
      <c r="BE9" s="44" t="s">
        <v>29</v>
      </c>
      <c r="BF9" s="42" t="s">
        <v>36</v>
      </c>
      <c r="BG9" s="43" t="s">
        <v>29</v>
      </c>
      <c r="BH9" s="42" t="s">
        <v>36</v>
      </c>
      <c r="BI9" s="43" t="s">
        <v>29</v>
      </c>
      <c r="BJ9" s="41"/>
      <c r="BK9" s="42" t="s">
        <v>36</v>
      </c>
      <c r="BL9" s="43" t="s">
        <v>29</v>
      </c>
      <c r="BM9" s="42" t="s">
        <v>36</v>
      </c>
      <c r="BN9" s="43" t="s">
        <v>29</v>
      </c>
      <c r="BO9" s="42" t="s">
        <v>36</v>
      </c>
      <c r="BP9" s="43" t="s">
        <v>29</v>
      </c>
      <c r="BQ9" s="42" t="s">
        <v>36</v>
      </c>
      <c r="BR9" s="43" t="s">
        <v>29</v>
      </c>
      <c r="BS9" s="42" t="s">
        <v>36</v>
      </c>
      <c r="BT9" s="44" t="s">
        <v>29</v>
      </c>
      <c r="BU9" s="42" t="s">
        <v>36</v>
      </c>
      <c r="BV9" s="43" t="s">
        <v>29</v>
      </c>
      <c r="BW9" s="42" t="s">
        <v>36</v>
      </c>
      <c r="BX9" s="43" t="s">
        <v>29</v>
      </c>
      <c r="BY9" s="41"/>
      <c r="BZ9" s="42" t="s">
        <v>36</v>
      </c>
      <c r="CA9" s="43" t="s">
        <v>29</v>
      </c>
      <c r="CB9" s="42" t="s">
        <v>36</v>
      </c>
      <c r="CC9" s="43" t="s">
        <v>29</v>
      </c>
      <c r="CD9" s="42" t="s">
        <v>36</v>
      </c>
      <c r="CE9" s="43" t="s">
        <v>29</v>
      </c>
      <c r="CF9" s="42" t="s">
        <v>36</v>
      </c>
      <c r="CG9" s="43" t="s">
        <v>29</v>
      </c>
      <c r="CH9" s="42" t="s">
        <v>36</v>
      </c>
      <c r="CI9" s="44" t="s">
        <v>29</v>
      </c>
      <c r="CJ9" s="42" t="s">
        <v>36</v>
      </c>
      <c r="CK9" s="43" t="s">
        <v>29</v>
      </c>
      <c r="CL9" s="42" t="s">
        <v>36</v>
      </c>
      <c r="CM9" s="43" t="s">
        <v>29</v>
      </c>
      <c r="CN9" s="41"/>
      <c r="CO9" s="42" t="s">
        <v>36</v>
      </c>
      <c r="CP9" s="43" t="s">
        <v>29</v>
      </c>
      <c r="CQ9" s="42" t="s">
        <v>36</v>
      </c>
      <c r="CR9" s="43" t="s">
        <v>29</v>
      </c>
      <c r="CS9" s="42" t="s">
        <v>36</v>
      </c>
      <c r="CT9" s="43" t="s">
        <v>29</v>
      </c>
      <c r="CU9" s="42" t="s">
        <v>36</v>
      </c>
      <c r="CV9" s="43" t="s">
        <v>29</v>
      </c>
      <c r="CW9" s="42" t="s">
        <v>36</v>
      </c>
      <c r="CX9" s="44" t="s">
        <v>29</v>
      </c>
      <c r="CY9" s="42" t="s">
        <v>36</v>
      </c>
      <c r="CZ9" s="43" t="s">
        <v>29</v>
      </c>
      <c r="DA9" s="42" t="s">
        <v>36</v>
      </c>
      <c r="DB9" s="43" t="s">
        <v>29</v>
      </c>
      <c r="DC9" s="41"/>
      <c r="DD9" s="42" t="s">
        <v>36</v>
      </c>
      <c r="DE9" s="43" t="s">
        <v>29</v>
      </c>
      <c r="DF9" s="42" t="s">
        <v>36</v>
      </c>
      <c r="DG9" s="43" t="s">
        <v>29</v>
      </c>
      <c r="DH9" s="42" t="s">
        <v>36</v>
      </c>
      <c r="DI9" s="43" t="s">
        <v>29</v>
      </c>
      <c r="DJ9" s="42" t="s">
        <v>36</v>
      </c>
      <c r="DK9" s="43" t="s">
        <v>29</v>
      </c>
      <c r="DL9" s="42" t="s">
        <v>36</v>
      </c>
      <c r="DM9" s="44" t="s">
        <v>29</v>
      </c>
      <c r="DN9" s="42" t="s">
        <v>36</v>
      </c>
      <c r="DO9" s="43" t="s">
        <v>29</v>
      </c>
      <c r="DP9" s="42" t="s">
        <v>36</v>
      </c>
      <c r="DQ9" s="43" t="s">
        <v>29</v>
      </c>
      <c r="DR9" s="41"/>
      <c r="DS9" s="42" t="s">
        <v>36</v>
      </c>
      <c r="DT9" s="43" t="s">
        <v>29</v>
      </c>
      <c r="DU9" s="42" t="s">
        <v>36</v>
      </c>
      <c r="DV9" s="43" t="s">
        <v>29</v>
      </c>
      <c r="DW9" s="42" t="s">
        <v>36</v>
      </c>
      <c r="DX9" s="43" t="s">
        <v>29</v>
      </c>
      <c r="DY9" s="42" t="s">
        <v>36</v>
      </c>
      <c r="DZ9" s="43" t="s">
        <v>29</v>
      </c>
      <c r="EA9" s="42" t="s">
        <v>36</v>
      </c>
      <c r="EB9" s="44" t="s">
        <v>29</v>
      </c>
      <c r="EC9" s="42" t="s">
        <v>36</v>
      </c>
      <c r="ED9" s="43" t="s">
        <v>29</v>
      </c>
      <c r="EE9" s="42" t="s">
        <v>36</v>
      </c>
      <c r="EF9" s="43" t="s">
        <v>29</v>
      </c>
      <c r="EG9" s="41"/>
      <c r="EH9" s="42" t="s">
        <v>36</v>
      </c>
      <c r="EI9" s="43" t="s">
        <v>29</v>
      </c>
      <c r="EJ9" s="42" t="s">
        <v>36</v>
      </c>
      <c r="EK9" s="43" t="s">
        <v>29</v>
      </c>
      <c r="EL9" s="42" t="s">
        <v>36</v>
      </c>
      <c r="EM9" s="43" t="s">
        <v>29</v>
      </c>
      <c r="EN9" s="42" t="s">
        <v>36</v>
      </c>
      <c r="EO9" s="43" t="s">
        <v>29</v>
      </c>
      <c r="EP9" s="42" t="s">
        <v>36</v>
      </c>
      <c r="EQ9" s="44" t="s">
        <v>29</v>
      </c>
      <c r="ER9" s="42" t="s">
        <v>36</v>
      </c>
      <c r="ES9" s="43" t="s">
        <v>29</v>
      </c>
      <c r="ET9" s="42" t="s">
        <v>36</v>
      </c>
      <c r="EU9" s="43" t="s">
        <v>29</v>
      </c>
      <c r="EV9" s="3"/>
      <c r="EW9" s="3"/>
      <c r="EX9" s="3"/>
      <c r="EY9" s="3"/>
      <c r="EZ9" s="3"/>
      <c r="FA9" s="3"/>
      <c r="FB9" s="3"/>
      <c r="FC9" s="3"/>
      <c r="FD9" s="3"/>
      <c r="FE9" s="3"/>
      <c r="FF9" s="3"/>
    </row>
    <row r="10" spans="1:162" s="85" customFormat="1" x14ac:dyDescent="0.2">
      <c r="A10" s="95" t="s">
        <v>0</v>
      </c>
      <c r="B10" s="96"/>
      <c r="C10" s="96"/>
      <c r="D10" s="96"/>
      <c r="E10" s="96"/>
      <c r="F10" s="96"/>
      <c r="G10" s="96"/>
      <c r="H10" s="96"/>
      <c r="I10" s="96"/>
      <c r="J10" s="96"/>
      <c r="K10" s="96"/>
      <c r="L10" s="96"/>
      <c r="M10" s="96"/>
      <c r="N10" s="96"/>
      <c r="O10" s="292"/>
      <c r="P10" s="289"/>
      <c r="Q10" s="95" t="s">
        <v>0</v>
      </c>
      <c r="R10" s="96"/>
      <c r="S10" s="96"/>
      <c r="T10" s="96"/>
      <c r="U10" s="96"/>
      <c r="V10" s="96"/>
      <c r="W10" s="96"/>
      <c r="X10" s="96"/>
      <c r="Y10" s="96"/>
      <c r="Z10" s="96"/>
      <c r="AA10" s="96"/>
      <c r="AB10" s="96"/>
      <c r="AC10" s="96"/>
      <c r="AD10" s="96"/>
      <c r="AE10" s="292"/>
      <c r="AF10" s="95" t="s">
        <v>0</v>
      </c>
      <c r="AG10" s="96"/>
      <c r="AH10" s="96"/>
      <c r="AI10" s="96"/>
      <c r="AJ10" s="96"/>
      <c r="AK10" s="96"/>
      <c r="AL10" s="96"/>
      <c r="AM10" s="96"/>
      <c r="AN10" s="96"/>
      <c r="AO10" s="96"/>
      <c r="AP10" s="96"/>
      <c r="AQ10" s="96"/>
      <c r="AR10" s="96"/>
      <c r="AS10" s="96"/>
      <c r="AT10" s="292"/>
      <c r="AU10" s="95" t="s">
        <v>0</v>
      </c>
      <c r="AV10" s="96"/>
      <c r="AW10" s="96"/>
      <c r="AX10" s="96"/>
      <c r="AY10" s="96"/>
      <c r="AZ10" s="96"/>
      <c r="BA10" s="96"/>
      <c r="BB10" s="96"/>
      <c r="BC10" s="96"/>
      <c r="BD10" s="96"/>
      <c r="BE10" s="96"/>
      <c r="BF10" s="96"/>
      <c r="BG10" s="96"/>
      <c r="BH10" s="96"/>
      <c r="BI10" s="292"/>
      <c r="BJ10" s="95" t="s">
        <v>0</v>
      </c>
      <c r="BK10" s="96"/>
      <c r="BL10" s="96"/>
      <c r="BM10" s="96"/>
      <c r="BN10" s="96"/>
      <c r="BO10" s="96"/>
      <c r="BP10" s="96"/>
      <c r="BQ10" s="96"/>
      <c r="BR10" s="96"/>
      <c r="BS10" s="96"/>
      <c r="BT10" s="96"/>
      <c r="BU10" s="96"/>
      <c r="BV10" s="96"/>
      <c r="BW10" s="96"/>
      <c r="BX10" s="292"/>
      <c r="BY10" s="95" t="s">
        <v>0</v>
      </c>
      <c r="BZ10" s="96"/>
      <c r="CA10" s="96"/>
      <c r="CB10" s="96"/>
      <c r="CC10" s="96"/>
      <c r="CD10" s="96"/>
      <c r="CE10" s="96"/>
      <c r="CF10" s="96"/>
      <c r="CG10" s="96"/>
      <c r="CH10" s="96"/>
      <c r="CI10" s="96"/>
      <c r="CJ10" s="96"/>
      <c r="CK10" s="96"/>
      <c r="CL10" s="96"/>
      <c r="CM10" s="292"/>
      <c r="CN10" s="95" t="s">
        <v>0</v>
      </c>
      <c r="CO10" s="96"/>
      <c r="CP10" s="96"/>
      <c r="CQ10" s="96"/>
      <c r="CR10" s="96"/>
      <c r="CS10" s="96"/>
      <c r="CT10" s="96"/>
      <c r="CU10" s="96"/>
      <c r="CV10" s="96"/>
      <c r="CW10" s="96"/>
      <c r="CX10" s="96"/>
      <c r="CY10" s="96"/>
      <c r="CZ10" s="96"/>
      <c r="DA10" s="96"/>
      <c r="DB10" s="292"/>
      <c r="DC10" s="95" t="s">
        <v>0</v>
      </c>
      <c r="DD10" s="96"/>
      <c r="DE10" s="96"/>
      <c r="DF10" s="96"/>
      <c r="DG10" s="96"/>
      <c r="DH10" s="96"/>
      <c r="DI10" s="96"/>
      <c r="DJ10" s="96"/>
      <c r="DK10" s="96"/>
      <c r="DL10" s="96"/>
      <c r="DM10" s="96"/>
      <c r="DN10" s="96"/>
      <c r="DO10" s="96"/>
      <c r="DP10" s="96"/>
      <c r="DQ10" s="292"/>
      <c r="DR10" s="95" t="s">
        <v>0</v>
      </c>
      <c r="DS10" s="96"/>
      <c r="DT10" s="96"/>
      <c r="DU10" s="96"/>
      <c r="DV10" s="96"/>
      <c r="DW10" s="96"/>
      <c r="DX10" s="96"/>
      <c r="DY10" s="96"/>
      <c r="DZ10" s="96"/>
      <c r="EA10" s="96"/>
      <c r="EB10" s="96"/>
      <c r="EC10" s="96"/>
      <c r="ED10" s="96"/>
      <c r="EE10" s="96"/>
      <c r="EF10" s="292"/>
      <c r="EG10" s="95" t="s">
        <v>0</v>
      </c>
      <c r="EH10" s="96"/>
      <c r="EI10" s="96"/>
      <c r="EJ10" s="96"/>
      <c r="EK10" s="96"/>
      <c r="EL10" s="96"/>
      <c r="EM10" s="96"/>
      <c r="EN10" s="96"/>
      <c r="EO10" s="96"/>
      <c r="EP10" s="96"/>
      <c r="EQ10" s="96"/>
      <c r="ER10" s="96"/>
      <c r="ES10" s="96"/>
      <c r="ET10" s="96"/>
      <c r="EU10" s="292"/>
      <c r="EV10" s="1"/>
      <c r="EW10" s="1"/>
      <c r="EX10" s="1"/>
      <c r="EY10" s="1"/>
      <c r="EZ10" s="1"/>
      <c r="FA10" s="1"/>
      <c r="FB10" s="1"/>
      <c r="FC10" s="1"/>
      <c r="FD10" s="1"/>
      <c r="FE10" s="1"/>
      <c r="FF10" s="1"/>
    </row>
    <row r="11" spans="1:162" s="85" customFormat="1" x14ac:dyDescent="0.2">
      <c r="A11" s="97" t="s">
        <v>1</v>
      </c>
      <c r="B11" s="1"/>
      <c r="C11" s="1"/>
      <c r="D11" s="1"/>
      <c r="E11" s="1"/>
      <c r="F11" s="1"/>
      <c r="G11" s="1"/>
      <c r="H11" s="1"/>
      <c r="I11" s="1"/>
      <c r="J11" s="1"/>
      <c r="K11" s="1"/>
      <c r="L11" s="1"/>
      <c r="M11" s="1"/>
      <c r="N11" s="1"/>
      <c r="O11" s="293"/>
      <c r="P11" s="290"/>
      <c r="Q11" s="97" t="s">
        <v>1</v>
      </c>
      <c r="R11" s="1"/>
      <c r="S11" s="1"/>
      <c r="T11" s="1"/>
      <c r="U11" s="1"/>
      <c r="V11" s="1"/>
      <c r="W11" s="1"/>
      <c r="X11" s="1"/>
      <c r="Y11" s="1"/>
      <c r="Z11" s="1"/>
      <c r="AA11" s="1"/>
      <c r="AB11" s="1"/>
      <c r="AC11" s="1"/>
      <c r="AD11" s="1"/>
      <c r="AE11" s="293"/>
      <c r="AF11" s="97" t="s">
        <v>1</v>
      </c>
      <c r="AG11" s="1"/>
      <c r="AH11" s="1"/>
      <c r="AI11" s="1"/>
      <c r="AJ11" s="1"/>
      <c r="AK11" s="1"/>
      <c r="AL11" s="1"/>
      <c r="AM11" s="1"/>
      <c r="AN11" s="1"/>
      <c r="AO11" s="1"/>
      <c r="AP11" s="1"/>
      <c r="AQ11" s="1"/>
      <c r="AR11" s="1"/>
      <c r="AS11" s="1"/>
      <c r="AT11" s="293"/>
      <c r="AU11" s="97" t="s">
        <v>1</v>
      </c>
      <c r="AV11" s="1"/>
      <c r="AW11" s="1"/>
      <c r="AX11" s="1"/>
      <c r="AY11" s="1"/>
      <c r="AZ11" s="1"/>
      <c r="BA11" s="1"/>
      <c r="BB11" s="1"/>
      <c r="BC11" s="1"/>
      <c r="BD11" s="1"/>
      <c r="BE11" s="1"/>
      <c r="BF11" s="1"/>
      <c r="BG11" s="1"/>
      <c r="BH11" s="1"/>
      <c r="BI11" s="293"/>
      <c r="BJ11" s="97" t="s">
        <v>1</v>
      </c>
      <c r="BK11" s="1"/>
      <c r="BL11" s="1"/>
      <c r="BM11" s="1"/>
      <c r="BN11" s="1"/>
      <c r="BO11" s="1"/>
      <c r="BP11" s="1"/>
      <c r="BQ11" s="1"/>
      <c r="BR11" s="1"/>
      <c r="BS11" s="1"/>
      <c r="BT11" s="1"/>
      <c r="BU11" s="1"/>
      <c r="BV11" s="1"/>
      <c r="BW11" s="1"/>
      <c r="BX11" s="293"/>
      <c r="BY11" s="97" t="s">
        <v>1</v>
      </c>
      <c r="BZ11" s="1"/>
      <c r="CA11" s="1"/>
      <c r="CB11" s="1"/>
      <c r="CC11" s="1"/>
      <c r="CD11" s="1"/>
      <c r="CE11" s="1"/>
      <c r="CF11" s="1"/>
      <c r="CG11" s="1"/>
      <c r="CH11" s="1"/>
      <c r="CI11" s="1"/>
      <c r="CJ11" s="1"/>
      <c r="CK11" s="1"/>
      <c r="CL11" s="1"/>
      <c r="CM11" s="293"/>
      <c r="CN11" s="97" t="s">
        <v>1</v>
      </c>
      <c r="CO11" s="1"/>
      <c r="CP11" s="1"/>
      <c r="CQ11" s="1"/>
      <c r="CR11" s="1"/>
      <c r="CS11" s="1"/>
      <c r="CT11" s="1"/>
      <c r="CU11" s="1"/>
      <c r="CV11" s="1"/>
      <c r="CW11" s="1"/>
      <c r="CX11" s="1"/>
      <c r="CY11" s="1"/>
      <c r="CZ11" s="1"/>
      <c r="DA11" s="1"/>
      <c r="DB11" s="293"/>
      <c r="DC11" s="97" t="s">
        <v>1</v>
      </c>
      <c r="DD11" s="1"/>
      <c r="DE11" s="1"/>
      <c r="DF11" s="1"/>
      <c r="DG11" s="1"/>
      <c r="DH11" s="1"/>
      <c r="DI11" s="1"/>
      <c r="DJ11" s="1"/>
      <c r="DK11" s="1"/>
      <c r="DL11" s="1"/>
      <c r="DM11" s="1"/>
      <c r="DN11" s="1"/>
      <c r="DO11" s="1"/>
      <c r="DP11" s="1"/>
      <c r="DQ11" s="293"/>
      <c r="DR11" s="97" t="s">
        <v>1</v>
      </c>
      <c r="DS11" s="1"/>
      <c r="DT11" s="1"/>
      <c r="DU11" s="1"/>
      <c r="DV11" s="1"/>
      <c r="DW11" s="1"/>
      <c r="DX11" s="1"/>
      <c r="DY11" s="1"/>
      <c r="DZ11" s="1"/>
      <c r="EA11" s="1"/>
      <c r="EB11" s="1"/>
      <c r="EC11" s="1"/>
      <c r="ED11" s="1"/>
      <c r="EE11" s="1"/>
      <c r="EF11" s="293"/>
      <c r="EG11" s="97" t="s">
        <v>1</v>
      </c>
      <c r="EH11" s="1"/>
      <c r="EI11" s="1"/>
      <c r="EJ11" s="1"/>
      <c r="EK11" s="1"/>
      <c r="EL11" s="1"/>
      <c r="EM11" s="1"/>
      <c r="EN11" s="1"/>
      <c r="EO11" s="1"/>
      <c r="EP11" s="1"/>
      <c r="EQ11" s="1"/>
      <c r="ER11" s="1"/>
      <c r="ES11" s="1"/>
      <c r="ET11" s="1"/>
      <c r="EU11" s="293"/>
      <c r="EV11" s="1"/>
      <c r="EW11" s="1"/>
      <c r="EX11" s="1"/>
      <c r="EY11" s="1"/>
      <c r="EZ11" s="1"/>
      <c r="FA11" s="1"/>
      <c r="FB11" s="1"/>
      <c r="FC11" s="1"/>
      <c r="FD11" s="1"/>
      <c r="FE11" s="1"/>
      <c r="FF11" s="1"/>
    </row>
    <row r="12" spans="1:162" s="85" customFormat="1" x14ac:dyDescent="0.2">
      <c r="A12" s="98" t="s">
        <v>2</v>
      </c>
      <c r="B12" s="209">
        <v>1.9606969526282301</v>
      </c>
      <c r="C12" s="100">
        <v>9.4754089325319604E-2</v>
      </c>
      <c r="D12" s="209">
        <v>2.0574114629784299</v>
      </c>
      <c r="E12" s="100">
        <v>0.13120870368040899</v>
      </c>
      <c r="F12" s="209">
        <v>1.7404018477354299</v>
      </c>
      <c r="G12" s="100">
        <v>0.10499593196741799</v>
      </c>
      <c r="H12" s="209">
        <v>2.5588014830259</v>
      </c>
      <c r="I12" s="100">
        <v>0.181862811070851</v>
      </c>
      <c r="J12" s="209">
        <v>3.1643949790783399</v>
      </c>
      <c r="K12" s="100">
        <v>0.15110196984589699</v>
      </c>
      <c r="L12" s="209">
        <v>3.6685972964261002</v>
      </c>
      <c r="M12" s="100">
        <v>8.9170822224122995E-2</v>
      </c>
      <c r="N12" s="209">
        <v>3.4075948922778299</v>
      </c>
      <c r="O12" s="258">
        <v>9.3992596945121895E-2</v>
      </c>
      <c r="P12" s="272"/>
      <c r="Q12" s="98" t="s">
        <v>2</v>
      </c>
      <c r="R12" s="209">
        <v>1.7568006841942301</v>
      </c>
      <c r="S12" s="100">
        <v>4.4836378754702803E-2</v>
      </c>
      <c r="T12" s="209">
        <v>2.1423747746975601</v>
      </c>
      <c r="U12" s="100">
        <v>5.4149280383913402E-2</v>
      </c>
      <c r="V12" s="209">
        <v>2.0933002293642402</v>
      </c>
      <c r="W12" s="100">
        <v>5.2610734790236403E-2</v>
      </c>
      <c r="X12" s="209">
        <v>2.7731506740274798</v>
      </c>
      <c r="Y12" s="100">
        <v>6.7114432308647901E-2</v>
      </c>
      <c r="Z12" s="209">
        <v>2.98831295214225</v>
      </c>
      <c r="AA12" s="100">
        <v>7.1866961799931003E-2</v>
      </c>
      <c r="AB12" s="209">
        <v>3.5031484085724398</v>
      </c>
      <c r="AC12" s="100">
        <v>5.9295874969829597E-2</v>
      </c>
      <c r="AD12" s="209">
        <v>2.6019198174565301</v>
      </c>
      <c r="AE12" s="258">
        <v>6.5124771196215098E-2</v>
      </c>
      <c r="AF12" s="98" t="s">
        <v>2</v>
      </c>
      <c r="AG12" s="209">
        <v>1.9049119639905501</v>
      </c>
      <c r="AH12" s="100">
        <v>6.0676404865456203E-2</v>
      </c>
      <c r="AI12" s="209">
        <v>2.2300647065319898</v>
      </c>
      <c r="AJ12" s="100">
        <v>8.2966056068903601E-2</v>
      </c>
      <c r="AK12" s="209">
        <v>2.16606203583473</v>
      </c>
      <c r="AL12" s="100">
        <v>5.3782764590934201E-2</v>
      </c>
      <c r="AM12" s="209">
        <v>2.8044630770637999</v>
      </c>
      <c r="AN12" s="100">
        <v>8.9161787213011295E-2</v>
      </c>
      <c r="AO12" s="209">
        <v>3.3686337509277</v>
      </c>
      <c r="AP12" s="100">
        <v>7.2523949970104404E-2</v>
      </c>
      <c r="AQ12" s="209">
        <v>3.68913626870977</v>
      </c>
      <c r="AR12" s="100">
        <v>5.3436532647230903E-2</v>
      </c>
      <c r="AS12" s="209">
        <v>3.0610659420678301</v>
      </c>
      <c r="AT12" s="258">
        <v>7.5331777188982402E-2</v>
      </c>
      <c r="AU12" s="98" t="s">
        <v>2</v>
      </c>
      <c r="AV12" s="209">
        <v>1.75846739033794</v>
      </c>
      <c r="AW12" s="100">
        <v>2.9309872917452798E-2</v>
      </c>
      <c r="AX12" s="209">
        <v>2.1014324983719601</v>
      </c>
      <c r="AY12" s="100">
        <v>3.75265664778765E-2</v>
      </c>
      <c r="AZ12" s="209">
        <v>2.2503305667076798</v>
      </c>
      <c r="BA12" s="100">
        <v>3.7374084510099902E-2</v>
      </c>
      <c r="BB12" s="209">
        <v>2.7663182980091099</v>
      </c>
      <c r="BC12" s="100">
        <v>4.1418938515584397E-2</v>
      </c>
      <c r="BD12" s="209">
        <v>3.01864375372153</v>
      </c>
      <c r="BE12" s="100">
        <v>5.5580342216792998E-2</v>
      </c>
      <c r="BF12" s="209">
        <v>3.39854911992387</v>
      </c>
      <c r="BG12" s="100">
        <v>3.8870735945058903E-2</v>
      </c>
      <c r="BH12" s="209">
        <v>2.6994225319157099</v>
      </c>
      <c r="BI12" s="258">
        <v>5.4846587940793702E-2</v>
      </c>
      <c r="BJ12" s="98" t="s">
        <v>2</v>
      </c>
      <c r="BK12" s="209">
        <v>2.0848817091819698</v>
      </c>
      <c r="BL12" s="100">
        <v>9.6512017706669895E-2</v>
      </c>
      <c r="BM12" s="209">
        <v>2.3379819129699202</v>
      </c>
      <c r="BN12" s="100">
        <v>0.100897080978625</v>
      </c>
      <c r="BO12" s="209">
        <v>2.5074124610929398</v>
      </c>
      <c r="BP12" s="100">
        <v>8.4716120752654903E-2</v>
      </c>
      <c r="BQ12" s="209">
        <v>2.7320329681675499</v>
      </c>
      <c r="BR12" s="100">
        <v>0.145400795818761</v>
      </c>
      <c r="BS12" s="209">
        <v>3.7791523051081599</v>
      </c>
      <c r="BT12" s="100">
        <v>5.9099286279289502E-2</v>
      </c>
      <c r="BU12" s="209">
        <v>3.1843840458082799</v>
      </c>
      <c r="BV12" s="100">
        <v>0.18559852960585699</v>
      </c>
      <c r="BW12" s="209">
        <v>0.77479588157510904</v>
      </c>
      <c r="BX12" s="258">
        <v>9.6493489347533504E-2</v>
      </c>
      <c r="BY12" s="98" t="s">
        <v>2</v>
      </c>
      <c r="BZ12" s="209">
        <v>1.9554130293061101</v>
      </c>
      <c r="CA12" s="100">
        <v>0.10323243177875401</v>
      </c>
      <c r="CB12" s="209">
        <v>2.3943347113847699</v>
      </c>
      <c r="CC12" s="100">
        <v>0.101241111527615</v>
      </c>
      <c r="CD12" s="209">
        <v>2.5219923953558498</v>
      </c>
      <c r="CE12" s="100">
        <v>0.112862445947866</v>
      </c>
      <c r="CF12" s="209">
        <v>2.4153414237869502</v>
      </c>
      <c r="CG12" s="100">
        <v>0.13259499282436801</v>
      </c>
      <c r="CH12" s="209">
        <v>3.53307212052963</v>
      </c>
      <c r="CI12" s="100">
        <v>0.138730326729822</v>
      </c>
      <c r="CJ12" s="209">
        <v>3.0431702074780298</v>
      </c>
      <c r="CK12" s="100">
        <v>0.185060230369229</v>
      </c>
      <c r="CL12" s="209">
        <v>0.74318831703552701</v>
      </c>
      <c r="CM12" s="258">
        <v>0.12702705640977699</v>
      </c>
      <c r="CN12" s="98" t="s">
        <v>2</v>
      </c>
      <c r="CO12" s="209">
        <v>2.1598929639046598</v>
      </c>
      <c r="CP12" s="100">
        <v>0.15867249136449699</v>
      </c>
      <c r="CQ12" s="209">
        <v>2.3387802202466301</v>
      </c>
      <c r="CR12" s="100">
        <v>0.17600864455657</v>
      </c>
      <c r="CS12" s="209">
        <v>2.6045422499686302</v>
      </c>
      <c r="CT12" s="100">
        <v>0.136996595442269</v>
      </c>
      <c r="CU12" s="209">
        <v>2.6463449207069698</v>
      </c>
      <c r="CV12" s="100">
        <v>0.250582623928708</v>
      </c>
      <c r="CW12" s="209">
        <v>3.7331199413706702</v>
      </c>
      <c r="CX12" s="100">
        <v>0.138051425066401</v>
      </c>
      <c r="CY12" s="209">
        <v>3.1709937470804799</v>
      </c>
      <c r="CZ12" s="100">
        <v>0.215175270261525</v>
      </c>
      <c r="DA12" s="209">
        <v>1.2385083171050599</v>
      </c>
      <c r="DB12" s="258">
        <v>0.22283383543573901</v>
      </c>
      <c r="DC12" s="98" t="s">
        <v>2</v>
      </c>
      <c r="DD12" s="209">
        <v>2.0842122176007298</v>
      </c>
      <c r="DE12" s="100">
        <v>5.3843251216600899E-2</v>
      </c>
      <c r="DF12" s="209">
        <v>2.16036052735164</v>
      </c>
      <c r="DG12" s="100">
        <v>5.7414481367286302E-2</v>
      </c>
      <c r="DH12" s="209">
        <v>2.2464308235341401</v>
      </c>
      <c r="DI12" s="100">
        <v>5.72243008973045E-2</v>
      </c>
      <c r="DJ12" s="209">
        <v>2.34585500045783</v>
      </c>
      <c r="DK12" s="100">
        <v>8.65921024616602E-2</v>
      </c>
      <c r="DL12" s="209">
        <v>3.4889560844713499</v>
      </c>
      <c r="DM12" s="100">
        <v>6.1956127916839701E-2</v>
      </c>
      <c r="DN12" s="209">
        <v>3.3994645411967999</v>
      </c>
      <c r="DO12" s="100">
        <v>6.2256716753212198E-2</v>
      </c>
      <c r="DP12" s="209">
        <v>1.53633873863507</v>
      </c>
      <c r="DQ12" s="258">
        <v>9.46695202824131E-2</v>
      </c>
      <c r="DR12" s="98" t="s">
        <v>2</v>
      </c>
      <c r="DS12" s="209">
        <v>1.70749673270439</v>
      </c>
      <c r="DT12" s="100">
        <v>1.8159929057312899E-2</v>
      </c>
      <c r="DU12" s="209">
        <v>2.3034092678162001</v>
      </c>
      <c r="DV12" s="100">
        <v>3.2731643093712202E-2</v>
      </c>
      <c r="DW12" s="209">
        <v>2.7341649713852201</v>
      </c>
      <c r="DX12" s="100">
        <v>3.9132031812853497E-2</v>
      </c>
      <c r="DY12" s="209">
        <v>2.70133750082358</v>
      </c>
      <c r="DZ12" s="100">
        <v>3.89475833837215E-2</v>
      </c>
      <c r="EA12" s="209">
        <v>3.4921192462095401</v>
      </c>
      <c r="EB12" s="100">
        <v>3.98415673432762E-2</v>
      </c>
      <c r="EC12" s="209">
        <v>3.4419269684609999</v>
      </c>
      <c r="ED12" s="100">
        <v>4.3295368700299597E-2</v>
      </c>
      <c r="EE12" s="209">
        <v>2.0008294919771101</v>
      </c>
      <c r="EF12" s="258">
        <v>4.9996512429351402E-2</v>
      </c>
      <c r="EG12" s="98" t="s">
        <v>2</v>
      </c>
      <c r="EH12" s="209">
        <v>1.90140349981135</v>
      </c>
      <c r="EI12" s="100">
        <v>9.2624371086118401E-2</v>
      </c>
      <c r="EJ12" s="209">
        <v>2.07800322927985</v>
      </c>
      <c r="EK12" s="100">
        <v>0.11668695688616899</v>
      </c>
      <c r="EL12" s="209">
        <v>2.2971226525076598</v>
      </c>
      <c r="EM12" s="100">
        <v>0.123044381157974</v>
      </c>
      <c r="EN12" s="209">
        <v>2.65192136305305</v>
      </c>
      <c r="EO12" s="100">
        <v>0.16170254547742199</v>
      </c>
      <c r="EP12" s="209">
        <v>3.27731042657487</v>
      </c>
      <c r="EQ12" s="100">
        <v>0.117951101173725</v>
      </c>
      <c r="ER12" s="209">
        <v>3.4850814887542398</v>
      </c>
      <c r="ES12" s="100">
        <v>0.11228447511291299</v>
      </c>
      <c r="ET12" s="209">
        <v>2.4351041177512398</v>
      </c>
      <c r="EU12" s="258">
        <v>0.16733242626347</v>
      </c>
      <c r="EV12" s="1"/>
      <c r="EW12" s="1"/>
      <c r="EX12" s="1"/>
      <c r="EY12" s="1"/>
      <c r="EZ12" s="1"/>
      <c r="FA12" s="1"/>
      <c r="FB12" s="1"/>
      <c r="FC12" s="1"/>
      <c r="FD12" s="1"/>
      <c r="FE12" s="1"/>
      <c r="FF12" s="1"/>
    </row>
    <row r="13" spans="1:162" s="85" customFormat="1" ht="12.75" customHeight="1" x14ac:dyDescent="0.2">
      <c r="A13" s="98" t="s">
        <v>3</v>
      </c>
      <c r="B13" s="209">
        <v>2.9935823565783801</v>
      </c>
      <c r="C13" s="100">
        <v>0.103813782297536</v>
      </c>
      <c r="D13" s="209">
        <v>1.6609894158043701</v>
      </c>
      <c r="E13" s="100">
        <v>8.1980672983716904E-2</v>
      </c>
      <c r="F13" s="209">
        <v>1.4450415461810899</v>
      </c>
      <c r="G13" s="100">
        <v>7.5835772925223505E-2</v>
      </c>
      <c r="H13" s="209">
        <v>2.3019764005885999</v>
      </c>
      <c r="I13" s="100">
        <v>0.14413388975644001</v>
      </c>
      <c r="J13" s="209">
        <v>3.4498376971126001</v>
      </c>
      <c r="K13" s="100">
        <v>9.9278225814386001E-2</v>
      </c>
      <c r="L13" s="209">
        <v>3.35247321800116</v>
      </c>
      <c r="M13" s="100">
        <v>0.107098400288989</v>
      </c>
      <c r="N13" s="209">
        <v>3.5938958774554601</v>
      </c>
      <c r="O13" s="258">
        <v>8.5380966760459906E-2</v>
      </c>
      <c r="P13" s="272"/>
      <c r="Q13" s="98" t="s">
        <v>3</v>
      </c>
      <c r="R13" s="209">
        <v>2.1780570475758201</v>
      </c>
      <c r="S13" s="100">
        <v>4.6167038718020602E-2</v>
      </c>
      <c r="T13" s="209">
        <v>1.91950758738003</v>
      </c>
      <c r="U13" s="100">
        <v>3.6366651016495499E-2</v>
      </c>
      <c r="V13" s="209">
        <v>1.7806157304209</v>
      </c>
      <c r="W13" s="100">
        <v>3.8561866871412699E-2</v>
      </c>
      <c r="X13" s="209">
        <v>2.5740311980419701</v>
      </c>
      <c r="Y13" s="100">
        <v>5.27723505244534E-2</v>
      </c>
      <c r="Z13" s="209">
        <v>2.56485669523676</v>
      </c>
      <c r="AA13" s="100">
        <v>7.4669489303710299E-2</v>
      </c>
      <c r="AB13" s="209">
        <v>2.9794872656100502</v>
      </c>
      <c r="AC13" s="100">
        <v>5.6187747350654398E-2</v>
      </c>
      <c r="AD13" s="209">
        <v>2.3332793286322802</v>
      </c>
      <c r="AE13" s="258">
        <v>6.5951457091445106E-2</v>
      </c>
      <c r="AF13" s="98" t="s">
        <v>3</v>
      </c>
      <c r="AG13" s="209">
        <v>2.1457399783311399</v>
      </c>
      <c r="AH13" s="100">
        <v>5.9275338006892803E-2</v>
      </c>
      <c r="AI13" s="209">
        <v>1.9329654173317901</v>
      </c>
      <c r="AJ13" s="100">
        <v>4.9965503377760699E-2</v>
      </c>
      <c r="AK13" s="209">
        <v>1.76369055633447</v>
      </c>
      <c r="AL13" s="100">
        <v>7.3694864012855202E-2</v>
      </c>
      <c r="AM13" s="209">
        <v>2.6750072295818201</v>
      </c>
      <c r="AN13" s="100">
        <v>9.1658439461326999E-2</v>
      </c>
      <c r="AO13" s="209">
        <v>2.6123167149650102</v>
      </c>
      <c r="AP13" s="100">
        <v>0.103696414443463</v>
      </c>
      <c r="AQ13" s="209">
        <v>3.2357102476146302</v>
      </c>
      <c r="AR13" s="100">
        <v>9.3668528072735499E-2</v>
      </c>
      <c r="AS13" s="209">
        <v>2.82694541743271</v>
      </c>
      <c r="AT13" s="258">
        <v>0.109974929051149</v>
      </c>
      <c r="AU13" s="98" t="s">
        <v>3</v>
      </c>
      <c r="AV13" s="209">
        <v>2.2194857856982102</v>
      </c>
      <c r="AW13" s="100">
        <v>3.62687257669351E-2</v>
      </c>
      <c r="AX13" s="209">
        <v>1.9366063763351999</v>
      </c>
      <c r="AY13" s="100">
        <v>3.51711851806885E-2</v>
      </c>
      <c r="AZ13" s="209">
        <v>1.89665448967494</v>
      </c>
      <c r="BA13" s="100">
        <v>3.7195796189193199E-2</v>
      </c>
      <c r="BB13" s="209">
        <v>2.4734827294823898</v>
      </c>
      <c r="BC13" s="100">
        <v>4.2569869519743203E-2</v>
      </c>
      <c r="BD13" s="209">
        <v>2.3977519590880498</v>
      </c>
      <c r="BE13" s="100">
        <v>7.0246663488895605E-2</v>
      </c>
      <c r="BF13" s="209">
        <v>3.0524080646698302</v>
      </c>
      <c r="BG13" s="100">
        <v>5.9855956739591501E-2</v>
      </c>
      <c r="BH13" s="209">
        <v>2.6295626394257399</v>
      </c>
      <c r="BI13" s="258">
        <v>5.7121068462374198E-2</v>
      </c>
      <c r="BJ13" s="98" t="s">
        <v>3</v>
      </c>
      <c r="BK13" s="209">
        <v>2.5845434905133899</v>
      </c>
      <c r="BL13" s="100">
        <v>0.110519180781937</v>
      </c>
      <c r="BM13" s="209">
        <v>2.2651611968497098</v>
      </c>
      <c r="BN13" s="100">
        <v>0.103917185231161</v>
      </c>
      <c r="BO13" s="209">
        <v>1.9531116241419</v>
      </c>
      <c r="BP13" s="100">
        <v>7.3803367903311698E-2</v>
      </c>
      <c r="BQ13" s="209">
        <v>2.1189239738624299</v>
      </c>
      <c r="BR13" s="100">
        <v>0.17182655808818301</v>
      </c>
      <c r="BS13" s="209">
        <v>3.1521045232944598</v>
      </c>
      <c r="BT13" s="100">
        <v>0.169845547407174</v>
      </c>
      <c r="BU13" s="209">
        <v>2.1911721618815001</v>
      </c>
      <c r="BV13" s="100">
        <v>0.17718111178871801</v>
      </c>
      <c r="BW13" s="209">
        <v>0.85585495601437001</v>
      </c>
      <c r="BX13" s="258">
        <v>0.12733718950892201</v>
      </c>
      <c r="BY13" s="98" t="s">
        <v>3</v>
      </c>
      <c r="BZ13" s="209">
        <v>2.64819479243857</v>
      </c>
      <c r="CA13" s="100">
        <v>8.37986822140456E-2</v>
      </c>
      <c r="CB13" s="209">
        <v>2.2333159082416301</v>
      </c>
      <c r="CC13" s="100">
        <v>8.7447407217044998E-2</v>
      </c>
      <c r="CD13" s="209">
        <v>2.2704152743735402</v>
      </c>
      <c r="CE13" s="100">
        <v>5.6974361260961101E-2</v>
      </c>
      <c r="CF13" s="209">
        <v>2.1493665746342101</v>
      </c>
      <c r="CG13" s="100">
        <v>0.10622071915855399</v>
      </c>
      <c r="CH13" s="209">
        <v>3.6094096322554199</v>
      </c>
      <c r="CI13" s="100">
        <v>9.4290764946101294E-2</v>
      </c>
      <c r="CJ13" s="209">
        <v>2.0917589742062401</v>
      </c>
      <c r="CK13" s="100">
        <v>0.19029570354781</v>
      </c>
      <c r="CL13" s="209">
        <v>0.24455515826782501</v>
      </c>
      <c r="CM13" s="258">
        <v>4.9853960686936101E-2</v>
      </c>
      <c r="CN13" s="98" t="s">
        <v>3</v>
      </c>
      <c r="CO13" s="209" t="s">
        <v>328</v>
      </c>
      <c r="CP13" s="100" t="s">
        <v>328</v>
      </c>
      <c r="CQ13" s="209" t="s">
        <v>328</v>
      </c>
      <c r="CR13" s="100" t="s">
        <v>328</v>
      </c>
      <c r="CS13" s="209" t="s">
        <v>328</v>
      </c>
      <c r="CT13" s="100" t="s">
        <v>328</v>
      </c>
      <c r="CU13" s="209" t="s">
        <v>328</v>
      </c>
      <c r="CV13" s="100" t="s">
        <v>328</v>
      </c>
      <c r="CW13" s="209" t="s">
        <v>328</v>
      </c>
      <c r="CX13" s="100" t="s">
        <v>328</v>
      </c>
      <c r="CY13" s="209" t="s">
        <v>328</v>
      </c>
      <c r="CZ13" s="100" t="s">
        <v>328</v>
      </c>
      <c r="DA13" s="209" t="s">
        <v>328</v>
      </c>
      <c r="DB13" s="258" t="s">
        <v>328</v>
      </c>
      <c r="DC13" s="98" t="s">
        <v>3</v>
      </c>
      <c r="DD13" s="209">
        <v>2.4731321929882601</v>
      </c>
      <c r="DE13" s="100">
        <v>8.0698239785302897E-2</v>
      </c>
      <c r="DF13" s="209">
        <v>1.8404049547585599</v>
      </c>
      <c r="DG13" s="100">
        <v>5.7318246583575601E-2</v>
      </c>
      <c r="DH13" s="209">
        <v>1.8712100512399601</v>
      </c>
      <c r="DI13" s="100">
        <v>6.1907496908524699E-2</v>
      </c>
      <c r="DJ13" s="209">
        <v>1.9856761611489899</v>
      </c>
      <c r="DK13" s="100">
        <v>0.114242801438421</v>
      </c>
      <c r="DL13" s="209">
        <v>3.0132511374505602</v>
      </c>
      <c r="DM13" s="100">
        <v>0.10246426699603101</v>
      </c>
      <c r="DN13" s="209">
        <v>2.4185858396384701</v>
      </c>
      <c r="DO13" s="100">
        <v>0.116010668756105</v>
      </c>
      <c r="DP13" s="209">
        <v>1.3743823925824901</v>
      </c>
      <c r="DQ13" s="258">
        <v>0.114336161853241</v>
      </c>
      <c r="DR13" s="98" t="s">
        <v>3</v>
      </c>
      <c r="DS13" s="209">
        <v>2.2596805411971799</v>
      </c>
      <c r="DT13" s="100">
        <v>3.1991660354415301E-2</v>
      </c>
      <c r="DU13" s="209">
        <v>1.97455475491833</v>
      </c>
      <c r="DV13" s="100">
        <v>3.1532530824968902E-2</v>
      </c>
      <c r="DW13" s="209">
        <v>2.0632775073013301</v>
      </c>
      <c r="DX13" s="100">
        <v>3.6393757300134097E-2</v>
      </c>
      <c r="DY13" s="209">
        <v>2.3408930773396199</v>
      </c>
      <c r="DZ13" s="100">
        <v>5.14150729552008E-2</v>
      </c>
      <c r="EA13" s="209">
        <v>2.75228047631441</v>
      </c>
      <c r="EB13" s="100">
        <v>5.5572911177411699E-2</v>
      </c>
      <c r="EC13" s="209">
        <v>2.8867115457401402</v>
      </c>
      <c r="ED13" s="100">
        <v>4.9815696838159298E-2</v>
      </c>
      <c r="EE13" s="209">
        <v>2.0614141403275799</v>
      </c>
      <c r="EF13" s="258">
        <v>5.2406201887740103E-2</v>
      </c>
      <c r="EG13" s="98" t="s">
        <v>3</v>
      </c>
      <c r="EH13" s="209">
        <v>2.5163486894609299</v>
      </c>
      <c r="EI13" s="100">
        <v>8.7883109184616795E-2</v>
      </c>
      <c r="EJ13" s="209">
        <v>1.9488006045794</v>
      </c>
      <c r="EK13" s="100">
        <v>6.1685520875583898E-2</v>
      </c>
      <c r="EL13" s="209">
        <v>1.8359155960599101</v>
      </c>
      <c r="EM13" s="100">
        <v>7.4221139861308405E-2</v>
      </c>
      <c r="EN13" s="209">
        <v>2.2192941929582601</v>
      </c>
      <c r="EO13" s="100">
        <v>0.12244308122120801</v>
      </c>
      <c r="EP13" s="209">
        <v>2.6533653904896899</v>
      </c>
      <c r="EQ13" s="100">
        <v>0.146183917730107</v>
      </c>
      <c r="ER13" s="209">
        <v>2.6281327330849402</v>
      </c>
      <c r="ES13" s="100">
        <v>0.13396290720444401</v>
      </c>
      <c r="ET13" s="209">
        <v>2.2025094024540599</v>
      </c>
      <c r="EU13" s="258">
        <v>0.14743892280654999</v>
      </c>
      <c r="EV13" s="1"/>
      <c r="EW13" s="1"/>
      <c r="EX13" s="1"/>
      <c r="EY13" s="1"/>
      <c r="EZ13" s="1"/>
      <c r="FA13" s="1"/>
      <c r="FB13" s="1"/>
      <c r="FC13" s="1"/>
      <c r="FD13" s="1"/>
      <c r="FE13" s="1"/>
      <c r="FF13" s="1"/>
    </row>
    <row r="14" spans="1:162" s="85" customFormat="1" x14ac:dyDescent="0.2">
      <c r="A14" s="98" t="s">
        <v>4</v>
      </c>
      <c r="B14" s="209">
        <v>1.75117985162093</v>
      </c>
      <c r="C14" s="100">
        <v>6.5342612963854005E-2</v>
      </c>
      <c r="D14" s="209">
        <v>2.06737540004529</v>
      </c>
      <c r="E14" s="100">
        <v>0.11678959685424201</v>
      </c>
      <c r="F14" s="209">
        <v>1.6290227432254301</v>
      </c>
      <c r="G14" s="100">
        <v>7.5887442983598896E-2</v>
      </c>
      <c r="H14" s="209">
        <v>2.4274766609672702</v>
      </c>
      <c r="I14" s="100">
        <v>0.13906946907277901</v>
      </c>
      <c r="J14" s="209">
        <v>3.2465185591544099</v>
      </c>
      <c r="K14" s="100">
        <v>8.9987145277971095E-2</v>
      </c>
      <c r="L14" s="209">
        <v>3.3885533663573999</v>
      </c>
      <c r="M14" s="100">
        <v>0.11394640393269</v>
      </c>
      <c r="N14" s="209">
        <v>3.2059947875327901</v>
      </c>
      <c r="O14" s="258">
        <v>0.118855517741387</v>
      </c>
      <c r="P14" s="272"/>
      <c r="Q14" s="98" t="s">
        <v>4</v>
      </c>
      <c r="R14" s="209">
        <v>1.8059349694268301</v>
      </c>
      <c r="S14" s="100">
        <v>2.8185736810115901E-2</v>
      </c>
      <c r="T14" s="209">
        <v>2.0850559300532998</v>
      </c>
      <c r="U14" s="100">
        <v>2.9813431014961402E-2</v>
      </c>
      <c r="V14" s="209">
        <v>1.9500166559343399</v>
      </c>
      <c r="W14" s="100">
        <v>4.1405905747635897E-2</v>
      </c>
      <c r="X14" s="209">
        <v>2.6425017308095602</v>
      </c>
      <c r="Y14" s="100">
        <v>3.5753318159317898E-2</v>
      </c>
      <c r="Z14" s="209">
        <v>3.1097375335796702</v>
      </c>
      <c r="AA14" s="100">
        <v>5.7483481153929997E-2</v>
      </c>
      <c r="AB14" s="209">
        <v>3.31358932366637</v>
      </c>
      <c r="AC14" s="100">
        <v>4.6580328694135198E-2</v>
      </c>
      <c r="AD14" s="209">
        <v>2.2699679287365799</v>
      </c>
      <c r="AE14" s="258">
        <v>6.0023557036009402E-2</v>
      </c>
      <c r="AF14" s="98" t="s">
        <v>4</v>
      </c>
      <c r="AG14" s="209">
        <v>1.9203548993709301</v>
      </c>
      <c r="AH14" s="100">
        <v>5.0521991993645599E-2</v>
      </c>
      <c r="AI14" s="209">
        <v>2.20425993468112</v>
      </c>
      <c r="AJ14" s="100">
        <v>5.6684011184263999E-2</v>
      </c>
      <c r="AK14" s="209">
        <v>1.99524090974926</v>
      </c>
      <c r="AL14" s="100">
        <v>4.3285382874677002E-2</v>
      </c>
      <c r="AM14" s="209">
        <v>2.7690275244653901</v>
      </c>
      <c r="AN14" s="100">
        <v>7.2038774168691005E-2</v>
      </c>
      <c r="AO14" s="209">
        <v>3.1182900868688099</v>
      </c>
      <c r="AP14" s="100">
        <v>7.5516283321598696E-2</v>
      </c>
      <c r="AQ14" s="209">
        <v>3.56825941493857</v>
      </c>
      <c r="AR14" s="100">
        <v>4.7395014680340998E-2</v>
      </c>
      <c r="AS14" s="209">
        <v>2.9920779890073499</v>
      </c>
      <c r="AT14" s="258">
        <v>6.7488327341412399E-2</v>
      </c>
      <c r="AU14" s="98" t="s">
        <v>4</v>
      </c>
      <c r="AV14" s="209">
        <v>1.7529091235021901</v>
      </c>
      <c r="AW14" s="100">
        <v>2.0871768808007101E-2</v>
      </c>
      <c r="AX14" s="209">
        <v>2.0901716814949798</v>
      </c>
      <c r="AY14" s="100">
        <v>2.5643249209436E-2</v>
      </c>
      <c r="AZ14" s="209">
        <v>1.9985348036341399</v>
      </c>
      <c r="BA14" s="100">
        <v>2.5483544919298599E-2</v>
      </c>
      <c r="BB14" s="209">
        <v>2.7074615584453299</v>
      </c>
      <c r="BC14" s="100">
        <v>3.38579540207136E-2</v>
      </c>
      <c r="BD14" s="209">
        <v>3.0122854295164201</v>
      </c>
      <c r="BE14" s="100">
        <v>3.5946712510346E-2</v>
      </c>
      <c r="BF14" s="209">
        <v>3.24646129718746</v>
      </c>
      <c r="BG14" s="100">
        <v>3.3760413427373397E-2</v>
      </c>
      <c r="BH14" s="209">
        <v>2.4640752870751998</v>
      </c>
      <c r="BI14" s="258">
        <v>4.4022080042825901E-2</v>
      </c>
      <c r="BJ14" s="98" t="s">
        <v>4</v>
      </c>
      <c r="BK14" s="209">
        <v>2.1728548375855699</v>
      </c>
      <c r="BL14" s="100">
        <v>5.3155692636773701E-2</v>
      </c>
      <c r="BM14" s="209">
        <v>2.2890031658233698</v>
      </c>
      <c r="BN14" s="100">
        <v>7.5236014975253701E-2</v>
      </c>
      <c r="BO14" s="209">
        <v>2.22610894404158</v>
      </c>
      <c r="BP14" s="100">
        <v>5.5627675048736398E-2</v>
      </c>
      <c r="BQ14" s="209">
        <v>2.4869630711431401</v>
      </c>
      <c r="BR14" s="100">
        <v>8.7360423838034107E-2</v>
      </c>
      <c r="BS14" s="209">
        <v>3.46139728780794</v>
      </c>
      <c r="BT14" s="100">
        <v>7.1590785016933403E-2</v>
      </c>
      <c r="BU14" s="209">
        <v>2.6381090840991099</v>
      </c>
      <c r="BV14" s="100">
        <v>0.101947173046107</v>
      </c>
      <c r="BW14" s="209">
        <v>0.62935658159490504</v>
      </c>
      <c r="BX14" s="258">
        <v>7.6079842803700101E-2</v>
      </c>
      <c r="BY14" s="98" t="s">
        <v>4</v>
      </c>
      <c r="BZ14" s="209">
        <v>2.10491904859607</v>
      </c>
      <c r="CA14" s="100">
        <v>5.93970580964987E-2</v>
      </c>
      <c r="CB14" s="209">
        <v>2.4736328696405701</v>
      </c>
      <c r="CC14" s="100">
        <v>5.8409588091631499E-2</v>
      </c>
      <c r="CD14" s="209">
        <v>2.2491569321993898</v>
      </c>
      <c r="CE14" s="100">
        <v>4.52912793692005E-2</v>
      </c>
      <c r="CF14" s="209">
        <v>2.2602485373786001</v>
      </c>
      <c r="CG14" s="100">
        <v>6.9943469623893598E-2</v>
      </c>
      <c r="CH14" s="209">
        <v>3.50240904402242</v>
      </c>
      <c r="CI14" s="100">
        <v>6.0251765521343301E-2</v>
      </c>
      <c r="CJ14" s="209">
        <v>2.7001503561523101</v>
      </c>
      <c r="CK14" s="100">
        <v>0.101087513436629</v>
      </c>
      <c r="CL14" s="209">
        <v>0.21978304292248499</v>
      </c>
      <c r="CM14" s="258">
        <v>3.32266518798034E-2</v>
      </c>
      <c r="CN14" s="98" t="s">
        <v>4</v>
      </c>
      <c r="CO14" s="209">
        <v>2.26417274123407</v>
      </c>
      <c r="CP14" s="100">
        <v>9.8884894789347394E-2</v>
      </c>
      <c r="CQ14" s="209">
        <v>2.0055304813983801</v>
      </c>
      <c r="CR14" s="100">
        <v>0.144778665385526</v>
      </c>
      <c r="CS14" s="209">
        <v>2.1133589844266898</v>
      </c>
      <c r="CT14" s="100">
        <v>9.1198559982714103E-2</v>
      </c>
      <c r="CU14" s="209">
        <v>2.1791468415271602</v>
      </c>
      <c r="CV14" s="100">
        <v>0.169366879709416</v>
      </c>
      <c r="CW14" s="209">
        <v>3.7447815100550201</v>
      </c>
      <c r="CX14" s="100">
        <v>5.4320116562056202E-2</v>
      </c>
      <c r="CY14" s="209">
        <v>2.6087092205010798</v>
      </c>
      <c r="CZ14" s="100">
        <v>0.17538808570110601</v>
      </c>
      <c r="DA14" s="209">
        <v>1.3436391753527499</v>
      </c>
      <c r="DB14" s="258">
        <v>0.15031031280415699</v>
      </c>
      <c r="DC14" s="98" t="s">
        <v>4</v>
      </c>
      <c r="DD14" s="209">
        <v>2.09776106451972</v>
      </c>
      <c r="DE14" s="100">
        <v>4.0408120722256802E-2</v>
      </c>
      <c r="DF14" s="209">
        <v>2.1497598235464599</v>
      </c>
      <c r="DG14" s="100">
        <v>3.8172495052851502E-2</v>
      </c>
      <c r="DH14" s="209">
        <v>2.04913777062837</v>
      </c>
      <c r="DI14" s="100">
        <v>4.0389113204191203E-2</v>
      </c>
      <c r="DJ14" s="209">
        <v>2.3320343699772801</v>
      </c>
      <c r="DK14" s="100">
        <v>6.1203589277293399E-2</v>
      </c>
      <c r="DL14" s="209">
        <v>3.4357178413907699</v>
      </c>
      <c r="DM14" s="100">
        <v>4.17478392405514E-2</v>
      </c>
      <c r="DN14" s="209">
        <v>2.89590612516001</v>
      </c>
      <c r="DO14" s="100">
        <v>5.9962085852525299E-2</v>
      </c>
      <c r="DP14" s="209">
        <v>1.35910154392115</v>
      </c>
      <c r="DQ14" s="258">
        <v>6.36411675494543E-2</v>
      </c>
      <c r="DR14" s="98" t="s">
        <v>4</v>
      </c>
      <c r="DS14" s="209">
        <v>1.8307806833139499</v>
      </c>
      <c r="DT14" s="100">
        <v>2.06211871637474E-2</v>
      </c>
      <c r="DU14" s="209">
        <v>2.2305499641795499</v>
      </c>
      <c r="DV14" s="100">
        <v>2.3911976404242499E-2</v>
      </c>
      <c r="DW14" s="209">
        <v>2.4132147716165702</v>
      </c>
      <c r="DX14" s="100">
        <v>2.6164311529504599E-2</v>
      </c>
      <c r="DY14" s="209">
        <v>2.5130447630278199</v>
      </c>
      <c r="DZ14" s="100">
        <v>3.1689492359752602E-2</v>
      </c>
      <c r="EA14" s="209">
        <v>3.4537415902490798</v>
      </c>
      <c r="EB14" s="100">
        <v>3.1501058743297998E-2</v>
      </c>
      <c r="EC14" s="209">
        <v>2.98438001016418</v>
      </c>
      <c r="ED14" s="100">
        <v>3.3029677051423803E-2</v>
      </c>
      <c r="EE14" s="209">
        <v>1.74373751470399</v>
      </c>
      <c r="EF14" s="258">
        <v>4.3069692213755201E-2</v>
      </c>
      <c r="EG14" s="98" t="s">
        <v>4</v>
      </c>
      <c r="EH14" s="209">
        <v>2.2047544709172402</v>
      </c>
      <c r="EI14" s="100">
        <v>5.2173459272154499E-2</v>
      </c>
      <c r="EJ14" s="209">
        <v>2.1744091891598698</v>
      </c>
      <c r="EK14" s="100">
        <v>6.07210167854427E-2</v>
      </c>
      <c r="EL14" s="209">
        <v>2.1786700274530002</v>
      </c>
      <c r="EM14" s="100">
        <v>6.6881894805298103E-2</v>
      </c>
      <c r="EN14" s="209">
        <v>2.3535066426776399</v>
      </c>
      <c r="EO14" s="100">
        <v>8.74918189076304E-2</v>
      </c>
      <c r="EP14" s="209">
        <v>3.4231602027517498</v>
      </c>
      <c r="EQ14" s="100">
        <v>6.1660253253916497E-2</v>
      </c>
      <c r="ER14" s="209">
        <v>3.06983948125067</v>
      </c>
      <c r="ES14" s="100">
        <v>7.6702717346216795E-2</v>
      </c>
      <c r="ET14" s="209">
        <v>2.2210623660690398</v>
      </c>
      <c r="EU14" s="258">
        <v>8.6645799874807805E-2</v>
      </c>
      <c r="EV14" s="1"/>
      <c r="EW14" s="1"/>
      <c r="EX14" s="1"/>
      <c r="EY14" s="1"/>
      <c r="EZ14" s="1"/>
      <c r="FA14" s="1"/>
      <c r="FB14" s="1"/>
      <c r="FC14" s="1"/>
      <c r="FD14" s="1"/>
      <c r="FE14" s="1"/>
      <c r="FF14" s="1"/>
    </row>
    <row r="15" spans="1:162" s="85" customFormat="1" x14ac:dyDescent="0.2">
      <c r="A15" s="98" t="s">
        <v>5</v>
      </c>
      <c r="B15" s="209">
        <v>1.96923401831821</v>
      </c>
      <c r="C15" s="100">
        <v>0.211149684392228</v>
      </c>
      <c r="D15" s="209">
        <v>1.5607693531170499</v>
      </c>
      <c r="E15" s="100">
        <v>0.25506072516932699</v>
      </c>
      <c r="F15" s="209">
        <v>1.1514433283726999</v>
      </c>
      <c r="G15" s="100">
        <v>0.12784210562531501</v>
      </c>
      <c r="H15" s="209">
        <v>2.4306887330474098</v>
      </c>
      <c r="I15" s="100">
        <v>0.38944222479915402</v>
      </c>
      <c r="J15" s="209">
        <v>3.30325991787771</v>
      </c>
      <c r="K15" s="100">
        <v>0.29736126594175699</v>
      </c>
      <c r="L15" s="209">
        <v>2.5219509212012499</v>
      </c>
      <c r="M15" s="100">
        <v>0.45994982126297002</v>
      </c>
      <c r="N15" s="209">
        <v>3.5176426845575302</v>
      </c>
      <c r="O15" s="258">
        <v>0.14779435909283101</v>
      </c>
      <c r="P15" s="272"/>
      <c r="Q15" s="98" t="s">
        <v>5</v>
      </c>
      <c r="R15" s="209">
        <v>1.89126479900891</v>
      </c>
      <c r="S15" s="100">
        <v>4.4318673832506997E-2</v>
      </c>
      <c r="T15" s="209">
        <v>1.7958615051512301</v>
      </c>
      <c r="U15" s="100">
        <v>4.6959593817933097E-2</v>
      </c>
      <c r="V15" s="209">
        <v>1.6751174981683099</v>
      </c>
      <c r="W15" s="100">
        <v>4.3890891587539997E-2</v>
      </c>
      <c r="X15" s="209">
        <v>2.61926129611297</v>
      </c>
      <c r="Y15" s="100">
        <v>6.79167326209031E-2</v>
      </c>
      <c r="Z15" s="209">
        <v>2.8674479510875499</v>
      </c>
      <c r="AA15" s="100">
        <v>7.0781591887800699E-2</v>
      </c>
      <c r="AB15" s="209">
        <v>3.1426358950659599</v>
      </c>
      <c r="AC15" s="100">
        <v>7.4665803615488496E-2</v>
      </c>
      <c r="AD15" s="209">
        <v>2.5611748462385</v>
      </c>
      <c r="AE15" s="258">
        <v>7.8962330180022702E-2</v>
      </c>
      <c r="AF15" s="98" t="s">
        <v>5</v>
      </c>
      <c r="AG15" s="209">
        <v>2.4034783543409399</v>
      </c>
      <c r="AH15" s="100">
        <v>0.107253682816007</v>
      </c>
      <c r="AI15" s="209">
        <v>1.7021167304543401</v>
      </c>
      <c r="AJ15" s="100">
        <v>0.12734558658636499</v>
      </c>
      <c r="AK15" s="209">
        <v>1.78436172301241</v>
      </c>
      <c r="AL15" s="100">
        <v>7.3953996857929999E-2</v>
      </c>
      <c r="AM15" s="209">
        <v>2.9070307301962899</v>
      </c>
      <c r="AN15" s="100">
        <v>0.155736813518632</v>
      </c>
      <c r="AO15" s="209">
        <v>3.27737546467668</v>
      </c>
      <c r="AP15" s="100">
        <v>0.120997064200166</v>
      </c>
      <c r="AQ15" s="209">
        <v>2.7618227279969898</v>
      </c>
      <c r="AR15" s="100">
        <v>0.165495342012069</v>
      </c>
      <c r="AS15" s="209">
        <v>3.0019430717020401</v>
      </c>
      <c r="AT15" s="258">
        <v>0.15231458104661799</v>
      </c>
      <c r="AU15" s="98" t="s">
        <v>5</v>
      </c>
      <c r="AV15" s="209">
        <v>2.2634531062257599</v>
      </c>
      <c r="AW15" s="100">
        <v>6.0267040173554998E-2</v>
      </c>
      <c r="AX15" s="209">
        <v>1.7599234553768299</v>
      </c>
      <c r="AY15" s="100">
        <v>5.3452450810406303E-2</v>
      </c>
      <c r="AZ15" s="209">
        <v>1.87448802847151</v>
      </c>
      <c r="BA15" s="100">
        <v>3.9459093215759099E-2</v>
      </c>
      <c r="BB15" s="209">
        <v>2.2768026761970601</v>
      </c>
      <c r="BC15" s="100">
        <v>8.0836741827384095E-2</v>
      </c>
      <c r="BD15" s="209">
        <v>3.2075119825234499</v>
      </c>
      <c r="BE15" s="100">
        <v>8.6653142039429101E-2</v>
      </c>
      <c r="BF15" s="209">
        <v>2.6392617213455001</v>
      </c>
      <c r="BG15" s="100">
        <v>9.8490475877299602E-2</v>
      </c>
      <c r="BH15" s="209">
        <v>2.3436265922360402</v>
      </c>
      <c r="BI15" s="258">
        <v>9.5048685463440502E-2</v>
      </c>
      <c r="BJ15" s="98" t="s">
        <v>5</v>
      </c>
      <c r="BK15" s="209">
        <v>2.4129837216094101</v>
      </c>
      <c r="BL15" s="100">
        <v>0.155196575851589</v>
      </c>
      <c r="BM15" s="209">
        <v>1.9501853756967999</v>
      </c>
      <c r="BN15" s="100">
        <v>0.13865337190162</v>
      </c>
      <c r="BO15" s="209">
        <v>2.0222109233755399</v>
      </c>
      <c r="BP15" s="100">
        <v>8.28304353153059E-2</v>
      </c>
      <c r="BQ15" s="209">
        <v>2.1870558610181998</v>
      </c>
      <c r="BR15" s="100">
        <v>0.162654861174515</v>
      </c>
      <c r="BS15" s="209">
        <v>3.5536651098258201</v>
      </c>
      <c r="BT15" s="100">
        <v>0.15676589682644901</v>
      </c>
      <c r="BU15" s="209">
        <v>2.5112221972611</v>
      </c>
      <c r="BV15" s="100">
        <v>0.24925184216681801</v>
      </c>
      <c r="BW15" s="209">
        <v>0.72829462622857699</v>
      </c>
      <c r="BX15" s="258">
        <v>0.26597591360174699</v>
      </c>
      <c r="BY15" s="98" t="s">
        <v>5</v>
      </c>
      <c r="BZ15" s="209">
        <v>2.6964086469253701</v>
      </c>
      <c r="CA15" s="100">
        <v>0.10898978027458001</v>
      </c>
      <c r="CB15" s="209">
        <v>1.9081152218086499</v>
      </c>
      <c r="CC15" s="100">
        <v>0.150000368638665</v>
      </c>
      <c r="CD15" s="209">
        <v>2.39077860927953</v>
      </c>
      <c r="CE15" s="100">
        <v>0.120314426564824</v>
      </c>
      <c r="CF15" s="209">
        <v>2.02939761988736</v>
      </c>
      <c r="CG15" s="100">
        <v>0.32942388976626702</v>
      </c>
      <c r="CH15" s="209">
        <v>3.8064744082609399</v>
      </c>
      <c r="CI15" s="100">
        <v>8.1162211142128501E-2</v>
      </c>
      <c r="CJ15" s="209">
        <v>2.26203515801808</v>
      </c>
      <c r="CK15" s="100">
        <v>0.32520158361338403</v>
      </c>
      <c r="CL15" s="209">
        <v>0.26642616227515997</v>
      </c>
      <c r="CM15" s="258">
        <v>8.4019010865854796E-2</v>
      </c>
      <c r="CN15" s="98" t="s">
        <v>5</v>
      </c>
      <c r="CO15" s="209" t="s">
        <v>328</v>
      </c>
      <c r="CP15" s="100" t="s">
        <v>328</v>
      </c>
      <c r="CQ15" s="209" t="s">
        <v>328</v>
      </c>
      <c r="CR15" s="100" t="s">
        <v>328</v>
      </c>
      <c r="CS15" s="209" t="s">
        <v>328</v>
      </c>
      <c r="CT15" s="100" t="s">
        <v>328</v>
      </c>
      <c r="CU15" s="209" t="s">
        <v>328</v>
      </c>
      <c r="CV15" s="100" t="s">
        <v>328</v>
      </c>
      <c r="CW15" s="209" t="s">
        <v>328</v>
      </c>
      <c r="CX15" s="100" t="s">
        <v>328</v>
      </c>
      <c r="CY15" s="209" t="s">
        <v>328</v>
      </c>
      <c r="CZ15" s="100" t="s">
        <v>328</v>
      </c>
      <c r="DA15" s="209" t="s">
        <v>328</v>
      </c>
      <c r="DB15" s="258" t="s">
        <v>328</v>
      </c>
      <c r="DC15" s="98" t="s">
        <v>5</v>
      </c>
      <c r="DD15" s="209">
        <v>2.6339242904581401</v>
      </c>
      <c r="DE15" s="100">
        <v>0.115078727677373</v>
      </c>
      <c r="DF15" s="209">
        <v>2.0696638047365199</v>
      </c>
      <c r="DG15" s="100">
        <v>7.2197752139820603E-2</v>
      </c>
      <c r="DH15" s="209">
        <v>1.9299798861737401</v>
      </c>
      <c r="DI15" s="100">
        <v>5.9428344339666803E-2</v>
      </c>
      <c r="DJ15" s="209">
        <v>1.9418057866776901</v>
      </c>
      <c r="DK15" s="100">
        <v>0.121196177459932</v>
      </c>
      <c r="DL15" s="209">
        <v>3.5878884652083398</v>
      </c>
      <c r="DM15" s="100">
        <v>8.3982125317419304E-2</v>
      </c>
      <c r="DN15" s="209">
        <v>2.4809339986478398</v>
      </c>
      <c r="DO15" s="100">
        <v>0.18666867239596799</v>
      </c>
      <c r="DP15" s="209">
        <v>1.0509271142005201</v>
      </c>
      <c r="DQ15" s="258">
        <v>0.10617639111685399</v>
      </c>
      <c r="DR15" s="98" t="s">
        <v>5</v>
      </c>
      <c r="DS15" s="209">
        <v>2.0459112629441201</v>
      </c>
      <c r="DT15" s="100">
        <v>5.7083027523987001E-2</v>
      </c>
      <c r="DU15" s="209">
        <v>1.85073508473543</v>
      </c>
      <c r="DV15" s="100">
        <v>5.6679207022051502E-2</v>
      </c>
      <c r="DW15" s="209">
        <v>2.2327780087226601</v>
      </c>
      <c r="DX15" s="100">
        <v>8.0478312002315699E-2</v>
      </c>
      <c r="DY15" s="209">
        <v>2.1458390858422001</v>
      </c>
      <c r="DZ15" s="100">
        <v>8.3918052957858105E-2</v>
      </c>
      <c r="EA15" s="209">
        <v>3.3906589705909802</v>
      </c>
      <c r="EB15" s="100">
        <v>8.1478904611054101E-2</v>
      </c>
      <c r="EC15" s="209">
        <v>2.6409619664482502</v>
      </c>
      <c r="ED15" s="100">
        <v>0.104213161920889</v>
      </c>
      <c r="EE15" s="209">
        <v>1.50741149492013</v>
      </c>
      <c r="EF15" s="258">
        <v>0.105036537123098</v>
      </c>
      <c r="EG15" s="98" t="s">
        <v>5</v>
      </c>
      <c r="EH15" s="209">
        <v>2.5099465974407198</v>
      </c>
      <c r="EI15" s="100">
        <v>0.108842951322572</v>
      </c>
      <c r="EJ15" s="209">
        <v>1.5814839303185999</v>
      </c>
      <c r="EK15" s="100">
        <v>0.144314958573594</v>
      </c>
      <c r="EL15" s="209">
        <v>1.8990348384290401</v>
      </c>
      <c r="EM15" s="100">
        <v>8.5852164622101504E-2</v>
      </c>
      <c r="EN15" s="209">
        <v>1.7912994790052801</v>
      </c>
      <c r="EO15" s="100">
        <v>0.17923123504275801</v>
      </c>
      <c r="EP15" s="209">
        <v>3.5919950859990801</v>
      </c>
      <c r="EQ15" s="100">
        <v>0.107826312290615</v>
      </c>
      <c r="ER15" s="209">
        <v>3.0549871410882399</v>
      </c>
      <c r="ES15" s="100">
        <v>0.189004708844833</v>
      </c>
      <c r="ET15" s="209">
        <v>2.4662613086390301</v>
      </c>
      <c r="EU15" s="258">
        <v>0.21445814115492701</v>
      </c>
      <c r="EV15" s="1"/>
      <c r="EW15" s="1"/>
      <c r="EX15" s="1"/>
      <c r="EY15" s="1"/>
      <c r="EZ15" s="1"/>
      <c r="FA15" s="1"/>
      <c r="FB15" s="1"/>
      <c r="FC15" s="1"/>
      <c r="FD15" s="1"/>
      <c r="FE15" s="1"/>
      <c r="FF15" s="1"/>
    </row>
    <row r="16" spans="1:162" s="85" customFormat="1" x14ac:dyDescent="0.2">
      <c r="A16" s="98" t="s">
        <v>6</v>
      </c>
      <c r="B16" s="209">
        <v>2.7960067125249299</v>
      </c>
      <c r="C16" s="100">
        <v>0.122100767369374</v>
      </c>
      <c r="D16" s="209">
        <v>1.69407928217294</v>
      </c>
      <c r="E16" s="100">
        <v>9.2188478134071702E-2</v>
      </c>
      <c r="F16" s="209">
        <v>1.78003052271965</v>
      </c>
      <c r="G16" s="100">
        <v>9.9955527015503295E-2</v>
      </c>
      <c r="H16" s="209">
        <v>2.1525191207451102</v>
      </c>
      <c r="I16" s="100">
        <v>0.14849352153996501</v>
      </c>
      <c r="J16" s="209">
        <v>3.4198022605249498</v>
      </c>
      <c r="K16" s="100">
        <v>0.110833605092639</v>
      </c>
      <c r="L16" s="209">
        <v>3.2422954085374101</v>
      </c>
      <c r="M16" s="100">
        <v>0.13009203747303899</v>
      </c>
      <c r="N16" s="209">
        <v>3.13463175329044</v>
      </c>
      <c r="O16" s="258">
        <v>0.13208691709172701</v>
      </c>
      <c r="P16" s="272"/>
      <c r="Q16" s="98" t="s">
        <v>6</v>
      </c>
      <c r="R16" s="209">
        <v>2.30029873476431</v>
      </c>
      <c r="S16" s="100">
        <v>4.22420458601711E-2</v>
      </c>
      <c r="T16" s="209">
        <v>1.91519957412425</v>
      </c>
      <c r="U16" s="100">
        <v>3.31142932233187E-2</v>
      </c>
      <c r="V16" s="209">
        <v>1.9096240870836101</v>
      </c>
      <c r="W16" s="100">
        <v>3.6104028459293003E-2</v>
      </c>
      <c r="X16" s="209">
        <v>2.55534066501601</v>
      </c>
      <c r="Y16" s="100">
        <v>5.1450402086943903E-2</v>
      </c>
      <c r="Z16" s="209">
        <v>3.4647028069049202</v>
      </c>
      <c r="AA16" s="100">
        <v>4.7887324793480998E-2</v>
      </c>
      <c r="AB16" s="209">
        <v>3.1103111177778602</v>
      </c>
      <c r="AC16" s="100">
        <v>5.8978178684313501E-2</v>
      </c>
      <c r="AD16" s="209">
        <v>2.24289536658755</v>
      </c>
      <c r="AE16" s="258">
        <v>5.5774054710833701E-2</v>
      </c>
      <c r="AF16" s="98" t="s">
        <v>6</v>
      </c>
      <c r="AG16" s="209">
        <v>2.2681130124513902</v>
      </c>
      <c r="AH16" s="100">
        <v>6.4278880726095E-2</v>
      </c>
      <c r="AI16" s="209">
        <v>1.75888142657318</v>
      </c>
      <c r="AJ16" s="100">
        <v>5.0043809531975597E-2</v>
      </c>
      <c r="AK16" s="209">
        <v>1.84295507248154</v>
      </c>
      <c r="AL16" s="100">
        <v>7.4246380059658196E-2</v>
      </c>
      <c r="AM16" s="209">
        <v>2.7031474987701101</v>
      </c>
      <c r="AN16" s="100">
        <v>7.6847335193245797E-2</v>
      </c>
      <c r="AO16" s="209">
        <v>3.37004295118988</v>
      </c>
      <c r="AP16" s="100">
        <v>8.1829509362291705E-2</v>
      </c>
      <c r="AQ16" s="209">
        <v>3.5073579933083501</v>
      </c>
      <c r="AR16" s="100">
        <v>6.0470587240310299E-2</v>
      </c>
      <c r="AS16" s="209">
        <v>3.26661090522617</v>
      </c>
      <c r="AT16" s="258">
        <v>7.1953464439055106E-2</v>
      </c>
      <c r="AU16" s="98" t="s">
        <v>6</v>
      </c>
      <c r="AV16" s="209">
        <v>2.1472214453396798</v>
      </c>
      <c r="AW16" s="100">
        <v>3.3567144042579301E-2</v>
      </c>
      <c r="AX16" s="209">
        <v>1.91604892160892</v>
      </c>
      <c r="AY16" s="100">
        <v>3.38074200456326E-2</v>
      </c>
      <c r="AZ16" s="209">
        <v>1.9843951990906099</v>
      </c>
      <c r="BA16" s="100">
        <v>3.6177199757136902E-2</v>
      </c>
      <c r="BB16" s="209">
        <v>2.4657105816200602</v>
      </c>
      <c r="BC16" s="100">
        <v>5.4741871216300399E-2</v>
      </c>
      <c r="BD16" s="209">
        <v>3.0469458313990798</v>
      </c>
      <c r="BE16" s="100">
        <v>4.8082013207803101E-2</v>
      </c>
      <c r="BF16" s="209">
        <v>2.8926647578718199</v>
      </c>
      <c r="BG16" s="100">
        <v>5.46457518748402E-2</v>
      </c>
      <c r="BH16" s="209">
        <v>2.5640657936079898</v>
      </c>
      <c r="BI16" s="258">
        <v>6.5079004045497393E-2</v>
      </c>
      <c r="BJ16" s="98" t="s">
        <v>6</v>
      </c>
      <c r="BK16" s="209">
        <v>2.64167910644565</v>
      </c>
      <c r="BL16" s="100">
        <v>8.32256346951398E-2</v>
      </c>
      <c r="BM16" s="209">
        <v>2.26628507186589</v>
      </c>
      <c r="BN16" s="100">
        <v>7.6176561257976505E-2</v>
      </c>
      <c r="BO16" s="209">
        <v>2.3181951743672702</v>
      </c>
      <c r="BP16" s="100">
        <v>6.3697884627944901E-2</v>
      </c>
      <c r="BQ16" s="209">
        <v>2.5296394105203599</v>
      </c>
      <c r="BR16" s="100">
        <v>0.10274883630808999</v>
      </c>
      <c r="BS16" s="209">
        <v>3.7212581226007599</v>
      </c>
      <c r="BT16" s="100">
        <v>4.8293771548558698E-2</v>
      </c>
      <c r="BU16" s="209">
        <v>2.4380508593844801</v>
      </c>
      <c r="BV16" s="100">
        <v>0.128707392878431</v>
      </c>
      <c r="BW16" s="209">
        <v>0.85057229050514904</v>
      </c>
      <c r="BX16" s="258">
        <v>0.113909191290529</v>
      </c>
      <c r="BY16" s="98" t="s">
        <v>6</v>
      </c>
      <c r="BZ16" s="209">
        <v>2.3285097370641501</v>
      </c>
      <c r="CA16" s="100">
        <v>6.9456487643075701E-2</v>
      </c>
      <c r="CB16" s="209">
        <v>2.1294752617078099</v>
      </c>
      <c r="CC16" s="100">
        <v>6.9337743175391903E-2</v>
      </c>
      <c r="CD16" s="209">
        <v>2.26216459410549</v>
      </c>
      <c r="CE16" s="100">
        <v>6.5685756241112503E-2</v>
      </c>
      <c r="CF16" s="209">
        <v>2.29487324455524</v>
      </c>
      <c r="CG16" s="100">
        <v>9.1912448483163198E-2</v>
      </c>
      <c r="CH16" s="209">
        <v>3.8503344789554701</v>
      </c>
      <c r="CI16" s="100">
        <v>4.03835203247917E-2</v>
      </c>
      <c r="CJ16" s="209">
        <v>2.45099447711487</v>
      </c>
      <c r="CK16" s="100">
        <v>0.18366953316672399</v>
      </c>
      <c r="CL16" s="209">
        <v>0.62250598670087698</v>
      </c>
      <c r="CM16" s="258">
        <v>8.9844284512808806E-2</v>
      </c>
      <c r="CN16" s="98" t="s">
        <v>6</v>
      </c>
      <c r="CO16" s="209">
        <v>2.6145280289713</v>
      </c>
      <c r="CP16" s="100">
        <v>0.11652773894214</v>
      </c>
      <c r="CQ16" s="209">
        <v>1.7484496047708</v>
      </c>
      <c r="CR16" s="100">
        <v>0.102632926513339</v>
      </c>
      <c r="CS16" s="209">
        <v>2.0949395413266401</v>
      </c>
      <c r="CT16" s="100">
        <v>0.102625921174868</v>
      </c>
      <c r="CU16" s="209">
        <v>2.1658806069558199</v>
      </c>
      <c r="CV16" s="100">
        <v>0.22862659240345301</v>
      </c>
      <c r="CW16" s="209">
        <v>3.8856551089439799</v>
      </c>
      <c r="CX16" s="100">
        <v>5.6347483642188501E-2</v>
      </c>
      <c r="CY16" s="209">
        <v>2.6999175538809501</v>
      </c>
      <c r="CZ16" s="100">
        <v>0.27267776811681099</v>
      </c>
      <c r="DA16" s="209">
        <v>1.88384308473229</v>
      </c>
      <c r="DB16" s="258">
        <v>0.26804331089585598</v>
      </c>
      <c r="DC16" s="98" t="s">
        <v>6</v>
      </c>
      <c r="DD16" s="209">
        <v>2.4792833852529599</v>
      </c>
      <c r="DE16" s="100">
        <v>5.68993504784438E-2</v>
      </c>
      <c r="DF16" s="209">
        <v>1.9566808306743599</v>
      </c>
      <c r="DG16" s="100">
        <v>5.48993210219786E-2</v>
      </c>
      <c r="DH16" s="209">
        <v>2.0244091207297399</v>
      </c>
      <c r="DI16" s="100">
        <v>5.4108684217300203E-2</v>
      </c>
      <c r="DJ16" s="209">
        <v>2.1849656793113601</v>
      </c>
      <c r="DK16" s="100">
        <v>5.8345406919640297E-2</v>
      </c>
      <c r="DL16" s="209">
        <v>3.4963197274112301</v>
      </c>
      <c r="DM16" s="100">
        <v>5.2143800479038403E-2</v>
      </c>
      <c r="DN16" s="209">
        <v>2.6894052581095602</v>
      </c>
      <c r="DO16" s="100">
        <v>9.3701863601956398E-2</v>
      </c>
      <c r="DP16" s="209">
        <v>1.4609754002345099</v>
      </c>
      <c r="DQ16" s="258">
        <v>8.6016121465594397E-2</v>
      </c>
      <c r="DR16" s="98" t="s">
        <v>6</v>
      </c>
      <c r="DS16" s="209">
        <v>2.1770438688915501</v>
      </c>
      <c r="DT16" s="100">
        <v>2.41249136062868E-2</v>
      </c>
      <c r="DU16" s="209">
        <v>2.1388737060273399</v>
      </c>
      <c r="DV16" s="100">
        <v>2.28863202967712E-2</v>
      </c>
      <c r="DW16" s="209">
        <v>2.3279488718486299</v>
      </c>
      <c r="DX16" s="100">
        <v>2.6435095542918601E-2</v>
      </c>
      <c r="DY16" s="209">
        <v>2.6432697546865702</v>
      </c>
      <c r="DZ16" s="100">
        <v>3.8877397003920101E-2</v>
      </c>
      <c r="EA16" s="209">
        <v>3.3262098970218901</v>
      </c>
      <c r="EB16" s="100">
        <v>3.2916226297725899E-2</v>
      </c>
      <c r="EC16" s="209">
        <v>2.97444568123474</v>
      </c>
      <c r="ED16" s="100">
        <v>4.1930332357727002E-2</v>
      </c>
      <c r="EE16" s="209">
        <v>2.2216701341287899</v>
      </c>
      <c r="EF16" s="258">
        <v>4.4615482870773E-2</v>
      </c>
      <c r="EG16" s="98" t="s">
        <v>6</v>
      </c>
      <c r="EH16" s="209">
        <v>2.3836294423262498</v>
      </c>
      <c r="EI16" s="100">
        <v>7.7668168024813494E-2</v>
      </c>
      <c r="EJ16" s="209">
        <v>1.8926178665087701</v>
      </c>
      <c r="EK16" s="100">
        <v>6.4081893108681801E-2</v>
      </c>
      <c r="EL16" s="209">
        <v>2.0517744089361201</v>
      </c>
      <c r="EM16" s="100">
        <v>5.9320438139100498E-2</v>
      </c>
      <c r="EN16" s="209">
        <v>2.2200094155657601</v>
      </c>
      <c r="EO16" s="100">
        <v>9.9283465027481199E-2</v>
      </c>
      <c r="EP16" s="209">
        <v>3.2861771677561999</v>
      </c>
      <c r="EQ16" s="100">
        <v>9.0049909957152896E-2</v>
      </c>
      <c r="ER16" s="209">
        <v>2.8356839910589602</v>
      </c>
      <c r="ES16" s="100">
        <v>0.115300695921618</v>
      </c>
      <c r="ET16" s="209">
        <v>2.1429482200725198</v>
      </c>
      <c r="EU16" s="258">
        <v>0.114955992470271</v>
      </c>
      <c r="EV16" s="1"/>
      <c r="EW16" s="1"/>
      <c r="EX16" s="1"/>
      <c r="EY16" s="1"/>
      <c r="EZ16" s="1"/>
      <c r="FA16" s="1"/>
      <c r="FB16" s="1"/>
      <c r="FC16" s="1"/>
      <c r="FD16" s="1"/>
      <c r="FE16" s="1"/>
      <c r="FF16" s="1"/>
    </row>
    <row r="17" spans="1:162" s="85" customFormat="1" x14ac:dyDescent="0.2">
      <c r="A17" s="98" t="s">
        <v>7</v>
      </c>
      <c r="B17" s="209">
        <v>1.9340414419071099</v>
      </c>
      <c r="C17" s="100">
        <v>5.9011758119207301E-2</v>
      </c>
      <c r="D17" s="209">
        <v>1.6197731600763601</v>
      </c>
      <c r="E17" s="100">
        <v>7.2062192443990494E-2</v>
      </c>
      <c r="F17" s="209">
        <v>1.42604576019761</v>
      </c>
      <c r="G17" s="100">
        <v>6.7448495740025205E-2</v>
      </c>
      <c r="H17" s="209">
        <v>2.0483526961263601</v>
      </c>
      <c r="I17" s="100">
        <v>0.108067467498799</v>
      </c>
      <c r="J17" s="209">
        <v>3.1193008743141801</v>
      </c>
      <c r="K17" s="100">
        <v>0.101233901176464</v>
      </c>
      <c r="L17" s="209">
        <v>3.3938653259668401</v>
      </c>
      <c r="M17" s="100">
        <v>7.6641023933152197E-2</v>
      </c>
      <c r="N17" s="209">
        <v>3.2285759066664301</v>
      </c>
      <c r="O17" s="258">
        <v>9.4818708715258396E-2</v>
      </c>
      <c r="P17" s="272"/>
      <c r="Q17" s="98" t="s">
        <v>7</v>
      </c>
      <c r="R17" s="209">
        <v>1.73707220269728</v>
      </c>
      <c r="S17" s="100">
        <v>2.7050379720043299E-2</v>
      </c>
      <c r="T17" s="209">
        <v>1.84792075340832</v>
      </c>
      <c r="U17" s="100">
        <v>3.07323125373795E-2</v>
      </c>
      <c r="V17" s="209">
        <v>1.71356811391395</v>
      </c>
      <c r="W17" s="100">
        <v>3.5467640255898401E-2</v>
      </c>
      <c r="X17" s="209">
        <v>2.5395959362193299</v>
      </c>
      <c r="Y17" s="100">
        <v>4.4397166950581698E-2</v>
      </c>
      <c r="Z17" s="209">
        <v>3.1765989733779301</v>
      </c>
      <c r="AA17" s="100">
        <v>4.5851349516303402E-2</v>
      </c>
      <c r="AB17" s="209">
        <v>3.3898263978996201</v>
      </c>
      <c r="AC17" s="100">
        <v>3.7597236497023297E-2</v>
      </c>
      <c r="AD17" s="209">
        <v>2.6462762003591398</v>
      </c>
      <c r="AE17" s="258">
        <v>4.6019139842720297E-2</v>
      </c>
      <c r="AF17" s="98" t="s">
        <v>7</v>
      </c>
      <c r="AG17" s="209">
        <v>2.0945517905461801</v>
      </c>
      <c r="AH17" s="100">
        <v>4.5533745089062397E-2</v>
      </c>
      <c r="AI17" s="209">
        <v>1.87082656711275</v>
      </c>
      <c r="AJ17" s="100">
        <v>4.8334101319968202E-2</v>
      </c>
      <c r="AK17" s="209">
        <v>1.94314658892603</v>
      </c>
      <c r="AL17" s="100">
        <v>5.1021859085551999E-2</v>
      </c>
      <c r="AM17" s="209">
        <v>2.6349343642074698</v>
      </c>
      <c r="AN17" s="100">
        <v>6.1212702744674601E-2</v>
      </c>
      <c r="AO17" s="209">
        <v>3.3724715695511698</v>
      </c>
      <c r="AP17" s="100">
        <v>5.3913590110434499E-2</v>
      </c>
      <c r="AQ17" s="209">
        <v>3.4180422686908898</v>
      </c>
      <c r="AR17" s="100">
        <v>5.5355722023119398E-2</v>
      </c>
      <c r="AS17" s="209">
        <v>2.86244290242607</v>
      </c>
      <c r="AT17" s="258">
        <v>7.7914603024167403E-2</v>
      </c>
      <c r="AU17" s="98" t="s">
        <v>7</v>
      </c>
      <c r="AV17" s="209">
        <v>1.94154468505745</v>
      </c>
      <c r="AW17" s="100">
        <v>2.3568605524690499E-2</v>
      </c>
      <c r="AX17" s="209">
        <v>2.0518518346220702</v>
      </c>
      <c r="AY17" s="100">
        <v>3.1918555828565599E-2</v>
      </c>
      <c r="AZ17" s="209">
        <v>1.9877894714702899</v>
      </c>
      <c r="BA17" s="100">
        <v>2.6346018044153399E-2</v>
      </c>
      <c r="BB17" s="209">
        <v>2.1576031376625799</v>
      </c>
      <c r="BC17" s="100">
        <v>4.5575353406985701E-2</v>
      </c>
      <c r="BD17" s="209">
        <v>3.4327906859142501</v>
      </c>
      <c r="BE17" s="100">
        <v>3.6085055312133497E-2</v>
      </c>
      <c r="BF17" s="209">
        <v>3.10236860030132</v>
      </c>
      <c r="BG17" s="100">
        <v>4.9404457554993099E-2</v>
      </c>
      <c r="BH17" s="209">
        <v>2.1878400581626298</v>
      </c>
      <c r="BI17" s="258">
        <v>5.16721140255973E-2</v>
      </c>
      <c r="BJ17" s="98" t="s">
        <v>7</v>
      </c>
      <c r="BK17" s="209">
        <v>2.4084445406328201</v>
      </c>
      <c r="BL17" s="100">
        <v>7.45163197471677E-2</v>
      </c>
      <c r="BM17" s="209">
        <v>2.3942077360001099</v>
      </c>
      <c r="BN17" s="100">
        <v>7.1772820847103805E-2</v>
      </c>
      <c r="BO17" s="209">
        <v>2.1758443364147402</v>
      </c>
      <c r="BP17" s="100">
        <v>7.0334772537434198E-2</v>
      </c>
      <c r="BQ17" s="209">
        <v>1.7937484612527901</v>
      </c>
      <c r="BR17" s="100">
        <v>9.7157954400470398E-2</v>
      </c>
      <c r="BS17" s="209">
        <v>3.7826096687955002</v>
      </c>
      <c r="BT17" s="100">
        <v>5.6879789374650797E-2</v>
      </c>
      <c r="BU17" s="209">
        <v>2.8075282423593899</v>
      </c>
      <c r="BV17" s="100">
        <v>0.134778643176858</v>
      </c>
      <c r="BW17" s="209">
        <v>0.41650271829513902</v>
      </c>
      <c r="BX17" s="258">
        <v>7.1059385392318902E-2</v>
      </c>
      <c r="BY17" s="98" t="s">
        <v>7</v>
      </c>
      <c r="BZ17" s="209">
        <v>1.8997956085387</v>
      </c>
      <c r="CA17" s="100">
        <v>9.5317479801556207E-2</v>
      </c>
      <c r="CB17" s="209">
        <v>2.2881988214476499</v>
      </c>
      <c r="CC17" s="100">
        <v>9.9265342220578298E-2</v>
      </c>
      <c r="CD17" s="209">
        <v>2.3584640252675801</v>
      </c>
      <c r="CE17" s="100">
        <v>7.92529218030643E-2</v>
      </c>
      <c r="CF17" s="209">
        <v>2.0848640263520801</v>
      </c>
      <c r="CG17" s="100">
        <v>0.126010047334354</v>
      </c>
      <c r="CH17" s="209">
        <v>3.71058134610398</v>
      </c>
      <c r="CI17" s="100">
        <v>8.8584997732072401E-2</v>
      </c>
      <c r="CJ17" s="209">
        <v>2.5986420177877601</v>
      </c>
      <c r="CK17" s="100">
        <v>0.189551639751944</v>
      </c>
      <c r="CL17" s="209">
        <v>3.6408258372256301E-2</v>
      </c>
      <c r="CM17" s="258">
        <v>2.5938725434302898E-2</v>
      </c>
      <c r="CN17" s="98" t="s">
        <v>7</v>
      </c>
      <c r="CO17" s="209">
        <v>2.5073802517574499</v>
      </c>
      <c r="CP17" s="100">
        <v>0.110536197215975</v>
      </c>
      <c r="CQ17" s="209">
        <v>1.54392615328496</v>
      </c>
      <c r="CR17" s="100">
        <v>9.2702158993412595E-2</v>
      </c>
      <c r="CS17" s="209">
        <v>1.9319008581722401</v>
      </c>
      <c r="CT17" s="100">
        <v>0.10942997131498999</v>
      </c>
      <c r="CU17" s="209">
        <v>0.99896843958633397</v>
      </c>
      <c r="CV17" s="100">
        <v>0.113376354591367</v>
      </c>
      <c r="CW17" s="209">
        <v>3.3351425154391698</v>
      </c>
      <c r="CX17" s="100">
        <v>0.135558263149549</v>
      </c>
      <c r="CY17" s="209">
        <v>2.4661913752214599</v>
      </c>
      <c r="CZ17" s="100">
        <v>0.167958565163042</v>
      </c>
      <c r="DA17" s="209">
        <v>1.5776368383852699</v>
      </c>
      <c r="DB17" s="258">
        <v>0.18864962898711199</v>
      </c>
      <c r="DC17" s="98" t="s">
        <v>7</v>
      </c>
      <c r="DD17" s="209">
        <v>2.1107063421594598</v>
      </c>
      <c r="DE17" s="100">
        <v>6.2611028093721904E-2</v>
      </c>
      <c r="DF17" s="209">
        <v>2.0590615971198201</v>
      </c>
      <c r="DG17" s="100">
        <v>5.5765025818850698E-2</v>
      </c>
      <c r="DH17" s="209">
        <v>1.98286288191727</v>
      </c>
      <c r="DI17" s="100">
        <v>5.2459753192244697E-2</v>
      </c>
      <c r="DJ17" s="209">
        <v>1.8697206747073101</v>
      </c>
      <c r="DK17" s="100">
        <v>7.4661395139633394E-2</v>
      </c>
      <c r="DL17" s="209">
        <v>3.4983502810968199</v>
      </c>
      <c r="DM17" s="100">
        <v>6.5702247586949494E-2</v>
      </c>
      <c r="DN17" s="209">
        <v>2.7623258949448801</v>
      </c>
      <c r="DO17" s="100">
        <v>9.0906813727784599E-2</v>
      </c>
      <c r="DP17" s="209">
        <v>1.3871948808030501</v>
      </c>
      <c r="DQ17" s="258">
        <v>9.5999631960283993E-2</v>
      </c>
      <c r="DR17" s="98" t="s">
        <v>7</v>
      </c>
      <c r="DS17" s="209">
        <v>1.8111794862194599</v>
      </c>
      <c r="DT17" s="100">
        <v>2.2276303646589099E-2</v>
      </c>
      <c r="DU17" s="209">
        <v>2.0430837685035801</v>
      </c>
      <c r="DV17" s="100">
        <v>3.1392211599699599E-2</v>
      </c>
      <c r="DW17" s="209">
        <v>2.3530105305358102</v>
      </c>
      <c r="DX17" s="100">
        <v>3.3275277964191101E-2</v>
      </c>
      <c r="DY17" s="209">
        <v>2.0857276461605201</v>
      </c>
      <c r="DZ17" s="100">
        <v>4.1070374874013903E-2</v>
      </c>
      <c r="EA17" s="209">
        <v>3.6275816665129001</v>
      </c>
      <c r="EB17" s="100">
        <v>2.5854179534774601E-2</v>
      </c>
      <c r="EC17" s="209">
        <v>3.1081286539559398</v>
      </c>
      <c r="ED17" s="100">
        <v>4.1867879119528897E-2</v>
      </c>
      <c r="EE17" s="209">
        <v>1.32371424199484</v>
      </c>
      <c r="EF17" s="258">
        <v>4.1962236875895599E-2</v>
      </c>
      <c r="EG17" s="98" t="s">
        <v>7</v>
      </c>
      <c r="EH17" s="209">
        <v>2.1836206757452801</v>
      </c>
      <c r="EI17" s="100">
        <v>5.6679203267111899E-2</v>
      </c>
      <c r="EJ17" s="209">
        <v>2.12886180127665</v>
      </c>
      <c r="EK17" s="100">
        <v>7.5253227195908004E-2</v>
      </c>
      <c r="EL17" s="209">
        <v>2.1164410830245401</v>
      </c>
      <c r="EM17" s="100">
        <v>7.0144206384394503E-2</v>
      </c>
      <c r="EN17" s="209">
        <v>1.9684652216363201</v>
      </c>
      <c r="EO17" s="100">
        <v>0.10635195237759</v>
      </c>
      <c r="EP17" s="209">
        <v>3.4808247717506702</v>
      </c>
      <c r="EQ17" s="100">
        <v>6.9648221063584204E-2</v>
      </c>
      <c r="ER17" s="209">
        <v>3.1790339340064802</v>
      </c>
      <c r="ES17" s="100">
        <v>9.4578816813390407E-2</v>
      </c>
      <c r="ET17" s="209">
        <v>1.90023128022093</v>
      </c>
      <c r="EU17" s="258">
        <v>9.3875068850512305E-2</v>
      </c>
      <c r="EV17" s="1"/>
      <c r="EW17" s="1"/>
      <c r="EX17" s="1"/>
      <c r="EY17" s="1"/>
      <c r="EZ17" s="1"/>
      <c r="FA17" s="1"/>
      <c r="FB17" s="1"/>
      <c r="FC17" s="1"/>
      <c r="FD17" s="1"/>
      <c r="FE17" s="1"/>
      <c r="FF17" s="1"/>
    </row>
    <row r="18" spans="1:162" s="85" customFormat="1" x14ac:dyDescent="0.2">
      <c r="A18" s="98" t="s">
        <v>8</v>
      </c>
      <c r="B18" s="209">
        <v>2.2768692392837599</v>
      </c>
      <c r="C18" s="100">
        <v>9.2811944028782303E-2</v>
      </c>
      <c r="D18" s="209">
        <v>1.88810190655387</v>
      </c>
      <c r="E18" s="100">
        <v>7.8510012086257699E-2</v>
      </c>
      <c r="F18" s="209">
        <v>1.6348856024851099</v>
      </c>
      <c r="G18" s="100">
        <v>7.6703404524258403E-2</v>
      </c>
      <c r="H18" s="209">
        <v>1.6352694219811701</v>
      </c>
      <c r="I18" s="100">
        <v>0.15137908961174901</v>
      </c>
      <c r="J18" s="209">
        <v>3.2439378223322399</v>
      </c>
      <c r="K18" s="100">
        <v>0.107630151345421</v>
      </c>
      <c r="L18" s="209">
        <v>3.2324284768932001</v>
      </c>
      <c r="M18" s="100">
        <v>0.106947759913139</v>
      </c>
      <c r="N18" s="209">
        <v>3.1242549064086602</v>
      </c>
      <c r="O18" s="258">
        <v>0.101641221538093</v>
      </c>
      <c r="P18" s="272"/>
      <c r="Q18" s="98" t="s">
        <v>8</v>
      </c>
      <c r="R18" s="209">
        <v>2.25631578635448</v>
      </c>
      <c r="S18" s="100">
        <v>3.3964114994161798E-2</v>
      </c>
      <c r="T18" s="209">
        <v>1.95784764648538</v>
      </c>
      <c r="U18" s="100">
        <v>3.4334967292770101E-2</v>
      </c>
      <c r="V18" s="209">
        <v>1.90474716449284</v>
      </c>
      <c r="W18" s="100">
        <v>4.2660227676948798E-2</v>
      </c>
      <c r="X18" s="209">
        <v>2.2308778695600999</v>
      </c>
      <c r="Y18" s="100">
        <v>5.67293730078689E-2</v>
      </c>
      <c r="Z18" s="209">
        <v>2.89830560063236</v>
      </c>
      <c r="AA18" s="100">
        <v>6.1797500084936702E-2</v>
      </c>
      <c r="AB18" s="209">
        <v>2.62977143498368</v>
      </c>
      <c r="AC18" s="100">
        <v>7.2133716157583905E-2</v>
      </c>
      <c r="AD18" s="209">
        <v>1.63913891253501</v>
      </c>
      <c r="AE18" s="258">
        <v>7.5324853795325802E-2</v>
      </c>
      <c r="AF18" s="98" t="s">
        <v>8</v>
      </c>
      <c r="AG18" s="209">
        <v>2.3826251461602301</v>
      </c>
      <c r="AH18" s="100">
        <v>5.1169173428422601E-2</v>
      </c>
      <c r="AI18" s="209">
        <v>2.0301926169289999</v>
      </c>
      <c r="AJ18" s="100">
        <v>5.8774179983402397E-2</v>
      </c>
      <c r="AK18" s="209">
        <v>2.01759840185913</v>
      </c>
      <c r="AL18" s="100">
        <v>5.0709337858933598E-2</v>
      </c>
      <c r="AM18" s="209">
        <v>2.3010283513397698</v>
      </c>
      <c r="AN18" s="100">
        <v>7.7447446669041395E-2</v>
      </c>
      <c r="AO18" s="209">
        <v>3.21048944086832</v>
      </c>
      <c r="AP18" s="100">
        <v>6.4125926270903202E-2</v>
      </c>
      <c r="AQ18" s="209">
        <v>3.1584726702485799</v>
      </c>
      <c r="AR18" s="100">
        <v>6.3918453805592607E-2</v>
      </c>
      <c r="AS18" s="209">
        <v>2.7259309106549501</v>
      </c>
      <c r="AT18" s="258">
        <v>8.0660178204868593E-2</v>
      </c>
      <c r="AU18" s="98" t="s">
        <v>8</v>
      </c>
      <c r="AV18" s="209">
        <v>2.1857435431994698</v>
      </c>
      <c r="AW18" s="100">
        <v>3.2871087551857602E-2</v>
      </c>
      <c r="AX18" s="209">
        <v>2.1490962287766799</v>
      </c>
      <c r="AY18" s="100">
        <v>2.9325629208242401E-2</v>
      </c>
      <c r="AZ18" s="209">
        <v>2.1212743970302101</v>
      </c>
      <c r="BA18" s="100">
        <v>3.0727185698480999E-2</v>
      </c>
      <c r="BB18" s="209">
        <v>2.0596281434819201</v>
      </c>
      <c r="BC18" s="100">
        <v>4.38650019959465E-2</v>
      </c>
      <c r="BD18" s="209">
        <v>3.0559963056306998</v>
      </c>
      <c r="BE18" s="100">
        <v>4.73076887047649E-2</v>
      </c>
      <c r="BF18" s="209">
        <v>2.5883719159693701</v>
      </c>
      <c r="BG18" s="100">
        <v>6.3320538200628204E-2</v>
      </c>
      <c r="BH18" s="209">
        <v>2.03505906720943</v>
      </c>
      <c r="BI18" s="258">
        <v>5.2302704019262701E-2</v>
      </c>
      <c r="BJ18" s="98" t="s">
        <v>8</v>
      </c>
      <c r="BK18" s="209">
        <v>2.4814379860412799</v>
      </c>
      <c r="BL18" s="100">
        <v>7.7176532947861198E-2</v>
      </c>
      <c r="BM18" s="209">
        <v>2.1662925843885499</v>
      </c>
      <c r="BN18" s="100">
        <v>7.2219036894342295E-2</v>
      </c>
      <c r="BO18" s="209">
        <v>2.37032585683647</v>
      </c>
      <c r="BP18" s="100">
        <v>6.6337151884897597E-2</v>
      </c>
      <c r="BQ18" s="209">
        <v>2.1605001270119502</v>
      </c>
      <c r="BR18" s="100">
        <v>0.107210087520204</v>
      </c>
      <c r="BS18" s="209">
        <v>3.3898297498102199</v>
      </c>
      <c r="BT18" s="100">
        <v>9.09296579091671E-2</v>
      </c>
      <c r="BU18" s="209">
        <v>1.7176075897149501</v>
      </c>
      <c r="BV18" s="100">
        <v>0.165317178793571</v>
      </c>
      <c r="BW18" s="209">
        <v>0.34579381793830799</v>
      </c>
      <c r="BX18" s="258">
        <v>7.7848644946570705E-2</v>
      </c>
      <c r="BY18" s="98" t="s">
        <v>8</v>
      </c>
      <c r="BZ18" s="209">
        <v>2.4062013462716001</v>
      </c>
      <c r="CA18" s="100">
        <v>0.105121901482536</v>
      </c>
      <c r="CB18" s="209">
        <v>2.3468340821768598</v>
      </c>
      <c r="CC18" s="100">
        <v>9.0414508006972996E-2</v>
      </c>
      <c r="CD18" s="209">
        <v>2.40314223943267</v>
      </c>
      <c r="CE18" s="100">
        <v>0.10061582081309101</v>
      </c>
      <c r="CF18" s="209">
        <v>1.7479904486422</v>
      </c>
      <c r="CG18" s="100">
        <v>0.12988651256709199</v>
      </c>
      <c r="CH18" s="209">
        <v>3.3581229663847898</v>
      </c>
      <c r="CI18" s="100">
        <v>0.126185346377226</v>
      </c>
      <c r="CJ18" s="209">
        <v>1.78393960327762</v>
      </c>
      <c r="CK18" s="100">
        <v>0.24209827037996901</v>
      </c>
      <c r="CL18" s="209">
        <v>0.10228208142095099</v>
      </c>
      <c r="CM18" s="258">
        <v>5.0270143016915E-2</v>
      </c>
      <c r="CN18" s="98" t="s">
        <v>8</v>
      </c>
      <c r="CO18" s="209" t="s">
        <v>328</v>
      </c>
      <c r="CP18" s="100" t="s">
        <v>328</v>
      </c>
      <c r="CQ18" s="209" t="s">
        <v>328</v>
      </c>
      <c r="CR18" s="100" t="s">
        <v>328</v>
      </c>
      <c r="CS18" s="209" t="s">
        <v>328</v>
      </c>
      <c r="CT18" s="100" t="s">
        <v>328</v>
      </c>
      <c r="CU18" s="209" t="s">
        <v>328</v>
      </c>
      <c r="CV18" s="100" t="s">
        <v>328</v>
      </c>
      <c r="CW18" s="209" t="s">
        <v>328</v>
      </c>
      <c r="CX18" s="100" t="s">
        <v>328</v>
      </c>
      <c r="CY18" s="209" t="s">
        <v>328</v>
      </c>
      <c r="CZ18" s="100" t="s">
        <v>328</v>
      </c>
      <c r="DA18" s="209" t="s">
        <v>328</v>
      </c>
      <c r="DB18" s="258" t="s">
        <v>328</v>
      </c>
      <c r="DC18" s="98" t="s">
        <v>8</v>
      </c>
      <c r="DD18" s="209">
        <v>2.4225700878504499</v>
      </c>
      <c r="DE18" s="100">
        <v>4.6282723708324598E-2</v>
      </c>
      <c r="DF18" s="209">
        <v>2.0969190707923602</v>
      </c>
      <c r="DG18" s="100">
        <v>4.3857684630336902E-2</v>
      </c>
      <c r="DH18" s="209">
        <v>2.0913853151719701</v>
      </c>
      <c r="DI18" s="100">
        <v>4.29157310614805E-2</v>
      </c>
      <c r="DJ18" s="209">
        <v>1.8684627249576</v>
      </c>
      <c r="DK18" s="100">
        <v>6.0865455699914403E-2</v>
      </c>
      <c r="DL18" s="209">
        <v>3.3142561239115902</v>
      </c>
      <c r="DM18" s="100">
        <v>6.6049483289457298E-2</v>
      </c>
      <c r="DN18" s="209">
        <v>2.0955004664091001</v>
      </c>
      <c r="DO18" s="100">
        <v>9.0819429364484505E-2</v>
      </c>
      <c r="DP18" s="209">
        <v>1.20851117421904</v>
      </c>
      <c r="DQ18" s="258">
        <v>8.0623535861878495E-2</v>
      </c>
      <c r="DR18" s="98" t="s">
        <v>8</v>
      </c>
      <c r="DS18" s="209">
        <v>2.0882848381274699</v>
      </c>
      <c r="DT18" s="100">
        <v>2.39063317705926E-2</v>
      </c>
      <c r="DU18" s="209">
        <v>2.1326413666859598</v>
      </c>
      <c r="DV18" s="100">
        <v>2.5575252595507199E-2</v>
      </c>
      <c r="DW18" s="209">
        <v>2.7870149303434602</v>
      </c>
      <c r="DX18" s="100">
        <v>3.4995261635782898E-2</v>
      </c>
      <c r="DY18" s="209">
        <v>2.1883906434678999</v>
      </c>
      <c r="DZ18" s="100">
        <v>3.6490312492827998E-2</v>
      </c>
      <c r="EA18" s="209">
        <v>3.4033878991414599</v>
      </c>
      <c r="EB18" s="100">
        <v>3.1488192353300998E-2</v>
      </c>
      <c r="EC18" s="209">
        <v>2.7422655897017698</v>
      </c>
      <c r="ED18" s="100">
        <v>4.7747525040362698E-2</v>
      </c>
      <c r="EE18" s="209">
        <v>1.6263314172515499</v>
      </c>
      <c r="EF18" s="258">
        <v>4.6294461460674598E-2</v>
      </c>
      <c r="EG18" s="98" t="s">
        <v>8</v>
      </c>
      <c r="EH18" s="209">
        <v>2.4976587675319299</v>
      </c>
      <c r="EI18" s="100">
        <v>6.7144756993387594E-2</v>
      </c>
      <c r="EJ18" s="209">
        <v>1.99329243365328</v>
      </c>
      <c r="EK18" s="100">
        <v>6.17465875359672E-2</v>
      </c>
      <c r="EL18" s="209">
        <v>2.2400853363230699</v>
      </c>
      <c r="EM18" s="100">
        <v>6.1861558731571301E-2</v>
      </c>
      <c r="EN18" s="209">
        <v>1.9137962570892</v>
      </c>
      <c r="EO18" s="100">
        <v>9.60200217353845E-2</v>
      </c>
      <c r="EP18" s="209">
        <v>3.2766830449479998</v>
      </c>
      <c r="EQ18" s="100">
        <v>8.3206064902066099E-2</v>
      </c>
      <c r="ER18" s="209">
        <v>2.69588738387688</v>
      </c>
      <c r="ES18" s="100">
        <v>9.4425339024070604E-2</v>
      </c>
      <c r="ET18" s="209">
        <v>1.76305773289963</v>
      </c>
      <c r="EU18" s="258">
        <v>0.115169702628956</v>
      </c>
      <c r="EV18" s="1"/>
      <c r="EW18" s="1"/>
      <c r="EX18" s="1"/>
      <c r="EY18" s="1"/>
      <c r="EZ18" s="1"/>
      <c r="FA18" s="1"/>
      <c r="FB18" s="1"/>
      <c r="FC18" s="1"/>
      <c r="FD18" s="1"/>
      <c r="FE18" s="1"/>
      <c r="FF18" s="1"/>
    </row>
    <row r="19" spans="1:162" s="85" customFormat="1" x14ac:dyDescent="0.2">
      <c r="A19" s="98" t="s">
        <v>326</v>
      </c>
      <c r="B19" s="209">
        <v>1.86241510423237</v>
      </c>
      <c r="C19" s="100">
        <v>7.9825307618780594E-2</v>
      </c>
      <c r="D19" s="209">
        <v>1.9503281285090901</v>
      </c>
      <c r="E19" s="100">
        <v>9.1390197080686394E-2</v>
      </c>
      <c r="F19" s="209">
        <v>1.3657352043908799</v>
      </c>
      <c r="G19" s="100">
        <v>6.9606334502995998E-2</v>
      </c>
      <c r="H19" s="209">
        <v>2.09855185608984</v>
      </c>
      <c r="I19" s="100">
        <v>0.15967406542165699</v>
      </c>
      <c r="J19" s="209">
        <v>3.2562828195429598</v>
      </c>
      <c r="K19" s="100">
        <v>0.134817159833797</v>
      </c>
      <c r="L19" s="209">
        <v>3.1643200004873302</v>
      </c>
      <c r="M19" s="100">
        <v>0.111906470706001</v>
      </c>
      <c r="N19" s="209">
        <v>3.2947876424667699</v>
      </c>
      <c r="O19" s="258">
        <v>8.2834127923689396E-2</v>
      </c>
      <c r="P19" s="272"/>
      <c r="Q19" s="98" t="s">
        <v>326</v>
      </c>
      <c r="R19" s="209">
        <v>1.66748243232573</v>
      </c>
      <c r="S19" s="100">
        <v>3.4260086539914102E-2</v>
      </c>
      <c r="T19" s="209">
        <v>2.00645514946339</v>
      </c>
      <c r="U19" s="100">
        <v>4.1000933183863802E-2</v>
      </c>
      <c r="V19" s="209">
        <v>1.69514164267455</v>
      </c>
      <c r="W19" s="100">
        <v>4.0585185265309298E-2</v>
      </c>
      <c r="X19" s="209">
        <v>2.4448269971291499</v>
      </c>
      <c r="Y19" s="100">
        <v>4.6085227682134099E-2</v>
      </c>
      <c r="Z19" s="209">
        <v>2.7538352853442398</v>
      </c>
      <c r="AA19" s="100">
        <v>5.8171690987812302E-2</v>
      </c>
      <c r="AB19" s="209">
        <v>2.6830176007068798</v>
      </c>
      <c r="AC19" s="100">
        <v>5.9394008602353499E-2</v>
      </c>
      <c r="AD19" s="209">
        <v>2.1174886129758099</v>
      </c>
      <c r="AE19" s="258">
        <v>5.3263866829494098E-2</v>
      </c>
      <c r="AF19" s="98" t="s">
        <v>326</v>
      </c>
      <c r="AG19" s="209">
        <v>1.7764678035466801</v>
      </c>
      <c r="AH19" s="100">
        <v>5.8395980882689401E-2</v>
      </c>
      <c r="AI19" s="209">
        <v>2.1077537616096298</v>
      </c>
      <c r="AJ19" s="100">
        <v>4.9168856385615203E-2</v>
      </c>
      <c r="AK19" s="209">
        <v>1.86909772081715</v>
      </c>
      <c r="AL19" s="100">
        <v>5.3681001395497002E-2</v>
      </c>
      <c r="AM19" s="209">
        <v>2.5673169517746</v>
      </c>
      <c r="AN19" s="100">
        <v>7.9432717607081801E-2</v>
      </c>
      <c r="AO19" s="209">
        <v>2.9084513748124499</v>
      </c>
      <c r="AP19" s="100">
        <v>9.2476049104824098E-2</v>
      </c>
      <c r="AQ19" s="209">
        <v>3.0549412067072699</v>
      </c>
      <c r="AR19" s="100">
        <v>6.7818022222493501E-2</v>
      </c>
      <c r="AS19" s="209">
        <v>2.7726087034401399</v>
      </c>
      <c r="AT19" s="258">
        <v>8.3950639914331701E-2</v>
      </c>
      <c r="AU19" s="98" t="s">
        <v>326</v>
      </c>
      <c r="AV19" s="209">
        <v>1.7008505384438399</v>
      </c>
      <c r="AW19" s="100">
        <v>2.5387795799163001E-2</v>
      </c>
      <c r="AX19" s="209">
        <v>2.1021692178656699</v>
      </c>
      <c r="AY19" s="100">
        <v>3.6800565243543401E-2</v>
      </c>
      <c r="AZ19" s="209">
        <v>1.90737206102801</v>
      </c>
      <c r="BA19" s="100">
        <v>2.8042622148156199E-2</v>
      </c>
      <c r="BB19" s="209">
        <v>2.54436033045832</v>
      </c>
      <c r="BC19" s="100">
        <v>4.6321161567873699E-2</v>
      </c>
      <c r="BD19" s="209">
        <v>2.6783721964678402</v>
      </c>
      <c r="BE19" s="100">
        <v>5.3428298422779401E-2</v>
      </c>
      <c r="BF19" s="209">
        <v>2.4509347894176399</v>
      </c>
      <c r="BG19" s="100">
        <v>5.3897012570389001E-2</v>
      </c>
      <c r="BH19" s="209">
        <v>2.1442128685228798</v>
      </c>
      <c r="BI19" s="258">
        <v>5.1379589491662797E-2</v>
      </c>
      <c r="BJ19" s="98" t="s">
        <v>326</v>
      </c>
      <c r="BK19" s="209">
        <v>2.0779856362719298</v>
      </c>
      <c r="BL19" s="100">
        <v>6.5498255881290102E-2</v>
      </c>
      <c r="BM19" s="209">
        <v>2.2248165641734801</v>
      </c>
      <c r="BN19" s="100">
        <v>7.6121787052286102E-2</v>
      </c>
      <c r="BO19" s="209">
        <v>2.0410254324007999</v>
      </c>
      <c r="BP19" s="100">
        <v>6.84570921058089E-2</v>
      </c>
      <c r="BQ19" s="209">
        <v>2.6924344516477698</v>
      </c>
      <c r="BR19" s="100">
        <v>0.100429255482479</v>
      </c>
      <c r="BS19" s="209">
        <v>3.3999059165859302</v>
      </c>
      <c r="BT19" s="100">
        <v>9.8662352425895605E-2</v>
      </c>
      <c r="BU19" s="209">
        <v>0.95393431689353803</v>
      </c>
      <c r="BV19" s="100">
        <v>0.13210583504790999</v>
      </c>
      <c r="BW19" s="209">
        <v>0.86357501631065903</v>
      </c>
      <c r="BX19" s="258">
        <v>0.132948601817693</v>
      </c>
      <c r="BY19" s="98" t="s">
        <v>326</v>
      </c>
      <c r="BZ19" s="209">
        <v>1.93832643191469</v>
      </c>
      <c r="CA19" s="100">
        <v>7.5644184931195596E-2</v>
      </c>
      <c r="CB19" s="209">
        <v>2.3560912000284402</v>
      </c>
      <c r="CC19" s="100">
        <v>7.7310262315415906E-2</v>
      </c>
      <c r="CD19" s="209">
        <v>2.1007648403199402</v>
      </c>
      <c r="CE19" s="100">
        <v>5.6730131619037498E-2</v>
      </c>
      <c r="CF19" s="209">
        <v>2.2772186987725802</v>
      </c>
      <c r="CG19" s="100">
        <v>0.115205526634674</v>
      </c>
      <c r="CH19" s="209">
        <v>3.5962912470744399</v>
      </c>
      <c r="CI19" s="100">
        <v>7.4546188878283695E-2</v>
      </c>
      <c r="CJ19" s="209">
        <v>0.610149165235918</v>
      </c>
      <c r="CK19" s="100">
        <v>0.115029394586707</v>
      </c>
      <c r="CL19" s="209">
        <v>0.37401671502641898</v>
      </c>
      <c r="CM19" s="258">
        <v>7.7121548103064194E-2</v>
      </c>
      <c r="CN19" s="98" t="s">
        <v>326</v>
      </c>
      <c r="CO19" s="209">
        <v>2.2471280560125702</v>
      </c>
      <c r="CP19" s="100">
        <v>0.155139107812058</v>
      </c>
      <c r="CQ19" s="209">
        <v>2.1647015228405202</v>
      </c>
      <c r="CR19" s="100">
        <v>0.15969398607875701</v>
      </c>
      <c r="CS19" s="209">
        <v>1.9690480376541299</v>
      </c>
      <c r="CT19" s="100">
        <v>8.7805737355508201E-2</v>
      </c>
      <c r="CU19" s="209">
        <v>1.7770383226038899</v>
      </c>
      <c r="CV19" s="100">
        <v>0.19622324115588499</v>
      </c>
      <c r="CW19" s="209">
        <v>3.54138271450705</v>
      </c>
      <c r="CX19" s="100">
        <v>0.138486015407004</v>
      </c>
      <c r="CY19" s="209">
        <v>1.31811119077366</v>
      </c>
      <c r="CZ19" s="100">
        <v>0.23490004353565999</v>
      </c>
      <c r="DA19" s="209">
        <v>1.16389312271694</v>
      </c>
      <c r="DB19" s="258">
        <v>0.23642658652552101</v>
      </c>
      <c r="DC19" s="98" t="s">
        <v>326</v>
      </c>
      <c r="DD19" s="209">
        <v>2.0323069441110002</v>
      </c>
      <c r="DE19" s="100">
        <v>4.9318099239269199E-2</v>
      </c>
      <c r="DF19" s="209">
        <v>2.0528078951308899</v>
      </c>
      <c r="DG19" s="100">
        <v>5.3602098009960103E-2</v>
      </c>
      <c r="DH19" s="209">
        <v>1.8653705568683701</v>
      </c>
      <c r="DI19" s="100">
        <v>4.8131871706262701E-2</v>
      </c>
      <c r="DJ19" s="209">
        <v>2.1542280585095099</v>
      </c>
      <c r="DK19" s="100">
        <v>6.7226013521293301E-2</v>
      </c>
      <c r="DL19" s="209">
        <v>3.0736355228103198</v>
      </c>
      <c r="DM19" s="100">
        <v>6.2472471912736603E-2</v>
      </c>
      <c r="DN19" s="209">
        <v>1.8970592636782899</v>
      </c>
      <c r="DO19" s="100">
        <v>8.7263996962434101E-2</v>
      </c>
      <c r="DP19" s="209">
        <v>1.52531991208315</v>
      </c>
      <c r="DQ19" s="258">
        <v>7.9687521530071997E-2</v>
      </c>
      <c r="DR19" s="98" t="s">
        <v>326</v>
      </c>
      <c r="DS19" s="209">
        <v>1.6815865836827799</v>
      </c>
      <c r="DT19" s="100">
        <v>2.0498143076896801E-2</v>
      </c>
      <c r="DU19" s="209">
        <v>2.1279004913828801</v>
      </c>
      <c r="DV19" s="100">
        <v>2.6768285632712802E-2</v>
      </c>
      <c r="DW19" s="209">
        <v>2.0226732011273798</v>
      </c>
      <c r="DX19" s="100">
        <v>2.4705299774338201E-2</v>
      </c>
      <c r="DY19" s="209">
        <v>2.2737187408246</v>
      </c>
      <c r="DZ19" s="100">
        <v>3.3656679289793198E-2</v>
      </c>
      <c r="EA19" s="209">
        <v>3.0341390109429498</v>
      </c>
      <c r="EB19" s="100">
        <v>4.4322148243296999E-2</v>
      </c>
      <c r="EC19" s="209">
        <v>2.1900820668312702</v>
      </c>
      <c r="ED19" s="100">
        <v>3.5173467496073897E-2</v>
      </c>
      <c r="EE19" s="209">
        <v>1.8444250386980801</v>
      </c>
      <c r="EF19" s="258">
        <v>3.8909100977466103E-2</v>
      </c>
      <c r="EG19" s="98" t="s">
        <v>326</v>
      </c>
      <c r="EH19" s="209">
        <v>2.0061415229918902</v>
      </c>
      <c r="EI19" s="100">
        <v>7.8813722025000199E-2</v>
      </c>
      <c r="EJ19" s="209">
        <v>2.1638488291920699</v>
      </c>
      <c r="EK19" s="100">
        <v>7.1428962113476394E-2</v>
      </c>
      <c r="EL19" s="209">
        <v>1.8930994706347799</v>
      </c>
      <c r="EM19" s="100">
        <v>6.3214259266776998E-2</v>
      </c>
      <c r="EN19" s="209">
        <v>2.5361502840824799</v>
      </c>
      <c r="EO19" s="100">
        <v>0.113909768034112</v>
      </c>
      <c r="EP19" s="209">
        <v>3.2632889468792099</v>
      </c>
      <c r="EQ19" s="100">
        <v>9.1280381385717299E-2</v>
      </c>
      <c r="ER19" s="209">
        <v>2.5641275693703598</v>
      </c>
      <c r="ES19" s="100">
        <v>0.107188406252422</v>
      </c>
      <c r="ET19" s="209">
        <v>1.89215437215861</v>
      </c>
      <c r="EU19" s="258">
        <v>0.108119662662179</v>
      </c>
      <c r="EV19" s="1"/>
      <c r="EW19" s="1"/>
      <c r="EX19" s="1"/>
      <c r="EY19" s="1"/>
      <c r="EZ19" s="1"/>
      <c r="FA19" s="1"/>
      <c r="FB19" s="1"/>
      <c r="FC19" s="1"/>
      <c r="FD19" s="1"/>
      <c r="FE19" s="1"/>
      <c r="FF19" s="1"/>
    </row>
    <row r="20" spans="1:162" s="85" customFormat="1" x14ac:dyDescent="0.2">
      <c r="A20" s="98" t="s">
        <v>9</v>
      </c>
      <c r="B20" s="209">
        <v>2.804728308859</v>
      </c>
      <c r="C20" s="100">
        <v>0.19243324175721599</v>
      </c>
      <c r="D20" s="209">
        <v>1.68805073287451</v>
      </c>
      <c r="E20" s="100">
        <v>9.6084815084881398E-2</v>
      </c>
      <c r="F20" s="209">
        <v>1.37177493321167</v>
      </c>
      <c r="G20" s="100">
        <v>9.7584340021946603E-2</v>
      </c>
      <c r="H20" s="209">
        <v>2.0987554220119402</v>
      </c>
      <c r="I20" s="100">
        <v>0.19832811404770301</v>
      </c>
      <c r="J20" s="209">
        <v>3.3434000700047299</v>
      </c>
      <c r="K20" s="100">
        <v>0.19659654720170899</v>
      </c>
      <c r="L20" s="209">
        <v>3.2651143422931801</v>
      </c>
      <c r="M20" s="100">
        <v>0.19046362576648801</v>
      </c>
      <c r="N20" s="209">
        <v>3.6970634057849798</v>
      </c>
      <c r="O20" s="258">
        <v>8.0601562558481402E-2</v>
      </c>
      <c r="P20" s="272"/>
      <c r="Q20" s="98" t="s">
        <v>9</v>
      </c>
      <c r="R20" s="209">
        <v>2.0938502301046999</v>
      </c>
      <c r="S20" s="100">
        <v>3.2839875552745798E-2</v>
      </c>
      <c r="T20" s="209">
        <v>1.90177197539916</v>
      </c>
      <c r="U20" s="100">
        <v>2.7995438733472398E-2</v>
      </c>
      <c r="V20" s="209">
        <v>1.7197541251867701</v>
      </c>
      <c r="W20" s="100">
        <v>2.8468597872279601E-2</v>
      </c>
      <c r="X20" s="209">
        <v>2.4209800342490699</v>
      </c>
      <c r="Y20" s="100">
        <v>5.4916637345057397E-2</v>
      </c>
      <c r="Z20" s="209">
        <v>2.9387779513420802</v>
      </c>
      <c r="AA20" s="100">
        <v>5.2301692391462401E-2</v>
      </c>
      <c r="AB20" s="209">
        <v>3.1211227628015199</v>
      </c>
      <c r="AC20" s="100">
        <v>5.9849175344029899E-2</v>
      </c>
      <c r="AD20" s="209">
        <v>2.2702644141751498</v>
      </c>
      <c r="AE20" s="258">
        <v>6.0242978578260303E-2</v>
      </c>
      <c r="AF20" s="98" t="s">
        <v>9</v>
      </c>
      <c r="AG20" s="209">
        <v>2.2448198364617502</v>
      </c>
      <c r="AH20" s="100">
        <v>7.7737962952402595E-2</v>
      </c>
      <c r="AI20" s="209">
        <v>1.83480956064148</v>
      </c>
      <c r="AJ20" s="100">
        <v>6.0991494828830199E-2</v>
      </c>
      <c r="AK20" s="209">
        <v>1.78033986191742</v>
      </c>
      <c r="AL20" s="100">
        <v>6.3802553137878498E-2</v>
      </c>
      <c r="AM20" s="209">
        <v>2.7044608842276201</v>
      </c>
      <c r="AN20" s="100">
        <v>0.10707440359454</v>
      </c>
      <c r="AO20" s="209">
        <v>2.92043955931983</v>
      </c>
      <c r="AP20" s="100">
        <v>0.118316374250102</v>
      </c>
      <c r="AQ20" s="209">
        <v>3.3425788737093298</v>
      </c>
      <c r="AR20" s="100">
        <v>0.110188152457801</v>
      </c>
      <c r="AS20" s="209">
        <v>2.8961312064681</v>
      </c>
      <c r="AT20" s="258">
        <v>0.12839777322516899</v>
      </c>
      <c r="AU20" s="98" t="s">
        <v>9</v>
      </c>
      <c r="AV20" s="209">
        <v>2.1234321792280402</v>
      </c>
      <c r="AW20" s="100">
        <v>4.1600935949694898E-2</v>
      </c>
      <c r="AX20" s="209">
        <v>1.83965893781066</v>
      </c>
      <c r="AY20" s="100">
        <v>3.3436680749304198E-2</v>
      </c>
      <c r="AZ20" s="209">
        <v>1.75285002114526</v>
      </c>
      <c r="BA20" s="100">
        <v>3.4133543065388398E-2</v>
      </c>
      <c r="BB20" s="209">
        <v>2.35606907353697</v>
      </c>
      <c r="BC20" s="100">
        <v>5.6914932147690903E-2</v>
      </c>
      <c r="BD20" s="209">
        <v>2.6400305076113799</v>
      </c>
      <c r="BE20" s="100">
        <v>6.9950168122252604E-2</v>
      </c>
      <c r="BF20" s="209">
        <v>3.1458062552858101</v>
      </c>
      <c r="BG20" s="100">
        <v>6.4068426842630602E-2</v>
      </c>
      <c r="BH20" s="209">
        <v>2.7499314851790699</v>
      </c>
      <c r="BI20" s="258">
        <v>6.1126383522427899E-2</v>
      </c>
      <c r="BJ20" s="98" t="s">
        <v>9</v>
      </c>
      <c r="BK20" s="209">
        <v>2.5603944540897001</v>
      </c>
      <c r="BL20" s="100">
        <v>0.110401778808219</v>
      </c>
      <c r="BM20" s="209">
        <v>2.2675916523590298</v>
      </c>
      <c r="BN20" s="100">
        <v>0.104691468200374</v>
      </c>
      <c r="BO20" s="209">
        <v>1.99353486929765</v>
      </c>
      <c r="BP20" s="100">
        <v>8.5554164668719401E-2</v>
      </c>
      <c r="BQ20" s="209">
        <v>2.0327678901305699</v>
      </c>
      <c r="BR20" s="100">
        <v>0.14357661829529</v>
      </c>
      <c r="BS20" s="209">
        <v>3.4854786604674102</v>
      </c>
      <c r="BT20" s="100">
        <v>0.109700121811002</v>
      </c>
      <c r="BU20" s="209">
        <v>2.0158127737740901</v>
      </c>
      <c r="BV20" s="100">
        <v>0.20327067967729801</v>
      </c>
      <c r="BW20" s="209">
        <v>0.67928949591781695</v>
      </c>
      <c r="BX20" s="258">
        <v>0.13092300362162701</v>
      </c>
      <c r="BY20" s="98" t="s">
        <v>9</v>
      </c>
      <c r="BZ20" s="209">
        <v>2.5079813983228898</v>
      </c>
      <c r="CA20" s="100">
        <v>0.103697191198271</v>
      </c>
      <c r="CB20" s="209">
        <v>2.18460473560339</v>
      </c>
      <c r="CC20" s="100">
        <v>9.1462662728587898E-2</v>
      </c>
      <c r="CD20" s="209">
        <v>2.01472589702602</v>
      </c>
      <c r="CE20" s="100">
        <v>6.4920899722838904E-2</v>
      </c>
      <c r="CF20" s="209">
        <v>2.0807745782768898</v>
      </c>
      <c r="CG20" s="100">
        <v>0.13476130237526701</v>
      </c>
      <c r="CH20" s="209">
        <v>3.70803949791219</v>
      </c>
      <c r="CI20" s="100">
        <v>6.2984207638576303E-2</v>
      </c>
      <c r="CJ20" s="209">
        <v>2.0775719052175399</v>
      </c>
      <c r="CK20" s="100">
        <v>0.19379622721381701</v>
      </c>
      <c r="CL20" s="209">
        <v>0.225400016913158</v>
      </c>
      <c r="CM20" s="258">
        <v>7.44294412222158E-2</v>
      </c>
      <c r="CN20" s="98" t="s">
        <v>9</v>
      </c>
      <c r="CO20" s="209">
        <v>3.1664849462316602</v>
      </c>
      <c r="CP20" s="100">
        <v>0.21570842032707699</v>
      </c>
      <c r="CQ20" s="209" t="s">
        <v>328</v>
      </c>
      <c r="CR20" s="100" t="s">
        <v>328</v>
      </c>
      <c r="CS20" s="209">
        <v>1.76635187681495</v>
      </c>
      <c r="CT20" s="100">
        <v>0.12036671826572</v>
      </c>
      <c r="CU20" s="209" t="s">
        <v>328</v>
      </c>
      <c r="CV20" s="100" t="s">
        <v>328</v>
      </c>
      <c r="CW20" s="209">
        <v>3.8680199761348399</v>
      </c>
      <c r="CX20" s="100">
        <v>7.5777943043037296E-2</v>
      </c>
      <c r="CY20" s="209">
        <v>2.4398206276958398</v>
      </c>
      <c r="CZ20" s="100">
        <v>0.288256628352629</v>
      </c>
      <c r="DA20" s="209">
        <v>1.1406846330127201</v>
      </c>
      <c r="DB20" s="258">
        <v>0.35176432743210401</v>
      </c>
      <c r="DC20" s="98" t="s">
        <v>9</v>
      </c>
      <c r="DD20" s="209">
        <v>2.42001117580892</v>
      </c>
      <c r="DE20" s="100">
        <v>5.9813502381948602E-2</v>
      </c>
      <c r="DF20" s="209">
        <v>1.92890199167845</v>
      </c>
      <c r="DG20" s="100">
        <v>4.9520526217324702E-2</v>
      </c>
      <c r="DH20" s="209">
        <v>1.8018771315090201</v>
      </c>
      <c r="DI20" s="100">
        <v>4.7290749686172598E-2</v>
      </c>
      <c r="DJ20" s="209">
        <v>1.96981892317539</v>
      </c>
      <c r="DK20" s="100">
        <v>8.5313414980455707E-2</v>
      </c>
      <c r="DL20" s="209">
        <v>3.3388418592269899</v>
      </c>
      <c r="DM20" s="100">
        <v>7.0077355488955703E-2</v>
      </c>
      <c r="DN20" s="209">
        <v>2.55213834574274</v>
      </c>
      <c r="DO20" s="100">
        <v>9.9709093830014403E-2</v>
      </c>
      <c r="DP20" s="209">
        <v>1.5199937306532101</v>
      </c>
      <c r="DQ20" s="258">
        <v>0.10723932248802499</v>
      </c>
      <c r="DR20" s="98" t="s">
        <v>9</v>
      </c>
      <c r="DS20" s="209">
        <v>2.0814705482801501</v>
      </c>
      <c r="DT20" s="100">
        <v>3.3724460684359199E-2</v>
      </c>
      <c r="DU20" s="209">
        <v>2.0261138464108899</v>
      </c>
      <c r="DV20" s="100">
        <v>3.4336106294084102E-2</v>
      </c>
      <c r="DW20" s="209">
        <v>2.0451273491870001</v>
      </c>
      <c r="DX20" s="100">
        <v>3.7642068835440301E-2</v>
      </c>
      <c r="DY20" s="209">
        <v>2.1413146967446801</v>
      </c>
      <c r="DZ20" s="100">
        <v>5.5819704301680401E-2</v>
      </c>
      <c r="EA20" s="209">
        <v>3.0271070286888602</v>
      </c>
      <c r="EB20" s="100">
        <v>5.85341762513331E-2</v>
      </c>
      <c r="EC20" s="209">
        <v>2.9177579582456401</v>
      </c>
      <c r="ED20" s="100">
        <v>6.2543749315432606E-2</v>
      </c>
      <c r="EE20" s="209">
        <v>1.9254122883698701</v>
      </c>
      <c r="EF20" s="258">
        <v>6.3292455101109799E-2</v>
      </c>
      <c r="EG20" s="98" t="s">
        <v>9</v>
      </c>
      <c r="EH20" s="209">
        <v>2.3764305294445101</v>
      </c>
      <c r="EI20" s="100">
        <v>8.9542326223704796E-2</v>
      </c>
      <c r="EJ20" s="209">
        <v>1.6314981649287299</v>
      </c>
      <c r="EK20" s="100">
        <v>7.5131959323313596E-2</v>
      </c>
      <c r="EL20" s="209">
        <v>1.73996409213324</v>
      </c>
      <c r="EM20" s="100">
        <v>7.0629765989486906E-2</v>
      </c>
      <c r="EN20" s="209">
        <v>1.93204051879899</v>
      </c>
      <c r="EO20" s="100">
        <v>0.14623286345163999</v>
      </c>
      <c r="EP20" s="209">
        <v>2.9917438317087801</v>
      </c>
      <c r="EQ20" s="100">
        <v>0.13415972898790801</v>
      </c>
      <c r="ER20" s="209">
        <v>3.3446688897496299</v>
      </c>
      <c r="ES20" s="100">
        <v>9.93240320556176E-2</v>
      </c>
      <c r="ET20" s="209">
        <v>2.70200570536853</v>
      </c>
      <c r="EU20" s="258">
        <v>0.15136566949690899</v>
      </c>
      <c r="EV20" s="1"/>
      <c r="EW20" s="1"/>
      <c r="EX20" s="1"/>
      <c r="EY20" s="1"/>
      <c r="EZ20" s="1"/>
      <c r="FA20" s="1"/>
      <c r="FB20" s="1"/>
      <c r="FC20" s="1"/>
      <c r="FD20" s="1"/>
      <c r="FE20" s="1"/>
      <c r="FF20" s="1"/>
    </row>
    <row r="21" spans="1:162" s="85" customFormat="1" x14ac:dyDescent="0.2">
      <c r="A21" s="98" t="s">
        <v>10</v>
      </c>
      <c r="B21" s="209">
        <v>2.1357381351818199</v>
      </c>
      <c r="C21" s="100">
        <v>0.133594781888594</v>
      </c>
      <c r="D21" s="209">
        <v>1.94226979449673</v>
      </c>
      <c r="E21" s="100">
        <v>0.110295853182278</v>
      </c>
      <c r="F21" s="209">
        <v>1.38091344465525</v>
      </c>
      <c r="G21" s="100">
        <v>8.3475449009503502E-2</v>
      </c>
      <c r="H21" s="209">
        <v>2.3355102871601199</v>
      </c>
      <c r="I21" s="100">
        <v>0.193177621086498</v>
      </c>
      <c r="J21" s="209">
        <v>3.4526643787817002</v>
      </c>
      <c r="K21" s="100">
        <v>0.122533774975117</v>
      </c>
      <c r="L21" s="209">
        <v>3.5949144078611099</v>
      </c>
      <c r="M21" s="100">
        <v>8.9876371381338693E-2</v>
      </c>
      <c r="N21" s="209">
        <v>3.51301641201426</v>
      </c>
      <c r="O21" s="258">
        <v>0.119045471225472</v>
      </c>
      <c r="P21" s="272"/>
      <c r="Q21" s="98" t="s">
        <v>10</v>
      </c>
      <c r="R21" s="209">
        <v>1.5781805479061499</v>
      </c>
      <c r="S21" s="100">
        <v>4.8472109825533398E-2</v>
      </c>
      <c r="T21" s="209">
        <v>1.92691112412654</v>
      </c>
      <c r="U21" s="100">
        <v>5.6565339745030002E-2</v>
      </c>
      <c r="V21" s="209">
        <v>2.0466379173378999</v>
      </c>
      <c r="W21" s="100">
        <v>5.9980855759097701E-2</v>
      </c>
      <c r="X21" s="209">
        <v>2.99435735271167</v>
      </c>
      <c r="Y21" s="100">
        <v>7.1183455774755294E-2</v>
      </c>
      <c r="Z21" s="209">
        <v>2.6079781384548402</v>
      </c>
      <c r="AA21" s="100">
        <v>0.10672345246720399</v>
      </c>
      <c r="AB21" s="209">
        <v>3.4066705892162199</v>
      </c>
      <c r="AC21" s="100">
        <v>5.7205026792833902E-2</v>
      </c>
      <c r="AD21" s="209">
        <v>2.4033424568063202</v>
      </c>
      <c r="AE21" s="258">
        <v>9.7565112694071393E-2</v>
      </c>
      <c r="AF21" s="98" t="s">
        <v>10</v>
      </c>
      <c r="AG21" s="209">
        <v>1.9515174753648501</v>
      </c>
      <c r="AH21" s="100">
        <v>7.9458444208508006E-2</v>
      </c>
      <c r="AI21" s="209">
        <v>2.1029367269925499</v>
      </c>
      <c r="AJ21" s="100">
        <v>9.2955148672857493E-2</v>
      </c>
      <c r="AK21" s="209">
        <v>1.98376638609873</v>
      </c>
      <c r="AL21" s="100">
        <v>8.5298438293256798E-2</v>
      </c>
      <c r="AM21" s="209">
        <v>2.8588935419466801</v>
      </c>
      <c r="AN21" s="100">
        <v>0.13496667873738599</v>
      </c>
      <c r="AO21" s="209">
        <v>3.1967245902477002</v>
      </c>
      <c r="AP21" s="100">
        <v>0.118676214137902</v>
      </c>
      <c r="AQ21" s="209">
        <v>3.5892971293731799</v>
      </c>
      <c r="AR21" s="100">
        <v>8.1335232914688693E-2</v>
      </c>
      <c r="AS21" s="209">
        <v>3.2048699348761698</v>
      </c>
      <c r="AT21" s="258">
        <v>0.104897859889361</v>
      </c>
      <c r="AU21" s="98" t="s">
        <v>10</v>
      </c>
      <c r="AV21" s="209">
        <v>1.59034860233133</v>
      </c>
      <c r="AW21" s="100">
        <v>3.9742118807882802E-2</v>
      </c>
      <c r="AX21" s="209">
        <v>1.98487500293223</v>
      </c>
      <c r="AY21" s="100">
        <v>5.4725696427919503E-2</v>
      </c>
      <c r="AZ21" s="209">
        <v>2.0887179434042502</v>
      </c>
      <c r="BA21" s="100">
        <v>4.0782908175873503E-2</v>
      </c>
      <c r="BB21" s="209">
        <v>2.9568456753844701</v>
      </c>
      <c r="BC21" s="100">
        <v>5.1090369042471502E-2</v>
      </c>
      <c r="BD21" s="209">
        <v>2.5906464787980901</v>
      </c>
      <c r="BE21" s="100">
        <v>6.1716728519447699E-2</v>
      </c>
      <c r="BF21" s="209">
        <v>3.2801186617478399</v>
      </c>
      <c r="BG21" s="100">
        <v>5.0056612964523003E-2</v>
      </c>
      <c r="BH21" s="209">
        <v>2.7950653952623599</v>
      </c>
      <c r="BI21" s="258">
        <v>7.1216226993579296E-2</v>
      </c>
      <c r="BJ21" s="98" t="s">
        <v>10</v>
      </c>
      <c r="BK21" s="209">
        <v>2.0440583372043899</v>
      </c>
      <c r="BL21" s="100">
        <v>8.2965207940352698E-2</v>
      </c>
      <c r="BM21" s="209">
        <v>2.50221261084145</v>
      </c>
      <c r="BN21" s="100">
        <v>0.12521762307105</v>
      </c>
      <c r="BO21" s="209">
        <v>2.4614383734068701</v>
      </c>
      <c r="BP21" s="100">
        <v>8.95871574286667E-2</v>
      </c>
      <c r="BQ21" s="209">
        <v>2.6948449931799998</v>
      </c>
      <c r="BR21" s="100">
        <v>0.122578512111327</v>
      </c>
      <c r="BS21" s="209">
        <v>3.6241515633348498</v>
      </c>
      <c r="BT21" s="100">
        <v>8.01875660034084E-2</v>
      </c>
      <c r="BU21" s="209">
        <v>2.8965977158072298</v>
      </c>
      <c r="BV21" s="100">
        <v>0.160865496307871</v>
      </c>
      <c r="BW21" s="209">
        <v>0.86830559447594702</v>
      </c>
      <c r="BX21" s="258">
        <v>0.122267730400754</v>
      </c>
      <c r="BY21" s="98" t="s">
        <v>10</v>
      </c>
      <c r="BZ21" s="209">
        <v>1.6788988740834101</v>
      </c>
      <c r="CA21" s="100">
        <v>7.3488397729279897E-2</v>
      </c>
      <c r="CB21" s="209">
        <v>2.2750493833035401</v>
      </c>
      <c r="CC21" s="100">
        <v>8.6596879543382396E-2</v>
      </c>
      <c r="CD21" s="209">
        <v>2.30414682989709</v>
      </c>
      <c r="CE21" s="100">
        <v>7.74902619506211E-2</v>
      </c>
      <c r="CF21" s="209">
        <v>2.8465622293148498</v>
      </c>
      <c r="CG21" s="100">
        <v>9.3813226312164502E-2</v>
      </c>
      <c r="CH21" s="209">
        <v>3.2716191878801499</v>
      </c>
      <c r="CI21" s="100">
        <v>0.122326732657956</v>
      </c>
      <c r="CJ21" s="209">
        <v>3.0708193809493798</v>
      </c>
      <c r="CK21" s="100">
        <v>0.13346012086595199</v>
      </c>
      <c r="CL21" s="209">
        <v>0.34295822033242301</v>
      </c>
      <c r="CM21" s="258">
        <v>7.7410013543967801E-2</v>
      </c>
      <c r="CN21" s="98" t="s">
        <v>10</v>
      </c>
      <c r="CO21" s="209" t="s">
        <v>328</v>
      </c>
      <c r="CP21" s="100" t="s">
        <v>328</v>
      </c>
      <c r="CQ21" s="209" t="s">
        <v>328</v>
      </c>
      <c r="CR21" s="100" t="s">
        <v>328</v>
      </c>
      <c r="CS21" s="209" t="s">
        <v>328</v>
      </c>
      <c r="CT21" s="100" t="s">
        <v>328</v>
      </c>
      <c r="CU21" s="209" t="s">
        <v>328</v>
      </c>
      <c r="CV21" s="100" t="s">
        <v>328</v>
      </c>
      <c r="CW21" s="209" t="s">
        <v>328</v>
      </c>
      <c r="CX21" s="100" t="s">
        <v>328</v>
      </c>
      <c r="CY21" s="209" t="s">
        <v>328</v>
      </c>
      <c r="CZ21" s="100" t="s">
        <v>328</v>
      </c>
      <c r="DA21" s="209" t="s">
        <v>328</v>
      </c>
      <c r="DB21" s="258" t="s">
        <v>328</v>
      </c>
      <c r="DC21" s="98" t="s">
        <v>10</v>
      </c>
      <c r="DD21" s="209">
        <v>1.8853828816700999</v>
      </c>
      <c r="DE21" s="100">
        <v>5.7467706133354397E-2</v>
      </c>
      <c r="DF21" s="209">
        <v>1.89138501279115</v>
      </c>
      <c r="DG21" s="100">
        <v>8.1179558758011097E-2</v>
      </c>
      <c r="DH21" s="209">
        <v>2.1649903232340102</v>
      </c>
      <c r="DI21" s="100">
        <v>5.8456907510355802E-2</v>
      </c>
      <c r="DJ21" s="209">
        <v>2.3091365282734202</v>
      </c>
      <c r="DK21" s="100">
        <v>0.119828751710168</v>
      </c>
      <c r="DL21" s="209">
        <v>3.1227643797587401</v>
      </c>
      <c r="DM21" s="100">
        <v>0.10637286118992299</v>
      </c>
      <c r="DN21" s="209">
        <v>3.05546845600067</v>
      </c>
      <c r="DO21" s="100">
        <v>0.12138931022588501</v>
      </c>
      <c r="DP21" s="209">
        <v>1.5683322606318999</v>
      </c>
      <c r="DQ21" s="258">
        <v>0.108291048250726</v>
      </c>
      <c r="DR21" s="98" t="s">
        <v>10</v>
      </c>
      <c r="DS21" s="209">
        <v>1.5728804898617501</v>
      </c>
      <c r="DT21" s="100">
        <v>2.7837075026751701E-2</v>
      </c>
      <c r="DU21" s="209">
        <v>2.0995390590866201</v>
      </c>
      <c r="DV21" s="100">
        <v>3.7999482626706702E-2</v>
      </c>
      <c r="DW21" s="209">
        <v>2.5173341247277001</v>
      </c>
      <c r="DX21" s="100">
        <v>4.3177175034586297E-2</v>
      </c>
      <c r="DY21" s="209">
        <v>2.7136594240601899</v>
      </c>
      <c r="DZ21" s="100">
        <v>5.54373327842504E-2</v>
      </c>
      <c r="EA21" s="209">
        <v>3.04440927808152</v>
      </c>
      <c r="EB21" s="100">
        <v>5.5571430069126702E-2</v>
      </c>
      <c r="EC21" s="209">
        <v>3.25881382896192</v>
      </c>
      <c r="ED21" s="100">
        <v>5.3437156906772101E-2</v>
      </c>
      <c r="EE21" s="209">
        <v>2.0665701149593501</v>
      </c>
      <c r="EF21" s="258">
        <v>6.5499500526662494E-2</v>
      </c>
      <c r="EG21" s="98" t="s">
        <v>10</v>
      </c>
      <c r="EH21" s="209">
        <v>1.76963746879705</v>
      </c>
      <c r="EI21" s="100">
        <v>7.92099200474677E-2</v>
      </c>
      <c r="EJ21" s="209">
        <v>1.95326083718525</v>
      </c>
      <c r="EK21" s="100">
        <v>0.107568344408776</v>
      </c>
      <c r="EL21" s="209">
        <v>2.17632144849608</v>
      </c>
      <c r="EM21" s="100">
        <v>8.9703547623649293E-2</v>
      </c>
      <c r="EN21" s="209">
        <v>2.72993572375545</v>
      </c>
      <c r="EO21" s="100">
        <v>0.13678192601266401</v>
      </c>
      <c r="EP21" s="209">
        <v>2.9934722597952201</v>
      </c>
      <c r="EQ21" s="100">
        <v>0.14600900113096599</v>
      </c>
      <c r="ER21" s="209">
        <v>3.32888651447904</v>
      </c>
      <c r="ES21" s="100">
        <v>0.109928747449155</v>
      </c>
      <c r="ET21" s="209">
        <v>2.48239187815475</v>
      </c>
      <c r="EU21" s="258">
        <v>0.14321542260890499</v>
      </c>
      <c r="EV21" s="1"/>
      <c r="EW21" s="1"/>
      <c r="EX21" s="1"/>
      <c r="EY21" s="1"/>
      <c r="EZ21" s="1"/>
      <c r="FA21" s="1"/>
      <c r="FB21" s="1"/>
      <c r="FC21" s="1"/>
      <c r="FD21" s="1"/>
      <c r="FE21" s="1"/>
      <c r="FF21" s="1"/>
    </row>
    <row r="22" spans="1:162" s="85" customFormat="1" x14ac:dyDescent="0.2">
      <c r="A22" s="98" t="s">
        <v>11</v>
      </c>
      <c r="B22" s="209">
        <v>1.9552664355846501</v>
      </c>
      <c r="C22" s="100">
        <v>0.150314411098316</v>
      </c>
      <c r="D22" s="209">
        <v>1.58354626444508</v>
      </c>
      <c r="E22" s="100">
        <v>8.7277260042215504E-2</v>
      </c>
      <c r="F22" s="209">
        <v>1.18016787515248</v>
      </c>
      <c r="G22" s="100">
        <v>0.115169733967685</v>
      </c>
      <c r="H22" s="209">
        <v>2.24588838189575</v>
      </c>
      <c r="I22" s="100">
        <v>0.22343474426250601</v>
      </c>
      <c r="J22" s="209">
        <v>2.73966081567049</v>
      </c>
      <c r="K22" s="100">
        <v>0.195310304418505</v>
      </c>
      <c r="L22" s="209">
        <v>3.4194938888587099</v>
      </c>
      <c r="M22" s="100">
        <v>0.155042089524662</v>
      </c>
      <c r="N22" s="209">
        <v>3.5021955662575701</v>
      </c>
      <c r="O22" s="258">
        <v>0.14745317704750999</v>
      </c>
      <c r="P22" s="272"/>
      <c r="Q22" s="98" t="s">
        <v>11</v>
      </c>
      <c r="R22" s="209">
        <v>1.65146370658806</v>
      </c>
      <c r="S22" s="100">
        <v>5.8788312542521301E-2</v>
      </c>
      <c r="T22" s="209">
        <v>1.83025347075474</v>
      </c>
      <c r="U22" s="100">
        <v>5.4996980106503897E-2</v>
      </c>
      <c r="V22" s="209">
        <v>1.5803790437088301</v>
      </c>
      <c r="W22" s="100">
        <v>4.1950645563895203E-2</v>
      </c>
      <c r="X22" s="209">
        <v>2.54239308632377</v>
      </c>
      <c r="Y22" s="100">
        <v>7.6153643448799505E-2</v>
      </c>
      <c r="Z22" s="209">
        <v>2.9763527153503899</v>
      </c>
      <c r="AA22" s="100">
        <v>8.6111354521845998E-2</v>
      </c>
      <c r="AB22" s="209">
        <v>2.9947185146111699</v>
      </c>
      <c r="AC22" s="100">
        <v>9.7120256343426206E-2</v>
      </c>
      <c r="AD22" s="209">
        <v>2.3329564032879602</v>
      </c>
      <c r="AE22" s="258">
        <v>0.122262637197422</v>
      </c>
      <c r="AF22" s="98" t="s">
        <v>11</v>
      </c>
      <c r="AG22" s="209">
        <v>1.66041885322045</v>
      </c>
      <c r="AH22" s="100">
        <v>8.8877203981934896E-2</v>
      </c>
      <c r="AI22" s="209">
        <v>2.0444265147774798</v>
      </c>
      <c r="AJ22" s="100">
        <v>8.8659954878692507E-2</v>
      </c>
      <c r="AK22" s="209">
        <v>1.57112042791742</v>
      </c>
      <c r="AL22" s="100">
        <v>6.4614538314162903E-2</v>
      </c>
      <c r="AM22" s="209">
        <v>3.0973102026866601</v>
      </c>
      <c r="AN22" s="100">
        <v>0.12675459693229299</v>
      </c>
      <c r="AO22" s="209">
        <v>3.0402508803716399</v>
      </c>
      <c r="AP22" s="100">
        <v>0.115911999841326</v>
      </c>
      <c r="AQ22" s="209">
        <v>3.44443344446504</v>
      </c>
      <c r="AR22" s="100">
        <v>0.109898521618451</v>
      </c>
      <c r="AS22" s="209">
        <v>3.3118508849751098</v>
      </c>
      <c r="AT22" s="258">
        <v>0.101222575772551</v>
      </c>
      <c r="AU22" s="98" t="s">
        <v>11</v>
      </c>
      <c r="AV22" s="209">
        <v>1.72207886291872</v>
      </c>
      <c r="AW22" s="100">
        <v>5.6395334331877302E-2</v>
      </c>
      <c r="AX22" s="209">
        <v>1.8234885370223499</v>
      </c>
      <c r="AY22" s="100">
        <v>5.8184224290632899E-2</v>
      </c>
      <c r="AZ22" s="209">
        <v>1.75948681665683</v>
      </c>
      <c r="BA22" s="100">
        <v>4.3956014173138797E-2</v>
      </c>
      <c r="BB22" s="209">
        <v>2.5668175297084401</v>
      </c>
      <c r="BC22" s="100">
        <v>6.8509989240899904E-2</v>
      </c>
      <c r="BD22" s="209">
        <v>3.1911870300037801</v>
      </c>
      <c r="BE22" s="100">
        <v>7.2296391775706598E-2</v>
      </c>
      <c r="BF22" s="209">
        <v>2.8546544861947898</v>
      </c>
      <c r="BG22" s="100">
        <v>8.5893290798194702E-2</v>
      </c>
      <c r="BH22" s="209">
        <v>2.5101131373558601</v>
      </c>
      <c r="BI22" s="258">
        <v>8.4381621076034696E-2</v>
      </c>
      <c r="BJ22" s="98" t="s">
        <v>11</v>
      </c>
      <c r="BK22" s="209">
        <v>2.1095795130025898</v>
      </c>
      <c r="BL22" s="100">
        <v>0.13831491624712799</v>
      </c>
      <c r="BM22" s="209">
        <v>2.3378714296377798</v>
      </c>
      <c r="BN22" s="100">
        <v>0.15246324733612801</v>
      </c>
      <c r="BO22" s="209">
        <v>1.9788117241290299</v>
      </c>
      <c r="BP22" s="100">
        <v>9.6022488942378498E-2</v>
      </c>
      <c r="BQ22" s="209">
        <v>2.4925991628746602</v>
      </c>
      <c r="BR22" s="100">
        <v>0.25813775571783198</v>
      </c>
      <c r="BS22" s="209">
        <v>3.5874146005502698</v>
      </c>
      <c r="BT22" s="100">
        <v>0.10428571300204199</v>
      </c>
      <c r="BU22" s="209">
        <v>2.1320131468289798</v>
      </c>
      <c r="BV22" s="100">
        <v>0.223054045360497</v>
      </c>
      <c r="BW22" s="209">
        <v>0.54749813176686701</v>
      </c>
      <c r="BX22" s="258">
        <v>0.15682648427263601</v>
      </c>
      <c r="BY22" s="98" t="s">
        <v>11</v>
      </c>
      <c r="BZ22" s="209">
        <v>1.68577002023512</v>
      </c>
      <c r="CA22" s="100">
        <v>7.46408258584767E-2</v>
      </c>
      <c r="CB22" s="209">
        <v>2.1177089925343302</v>
      </c>
      <c r="CC22" s="100">
        <v>8.6253641351747207E-2</v>
      </c>
      <c r="CD22" s="209">
        <v>2.3823889288693798</v>
      </c>
      <c r="CE22" s="100">
        <v>9.1417802058737299E-2</v>
      </c>
      <c r="CF22" s="209">
        <v>2.43660717339207</v>
      </c>
      <c r="CG22" s="100">
        <v>0.161932449487448</v>
      </c>
      <c r="CH22" s="209">
        <v>3.6484069958987502</v>
      </c>
      <c r="CI22" s="100">
        <v>0.108838308900901</v>
      </c>
      <c r="CJ22" s="209">
        <v>1.89921307831815</v>
      </c>
      <c r="CK22" s="100">
        <v>0.24568023054513</v>
      </c>
      <c r="CL22" s="209">
        <v>0.230599433332832</v>
      </c>
      <c r="CM22" s="258">
        <v>8.3327816287619094E-2</v>
      </c>
      <c r="CN22" s="98" t="s">
        <v>11</v>
      </c>
      <c r="CO22" s="209" t="s">
        <v>328</v>
      </c>
      <c r="CP22" s="100" t="s">
        <v>328</v>
      </c>
      <c r="CQ22" s="209" t="s">
        <v>328</v>
      </c>
      <c r="CR22" s="100" t="s">
        <v>328</v>
      </c>
      <c r="CS22" s="209" t="s">
        <v>328</v>
      </c>
      <c r="CT22" s="100" t="s">
        <v>328</v>
      </c>
      <c r="CU22" s="209" t="s">
        <v>328</v>
      </c>
      <c r="CV22" s="100" t="s">
        <v>328</v>
      </c>
      <c r="CW22" s="209" t="s">
        <v>328</v>
      </c>
      <c r="CX22" s="100" t="s">
        <v>328</v>
      </c>
      <c r="CY22" s="209" t="s">
        <v>328</v>
      </c>
      <c r="CZ22" s="100" t="s">
        <v>328</v>
      </c>
      <c r="DA22" s="209" t="s">
        <v>328</v>
      </c>
      <c r="DB22" s="258" t="s">
        <v>328</v>
      </c>
      <c r="DC22" s="98" t="s">
        <v>11</v>
      </c>
      <c r="DD22" s="209">
        <v>1.9557545004772401</v>
      </c>
      <c r="DE22" s="100">
        <v>7.9337524762625497E-2</v>
      </c>
      <c r="DF22" s="209">
        <v>1.92341615230771</v>
      </c>
      <c r="DG22" s="100">
        <v>9.1238018972212495E-2</v>
      </c>
      <c r="DH22" s="209">
        <v>1.82506077356161</v>
      </c>
      <c r="DI22" s="100">
        <v>6.7928574837229402E-2</v>
      </c>
      <c r="DJ22" s="209">
        <v>1.8709948045103399</v>
      </c>
      <c r="DK22" s="100">
        <v>0.13051805754194001</v>
      </c>
      <c r="DL22" s="209">
        <v>3.4774085475374799</v>
      </c>
      <c r="DM22" s="100">
        <v>0.10281048256061499</v>
      </c>
      <c r="DN22" s="209">
        <v>2.2369251395637701</v>
      </c>
      <c r="DO22" s="100">
        <v>0.135585807395734</v>
      </c>
      <c r="DP22" s="209">
        <v>1.0634312681923199</v>
      </c>
      <c r="DQ22" s="258">
        <v>0.11356529676395299</v>
      </c>
      <c r="DR22" s="98" t="s">
        <v>11</v>
      </c>
      <c r="DS22" s="209">
        <v>1.47956690024537</v>
      </c>
      <c r="DT22" s="100">
        <v>3.4348308274031202E-2</v>
      </c>
      <c r="DU22" s="209">
        <v>2.0707657660546901</v>
      </c>
      <c r="DV22" s="100">
        <v>6.3944131515865102E-2</v>
      </c>
      <c r="DW22" s="209">
        <v>1.8985310397092301</v>
      </c>
      <c r="DX22" s="100">
        <v>5.0964013763283203E-2</v>
      </c>
      <c r="DY22" s="209">
        <v>2.48051953157379</v>
      </c>
      <c r="DZ22" s="100">
        <v>7.2678721782692093E-2</v>
      </c>
      <c r="EA22" s="209">
        <v>3.3047505436544302</v>
      </c>
      <c r="EB22" s="100">
        <v>6.6263814757044098E-2</v>
      </c>
      <c r="EC22" s="209">
        <v>2.6362837998100699</v>
      </c>
      <c r="ED22" s="100">
        <v>9.9773679556563202E-2</v>
      </c>
      <c r="EE22" s="209">
        <v>1.41269351431708</v>
      </c>
      <c r="EF22" s="258">
        <v>8.1543024359451294E-2</v>
      </c>
      <c r="EG22" s="98" t="s">
        <v>11</v>
      </c>
      <c r="EH22" s="209">
        <v>1.9236113261858101</v>
      </c>
      <c r="EI22" s="100">
        <v>9.3394760772781193E-2</v>
      </c>
      <c r="EJ22" s="209">
        <v>1.9371432616055799</v>
      </c>
      <c r="EK22" s="100">
        <v>0.11663923949305199</v>
      </c>
      <c r="EL22" s="209">
        <v>1.6866917490394799</v>
      </c>
      <c r="EM22" s="100">
        <v>0.10901330316895499</v>
      </c>
      <c r="EN22" s="209">
        <v>1.5052273119423401</v>
      </c>
      <c r="EO22" s="100">
        <v>0.169810812969305</v>
      </c>
      <c r="EP22" s="209">
        <v>3.3420158077686599</v>
      </c>
      <c r="EQ22" s="100">
        <v>0.13078968644091499</v>
      </c>
      <c r="ER22" s="209">
        <v>2.7099632719343298</v>
      </c>
      <c r="ES22" s="100">
        <v>0.15418455847506901</v>
      </c>
      <c r="ET22" s="209">
        <v>2.8293005048727999</v>
      </c>
      <c r="EU22" s="258">
        <v>0.124954541295245</v>
      </c>
      <c r="EV22" s="1"/>
      <c r="EW22" s="1"/>
      <c r="EX22" s="1"/>
      <c r="EY22" s="1"/>
      <c r="EZ22" s="1"/>
      <c r="FA22" s="1"/>
      <c r="FB22" s="1"/>
      <c r="FC22" s="1"/>
      <c r="FD22" s="1"/>
      <c r="FE22" s="1"/>
      <c r="FF22" s="1"/>
    </row>
    <row r="23" spans="1:162" s="85" customFormat="1" x14ac:dyDescent="0.2">
      <c r="A23" s="98" t="s">
        <v>12</v>
      </c>
      <c r="B23" s="209">
        <v>2.7782392117255101</v>
      </c>
      <c r="C23" s="100">
        <v>0.15440903576811299</v>
      </c>
      <c r="D23" s="209">
        <v>1.60576512661237</v>
      </c>
      <c r="E23" s="100">
        <v>0.12566777160821199</v>
      </c>
      <c r="F23" s="209">
        <v>1.1928900683451999</v>
      </c>
      <c r="G23" s="100">
        <v>7.6809130048512794E-2</v>
      </c>
      <c r="H23" s="209">
        <v>2.7611080510650301</v>
      </c>
      <c r="I23" s="100">
        <v>0.17465428215236201</v>
      </c>
      <c r="J23" s="209">
        <v>2.6569363313891001</v>
      </c>
      <c r="K23" s="100">
        <v>0.19238599504714901</v>
      </c>
      <c r="L23" s="209">
        <v>2.1245479450990898</v>
      </c>
      <c r="M23" s="100">
        <v>0.171819151279829</v>
      </c>
      <c r="N23" s="209">
        <v>3.2799678788326601</v>
      </c>
      <c r="O23" s="258">
        <v>0.11803832085836399</v>
      </c>
      <c r="P23" s="272"/>
      <c r="Q23" s="98" t="s">
        <v>12</v>
      </c>
      <c r="R23" s="209">
        <v>2.2859644741055298</v>
      </c>
      <c r="S23" s="100">
        <v>4.28415576646042E-2</v>
      </c>
      <c r="T23" s="209">
        <v>1.6834954041977901</v>
      </c>
      <c r="U23" s="100">
        <v>2.9435443625171202E-2</v>
      </c>
      <c r="V23" s="209">
        <v>1.77655513018273</v>
      </c>
      <c r="W23" s="100">
        <v>3.2794649187362801E-2</v>
      </c>
      <c r="X23" s="209">
        <v>2.4429033091961001</v>
      </c>
      <c r="Y23" s="100">
        <v>5.0811908118979801E-2</v>
      </c>
      <c r="Z23" s="209">
        <v>2.8742286747595398</v>
      </c>
      <c r="AA23" s="100">
        <v>5.9294591840604302E-2</v>
      </c>
      <c r="AB23" s="209">
        <v>2.1522820543591301</v>
      </c>
      <c r="AC23" s="100">
        <v>6.8636097533355298E-2</v>
      </c>
      <c r="AD23" s="209">
        <v>1.6770325484530699</v>
      </c>
      <c r="AE23" s="258">
        <v>6.7677962101842001E-2</v>
      </c>
      <c r="AF23" s="98" t="s">
        <v>12</v>
      </c>
      <c r="AG23" s="209">
        <v>2.6282036136254301</v>
      </c>
      <c r="AH23" s="100">
        <v>6.9421444802548804E-2</v>
      </c>
      <c r="AI23" s="209">
        <v>1.6490378410632001</v>
      </c>
      <c r="AJ23" s="100">
        <v>5.91570442001009E-2</v>
      </c>
      <c r="AK23" s="209">
        <v>1.84076740773672</v>
      </c>
      <c r="AL23" s="100">
        <v>6.6670528424083095E-2</v>
      </c>
      <c r="AM23" s="209">
        <v>2.5750699737701002</v>
      </c>
      <c r="AN23" s="100">
        <v>9.9667375429459304E-2</v>
      </c>
      <c r="AO23" s="209">
        <v>3.0712006497445699</v>
      </c>
      <c r="AP23" s="100">
        <v>8.7287208009962799E-2</v>
      </c>
      <c r="AQ23" s="209">
        <v>2.1302276024287199</v>
      </c>
      <c r="AR23" s="100">
        <v>0.104163823229856</v>
      </c>
      <c r="AS23" s="209">
        <v>2.1585312468585598</v>
      </c>
      <c r="AT23" s="258">
        <v>0.119261793397618</v>
      </c>
      <c r="AU23" s="98" t="s">
        <v>12</v>
      </c>
      <c r="AV23" s="209">
        <v>2.2254992054069702</v>
      </c>
      <c r="AW23" s="100">
        <v>3.4675249565530697E-2</v>
      </c>
      <c r="AX23" s="209">
        <v>1.8188360432649899</v>
      </c>
      <c r="AY23" s="100">
        <v>3.3216907766772497E-2</v>
      </c>
      <c r="AZ23" s="209">
        <v>1.66884867417909</v>
      </c>
      <c r="BA23" s="100">
        <v>3.2728865123204297E-2</v>
      </c>
      <c r="BB23" s="209">
        <v>2.6306326982341299</v>
      </c>
      <c r="BC23" s="100">
        <v>4.7960679898612898E-2</v>
      </c>
      <c r="BD23" s="209">
        <v>2.5443856371028901</v>
      </c>
      <c r="BE23" s="100">
        <v>5.68294545036125E-2</v>
      </c>
      <c r="BF23" s="209">
        <v>1.5519954056527101</v>
      </c>
      <c r="BG23" s="100">
        <v>7.7780384267614605E-2</v>
      </c>
      <c r="BH23" s="209">
        <v>1.69376145574647</v>
      </c>
      <c r="BI23" s="258">
        <v>6.5804076970819206E-2</v>
      </c>
      <c r="BJ23" s="98" t="s">
        <v>12</v>
      </c>
      <c r="BK23" s="209">
        <v>2.5827348949220998</v>
      </c>
      <c r="BL23" s="100">
        <v>7.4417096894517004E-2</v>
      </c>
      <c r="BM23" s="209">
        <v>1.94293291859134</v>
      </c>
      <c r="BN23" s="100">
        <v>6.98021418524295E-2</v>
      </c>
      <c r="BO23" s="209">
        <v>2.0571238659293201</v>
      </c>
      <c r="BP23" s="100">
        <v>8.5931378277444403E-2</v>
      </c>
      <c r="BQ23" s="209">
        <v>2.4275870465668898</v>
      </c>
      <c r="BR23" s="100">
        <v>0.10573716616932</v>
      </c>
      <c r="BS23" s="209">
        <v>3.3565832119521501</v>
      </c>
      <c r="BT23" s="100">
        <v>0.11588928573533799</v>
      </c>
      <c r="BU23" s="209">
        <v>1.2481933646800401</v>
      </c>
      <c r="BV23" s="100">
        <v>0.13562840619823299</v>
      </c>
      <c r="BW23" s="209">
        <v>0.29888151234595001</v>
      </c>
      <c r="BX23" s="258">
        <v>6.9224212287050599E-2</v>
      </c>
      <c r="BY23" s="98" t="s">
        <v>12</v>
      </c>
      <c r="BZ23" s="209">
        <v>2.4267854722323801</v>
      </c>
      <c r="CA23" s="100">
        <v>0.112232499185353</v>
      </c>
      <c r="CB23" s="209">
        <v>2.1871440786313801</v>
      </c>
      <c r="CC23" s="100">
        <v>7.8499562777590501E-2</v>
      </c>
      <c r="CD23" s="209">
        <v>2.1975181073742398</v>
      </c>
      <c r="CE23" s="100">
        <v>0.115071806354185</v>
      </c>
      <c r="CF23" s="209">
        <v>2.4505335260828498</v>
      </c>
      <c r="CG23" s="100">
        <v>0.14353219487896199</v>
      </c>
      <c r="CH23" s="209">
        <v>3.3219331939891501</v>
      </c>
      <c r="CI23" s="100">
        <v>0.11784745155932801</v>
      </c>
      <c r="CJ23" s="209">
        <v>1.3069020628465799</v>
      </c>
      <c r="CK23" s="100">
        <v>0.20607335431263801</v>
      </c>
      <c r="CL23" s="209">
        <v>0.310162453014032</v>
      </c>
      <c r="CM23" s="258">
        <v>7.8095652854886205E-2</v>
      </c>
      <c r="CN23" s="98" t="s">
        <v>12</v>
      </c>
      <c r="CO23" s="209">
        <v>3.0688193193402098</v>
      </c>
      <c r="CP23" s="100">
        <v>0.14389295705140701</v>
      </c>
      <c r="CQ23" s="209" t="s">
        <v>328</v>
      </c>
      <c r="CR23" s="100" t="s">
        <v>328</v>
      </c>
      <c r="CS23" s="209">
        <v>1.53758471059034</v>
      </c>
      <c r="CT23" s="100">
        <v>0.171747782463119</v>
      </c>
      <c r="CU23" s="209" t="s">
        <v>328</v>
      </c>
      <c r="CV23" s="100" t="s">
        <v>328</v>
      </c>
      <c r="CW23" s="209">
        <v>3.10285480136239</v>
      </c>
      <c r="CX23" s="100">
        <v>0.233417366926439</v>
      </c>
      <c r="CY23" s="209">
        <v>0.53025800634972897</v>
      </c>
      <c r="CZ23" s="100">
        <v>0.20875188492546201</v>
      </c>
      <c r="DA23" s="209">
        <v>0.33650251727861302</v>
      </c>
      <c r="DB23" s="258">
        <v>0.116418063897266</v>
      </c>
      <c r="DC23" s="98" t="s">
        <v>12</v>
      </c>
      <c r="DD23" s="209">
        <v>2.4622813201451499</v>
      </c>
      <c r="DE23" s="100">
        <v>5.8267063920278903E-2</v>
      </c>
      <c r="DF23" s="209">
        <v>1.7251541841724201</v>
      </c>
      <c r="DG23" s="100">
        <v>6.5440864821163805E-2</v>
      </c>
      <c r="DH23" s="209">
        <v>1.77402965212257</v>
      </c>
      <c r="DI23" s="100">
        <v>6.3949005225435201E-2</v>
      </c>
      <c r="DJ23" s="209">
        <v>2.28813166955138</v>
      </c>
      <c r="DK23" s="100">
        <v>9.7598053064542195E-2</v>
      </c>
      <c r="DL23" s="209">
        <v>2.96655086318881</v>
      </c>
      <c r="DM23" s="100">
        <v>9.6256854876891895E-2</v>
      </c>
      <c r="DN23" s="209">
        <v>1.37224681938875</v>
      </c>
      <c r="DO23" s="100">
        <v>0.120876772231367</v>
      </c>
      <c r="DP23" s="209">
        <v>1.1657601148330301</v>
      </c>
      <c r="DQ23" s="258">
        <v>0.113756751675647</v>
      </c>
      <c r="DR23" s="98" t="s">
        <v>12</v>
      </c>
      <c r="DS23" s="209">
        <v>2.1111259465262999</v>
      </c>
      <c r="DT23" s="100">
        <v>3.4153186626092499E-2</v>
      </c>
      <c r="DU23" s="209">
        <v>1.8890222343721601</v>
      </c>
      <c r="DV23" s="100">
        <v>3.3498687525174299E-2</v>
      </c>
      <c r="DW23" s="209">
        <v>1.88870412657301</v>
      </c>
      <c r="DX23" s="100">
        <v>2.6008986334493701E-2</v>
      </c>
      <c r="DY23" s="209">
        <v>2.7466167564555102</v>
      </c>
      <c r="DZ23" s="100">
        <v>5.7790441881187898E-2</v>
      </c>
      <c r="EA23" s="209">
        <v>2.95856057549193</v>
      </c>
      <c r="EB23" s="100">
        <v>5.4946477425670902E-2</v>
      </c>
      <c r="EC23" s="209">
        <v>1.6635825477917601</v>
      </c>
      <c r="ED23" s="100">
        <v>7.3364304927021798E-2</v>
      </c>
      <c r="EE23" s="209">
        <v>1.60589936012838</v>
      </c>
      <c r="EF23" s="258">
        <v>5.5971981924861802E-2</v>
      </c>
      <c r="EG23" s="98" t="s">
        <v>12</v>
      </c>
      <c r="EH23" s="209">
        <v>2.4075852855956099</v>
      </c>
      <c r="EI23" s="100">
        <v>7.2847381396921804E-2</v>
      </c>
      <c r="EJ23" s="209">
        <v>1.77421118485945</v>
      </c>
      <c r="EK23" s="100">
        <v>7.5581139840811704E-2</v>
      </c>
      <c r="EL23" s="209">
        <v>1.6697452006165201</v>
      </c>
      <c r="EM23" s="100">
        <v>5.5324565981740501E-2</v>
      </c>
      <c r="EN23" s="209">
        <v>2.6378438867590002</v>
      </c>
      <c r="EO23" s="100">
        <v>9.8238642427094194E-2</v>
      </c>
      <c r="EP23" s="209">
        <v>2.7519562614342101</v>
      </c>
      <c r="EQ23" s="100">
        <v>0.118499853568687</v>
      </c>
      <c r="ER23" s="209">
        <v>1.9512027040728599</v>
      </c>
      <c r="ES23" s="100">
        <v>0.139019154755644</v>
      </c>
      <c r="ET23" s="209">
        <v>1.4907694608012401</v>
      </c>
      <c r="EU23" s="258">
        <v>0.11931479285843</v>
      </c>
      <c r="EV23" s="1"/>
      <c r="EW23" s="1"/>
      <c r="EX23" s="1"/>
      <c r="EY23" s="1"/>
      <c r="EZ23" s="1"/>
      <c r="FA23" s="1"/>
      <c r="FB23" s="1"/>
      <c r="FC23" s="1"/>
      <c r="FD23" s="1"/>
      <c r="FE23" s="1"/>
      <c r="FF23" s="1"/>
    </row>
    <row r="24" spans="1:162" s="85" customFormat="1" x14ac:dyDescent="0.2">
      <c r="A24" s="98" t="s">
        <v>13</v>
      </c>
      <c r="B24" s="209">
        <v>2.58671438040987</v>
      </c>
      <c r="C24" s="100">
        <v>0.17942317402907801</v>
      </c>
      <c r="D24" s="209">
        <v>1.18907526874687</v>
      </c>
      <c r="E24" s="100">
        <v>0.107698835572171</v>
      </c>
      <c r="F24" s="209">
        <v>1.12544208263695</v>
      </c>
      <c r="G24" s="100">
        <v>0.101193886927642</v>
      </c>
      <c r="H24" s="209">
        <v>1.66711171840802</v>
      </c>
      <c r="I24" s="100">
        <v>0.208385144300895</v>
      </c>
      <c r="J24" s="209">
        <v>2.2143574444088099</v>
      </c>
      <c r="K24" s="100">
        <v>0.17346543718202401</v>
      </c>
      <c r="L24" s="209">
        <v>0.62216167930503896</v>
      </c>
      <c r="M24" s="100">
        <v>0.120360514934417</v>
      </c>
      <c r="N24" s="209">
        <v>3.3535314626800798</v>
      </c>
      <c r="O24" s="258">
        <v>9.6711985698025194E-2</v>
      </c>
      <c r="P24" s="272"/>
      <c r="Q24" s="98" t="s">
        <v>13</v>
      </c>
      <c r="R24" s="209">
        <v>1.7787397082002101</v>
      </c>
      <c r="S24" s="100">
        <v>4.1680207630027298E-2</v>
      </c>
      <c r="T24" s="209">
        <v>1.50734955600815</v>
      </c>
      <c r="U24" s="100">
        <v>3.6756277573072399E-2</v>
      </c>
      <c r="V24" s="209">
        <v>1.84065472231919</v>
      </c>
      <c r="W24" s="100">
        <v>3.2932718888374103E-2</v>
      </c>
      <c r="X24" s="209">
        <v>2.08010241513009</v>
      </c>
      <c r="Y24" s="100">
        <v>4.0300665410911103E-2</v>
      </c>
      <c r="Z24" s="209">
        <v>2.6859276426093701</v>
      </c>
      <c r="AA24" s="100">
        <v>5.4265118564478299E-2</v>
      </c>
      <c r="AB24" s="209">
        <v>2.0341226239887402</v>
      </c>
      <c r="AC24" s="100">
        <v>7.2943843030967806E-2</v>
      </c>
      <c r="AD24" s="209">
        <v>2.3292620242033402</v>
      </c>
      <c r="AE24" s="258">
        <v>6.4579826271617596E-2</v>
      </c>
      <c r="AF24" s="98" t="s">
        <v>13</v>
      </c>
      <c r="AG24" s="209">
        <v>1.8283597585887601</v>
      </c>
      <c r="AH24" s="100">
        <v>7.3266601040820903E-2</v>
      </c>
      <c r="AI24" s="209">
        <v>1.3835825469491201</v>
      </c>
      <c r="AJ24" s="100">
        <v>5.60397578905278E-2</v>
      </c>
      <c r="AK24" s="209">
        <v>1.9216445080965701</v>
      </c>
      <c r="AL24" s="100">
        <v>6.5499627013608203E-2</v>
      </c>
      <c r="AM24" s="209">
        <v>2.3904726515058599</v>
      </c>
      <c r="AN24" s="100">
        <v>7.3039027628421904E-2</v>
      </c>
      <c r="AO24" s="209">
        <v>2.79902572217732</v>
      </c>
      <c r="AP24" s="100">
        <v>9.7137081886929905E-2</v>
      </c>
      <c r="AQ24" s="209">
        <v>1.9463679321243801</v>
      </c>
      <c r="AR24" s="100">
        <v>0.11361943022953</v>
      </c>
      <c r="AS24" s="209">
        <v>2.4540707411866198</v>
      </c>
      <c r="AT24" s="258">
        <v>9.2231496573866895E-2</v>
      </c>
      <c r="AU24" s="98" t="s">
        <v>13</v>
      </c>
      <c r="AV24" s="209">
        <v>2.0322225896758002</v>
      </c>
      <c r="AW24" s="100">
        <v>4.92333049545991E-2</v>
      </c>
      <c r="AX24" s="209">
        <v>1.3984588230972601</v>
      </c>
      <c r="AY24" s="100">
        <v>4.0813824400998497E-2</v>
      </c>
      <c r="AZ24" s="209">
        <v>1.7705709462849799</v>
      </c>
      <c r="BA24" s="100">
        <v>3.0407138565379101E-2</v>
      </c>
      <c r="BB24" s="209">
        <v>2.0324602946441201</v>
      </c>
      <c r="BC24" s="100">
        <v>5.39464784190406E-2</v>
      </c>
      <c r="BD24" s="209">
        <v>2.7538418728269898</v>
      </c>
      <c r="BE24" s="100">
        <v>5.6975669583399099E-2</v>
      </c>
      <c r="BF24" s="209">
        <v>1.41788151586617</v>
      </c>
      <c r="BG24" s="100">
        <v>5.3491250794187303E-2</v>
      </c>
      <c r="BH24" s="209">
        <v>2.5190847400541601</v>
      </c>
      <c r="BI24" s="258">
        <v>5.1904074595495099E-2</v>
      </c>
      <c r="BJ24" s="98" t="s">
        <v>13</v>
      </c>
      <c r="BK24" s="209">
        <v>2.1054004436854701</v>
      </c>
      <c r="BL24" s="100">
        <v>0.140591055943282</v>
      </c>
      <c r="BM24" s="209">
        <v>1.7943759097254</v>
      </c>
      <c r="BN24" s="100">
        <v>0.120140252748159</v>
      </c>
      <c r="BO24" s="209">
        <v>2.1016626089116501</v>
      </c>
      <c r="BP24" s="100">
        <v>8.2932168773424103E-2</v>
      </c>
      <c r="BQ24" s="209">
        <v>1.5284189928593701</v>
      </c>
      <c r="BR24" s="100">
        <v>0.16478424568772601</v>
      </c>
      <c r="BS24" s="209">
        <v>3.1989881231022501</v>
      </c>
      <c r="BT24" s="100">
        <v>0.16533824801313499</v>
      </c>
      <c r="BU24" s="209">
        <v>2.7339439920713802</v>
      </c>
      <c r="BV24" s="100">
        <v>0.23263108844292801</v>
      </c>
      <c r="BW24" s="209">
        <v>0.67231058619735196</v>
      </c>
      <c r="BX24" s="258">
        <v>0.131671843102385</v>
      </c>
      <c r="BY24" s="98" t="s">
        <v>13</v>
      </c>
      <c r="BZ24" s="209">
        <v>2.23091034139799</v>
      </c>
      <c r="CA24" s="100">
        <v>0.11068846670652099</v>
      </c>
      <c r="CB24" s="209">
        <v>2.0021802412081802</v>
      </c>
      <c r="CC24" s="100">
        <v>9.3418286884558097E-2</v>
      </c>
      <c r="CD24" s="209">
        <v>2.35918862412603</v>
      </c>
      <c r="CE24" s="100">
        <v>6.9255658646850807E-2</v>
      </c>
      <c r="CF24" s="209">
        <v>1.460067591219</v>
      </c>
      <c r="CG24" s="100">
        <v>9.3394408703700499E-2</v>
      </c>
      <c r="CH24" s="209">
        <v>3.3009329221024899</v>
      </c>
      <c r="CI24" s="100">
        <v>0.108309297478987</v>
      </c>
      <c r="CJ24" s="209">
        <v>2.2614698655829399</v>
      </c>
      <c r="CK24" s="100">
        <v>0.148540849818704</v>
      </c>
      <c r="CL24" s="209">
        <v>0.66548357791123702</v>
      </c>
      <c r="CM24" s="258">
        <v>0.106901293231522</v>
      </c>
      <c r="CN24" s="98" t="s">
        <v>13</v>
      </c>
      <c r="CO24" s="209">
        <v>2.4391005964046699</v>
      </c>
      <c r="CP24" s="100">
        <v>0.14186465583373001</v>
      </c>
      <c r="CQ24" s="209">
        <v>1.39320066357343</v>
      </c>
      <c r="CR24" s="100">
        <v>0.135283254419265</v>
      </c>
      <c r="CS24" s="209">
        <v>1.7859436260191</v>
      </c>
      <c r="CT24" s="100">
        <v>7.1077301237185198E-2</v>
      </c>
      <c r="CU24" s="209">
        <v>1.50858369999685</v>
      </c>
      <c r="CV24" s="100">
        <v>0.140739605576262</v>
      </c>
      <c r="CW24" s="209">
        <v>2.8712978618001799</v>
      </c>
      <c r="CX24" s="100">
        <v>0.149929364544754</v>
      </c>
      <c r="CY24" s="209">
        <v>1.54971639383061</v>
      </c>
      <c r="CZ24" s="100">
        <v>0.19655679140805801</v>
      </c>
      <c r="DA24" s="209">
        <v>1.0196557755670601</v>
      </c>
      <c r="DB24" s="258">
        <v>0.14920427608971601</v>
      </c>
      <c r="DC24" s="98" t="s">
        <v>13</v>
      </c>
      <c r="DD24" s="209">
        <v>1.92047866635047</v>
      </c>
      <c r="DE24" s="100">
        <v>6.9140113436583897E-2</v>
      </c>
      <c r="DF24" s="209">
        <v>1.70495827508394</v>
      </c>
      <c r="DG24" s="100">
        <v>5.9345257135369103E-2</v>
      </c>
      <c r="DH24" s="209">
        <v>1.8832661086122</v>
      </c>
      <c r="DI24" s="100">
        <v>5.0994477598969301E-2</v>
      </c>
      <c r="DJ24" s="209">
        <v>1.7416597694590601</v>
      </c>
      <c r="DK24" s="100">
        <v>9.3897961429701401E-2</v>
      </c>
      <c r="DL24" s="209">
        <v>2.8712666126066901</v>
      </c>
      <c r="DM24" s="100">
        <v>8.0042942538610704E-2</v>
      </c>
      <c r="DN24" s="209">
        <v>2.2717539964338198</v>
      </c>
      <c r="DO24" s="100">
        <v>0.117372374842258</v>
      </c>
      <c r="DP24" s="209">
        <v>1.5560090175233201</v>
      </c>
      <c r="DQ24" s="258">
        <v>9.8927570979926605E-2</v>
      </c>
      <c r="DR24" s="98" t="s">
        <v>13</v>
      </c>
      <c r="DS24" s="209">
        <v>1.7862741830629101</v>
      </c>
      <c r="DT24" s="100">
        <v>3.7760168622647701E-2</v>
      </c>
      <c r="DU24" s="209">
        <v>1.4956219415082199</v>
      </c>
      <c r="DV24" s="100">
        <v>3.3328830064356302E-2</v>
      </c>
      <c r="DW24" s="209">
        <v>2.1604111497435299</v>
      </c>
      <c r="DX24" s="100">
        <v>4.8401757587077397E-2</v>
      </c>
      <c r="DY24" s="209">
        <v>1.7519080386042101</v>
      </c>
      <c r="DZ24" s="100">
        <v>5.0551385980277599E-2</v>
      </c>
      <c r="EA24" s="209">
        <v>3.0099392104413401</v>
      </c>
      <c r="EB24" s="100">
        <v>5.32155899846967E-2</v>
      </c>
      <c r="EC24" s="209">
        <v>2.2814386673843701</v>
      </c>
      <c r="ED24" s="100">
        <v>6.5847959997612601E-2</v>
      </c>
      <c r="EE24" s="209">
        <v>1.57919570663529</v>
      </c>
      <c r="EF24" s="258">
        <v>5.9170776111082998E-2</v>
      </c>
      <c r="EG24" s="98" t="s">
        <v>13</v>
      </c>
      <c r="EH24" s="209">
        <v>1.9416157705947401</v>
      </c>
      <c r="EI24" s="100">
        <v>7.9037057389518106E-2</v>
      </c>
      <c r="EJ24" s="209">
        <v>1.4947093085277301</v>
      </c>
      <c r="EK24" s="100">
        <v>6.9928172269877395E-2</v>
      </c>
      <c r="EL24" s="209">
        <v>1.6783279092094701</v>
      </c>
      <c r="EM24" s="100">
        <v>6.3454664997527194E-2</v>
      </c>
      <c r="EN24" s="209">
        <v>1.7785575742559101</v>
      </c>
      <c r="EO24" s="100">
        <v>0.122856463766392</v>
      </c>
      <c r="EP24" s="209">
        <v>2.6513277020903399</v>
      </c>
      <c r="EQ24" s="100">
        <v>0.11869144054654999</v>
      </c>
      <c r="ER24" s="209">
        <v>1.99977697632718</v>
      </c>
      <c r="ES24" s="100">
        <v>0.12230456327777001</v>
      </c>
      <c r="ET24" s="209">
        <v>2.1825400401512298</v>
      </c>
      <c r="EU24" s="258">
        <v>0.10941404699152001</v>
      </c>
      <c r="EV24" s="1"/>
      <c r="EW24" s="1"/>
      <c r="EX24" s="1"/>
      <c r="EY24" s="1"/>
      <c r="EZ24" s="1"/>
      <c r="FA24" s="1"/>
      <c r="FB24" s="1"/>
      <c r="FC24" s="1"/>
      <c r="FD24" s="1"/>
      <c r="FE24" s="1"/>
      <c r="FF24" s="1"/>
    </row>
    <row r="25" spans="1:162" s="85" customFormat="1" x14ac:dyDescent="0.2">
      <c r="A25" s="98" t="s">
        <v>14</v>
      </c>
      <c r="B25" s="209">
        <v>1.7247446938262301</v>
      </c>
      <c r="C25" s="100">
        <v>0.18758574315121601</v>
      </c>
      <c r="D25" s="209">
        <v>1.7727854747555301</v>
      </c>
      <c r="E25" s="100">
        <v>0.19916953642535401</v>
      </c>
      <c r="F25" s="209" t="s">
        <v>328</v>
      </c>
      <c r="G25" s="100" t="s">
        <v>328</v>
      </c>
      <c r="H25" s="209">
        <v>2.0546422173116801</v>
      </c>
      <c r="I25" s="100">
        <v>0.26060777215849901</v>
      </c>
      <c r="J25" s="209">
        <v>2.6385100969292399</v>
      </c>
      <c r="K25" s="100">
        <v>0.294614987451215</v>
      </c>
      <c r="L25" s="209">
        <v>3.1189003661178898</v>
      </c>
      <c r="M25" s="100">
        <v>0.23328848246839001</v>
      </c>
      <c r="N25" s="209">
        <v>3.2705453317945898</v>
      </c>
      <c r="O25" s="258">
        <v>0.20693060407539199</v>
      </c>
      <c r="P25" s="272"/>
      <c r="Q25" s="98" t="s">
        <v>14</v>
      </c>
      <c r="R25" s="209">
        <v>1.88680957504229</v>
      </c>
      <c r="S25" s="100">
        <v>4.1747876303262099E-2</v>
      </c>
      <c r="T25" s="209">
        <v>1.96099049563271</v>
      </c>
      <c r="U25" s="100">
        <v>4.5373918995072197E-2</v>
      </c>
      <c r="V25" s="209">
        <v>1.8138370520567699</v>
      </c>
      <c r="W25" s="100">
        <v>4.0883688509323599E-2</v>
      </c>
      <c r="X25" s="209">
        <v>2.3493365536375399</v>
      </c>
      <c r="Y25" s="100">
        <v>5.4211019666668102E-2</v>
      </c>
      <c r="Z25" s="209">
        <v>2.8636951477390702</v>
      </c>
      <c r="AA25" s="100">
        <v>6.4310287217525505E-2</v>
      </c>
      <c r="AB25" s="209">
        <v>2.6759996808420001</v>
      </c>
      <c r="AC25" s="100">
        <v>7.7096767824218398E-2</v>
      </c>
      <c r="AD25" s="209">
        <v>2.2741451365888898</v>
      </c>
      <c r="AE25" s="258">
        <v>8.3138632420827405E-2</v>
      </c>
      <c r="AF25" s="98" t="s">
        <v>14</v>
      </c>
      <c r="AG25" s="209">
        <v>1.9908459721723399</v>
      </c>
      <c r="AH25" s="100">
        <v>5.6241854936888498E-2</v>
      </c>
      <c r="AI25" s="209">
        <v>1.88035403927081</v>
      </c>
      <c r="AJ25" s="100">
        <v>7.1602331718362403E-2</v>
      </c>
      <c r="AK25" s="209">
        <v>1.86009148818152</v>
      </c>
      <c r="AL25" s="100">
        <v>5.29292738585792E-2</v>
      </c>
      <c r="AM25" s="209">
        <v>2.5167635409506599</v>
      </c>
      <c r="AN25" s="100">
        <v>8.8224246535522202E-2</v>
      </c>
      <c r="AO25" s="209">
        <v>3.1339173336467399</v>
      </c>
      <c r="AP25" s="100">
        <v>9.6802489269960199E-2</v>
      </c>
      <c r="AQ25" s="209">
        <v>3.08287485013419</v>
      </c>
      <c r="AR25" s="100">
        <v>9.81358786876875E-2</v>
      </c>
      <c r="AS25" s="209">
        <v>2.8261502845350699</v>
      </c>
      <c r="AT25" s="258">
        <v>0.118325919084386</v>
      </c>
      <c r="AU25" s="98" t="s">
        <v>14</v>
      </c>
      <c r="AV25" s="209">
        <v>1.75794997915858</v>
      </c>
      <c r="AW25" s="100">
        <v>3.1204667602941299E-2</v>
      </c>
      <c r="AX25" s="209">
        <v>1.8203986475594101</v>
      </c>
      <c r="AY25" s="100">
        <v>3.46012865399093E-2</v>
      </c>
      <c r="AZ25" s="209">
        <v>1.842534038041</v>
      </c>
      <c r="BA25" s="100">
        <v>3.2850557829568999E-2</v>
      </c>
      <c r="BB25" s="209">
        <v>2.3584439290831298</v>
      </c>
      <c r="BC25" s="100">
        <v>4.6699517044405003E-2</v>
      </c>
      <c r="BD25" s="209">
        <v>2.5126565325752899</v>
      </c>
      <c r="BE25" s="100">
        <v>5.2175663640891497E-2</v>
      </c>
      <c r="BF25" s="209">
        <v>2.4307656840651002</v>
      </c>
      <c r="BG25" s="100">
        <v>6.1646925310169798E-2</v>
      </c>
      <c r="BH25" s="209">
        <v>2.6931275713252298</v>
      </c>
      <c r="BI25" s="258">
        <v>5.4572311794376799E-2</v>
      </c>
      <c r="BJ25" s="98" t="s">
        <v>14</v>
      </c>
      <c r="BK25" s="209">
        <v>2.25798847906665</v>
      </c>
      <c r="BL25" s="100">
        <v>8.4882788203769599E-2</v>
      </c>
      <c r="BM25" s="209">
        <v>2.23584225869521</v>
      </c>
      <c r="BN25" s="100">
        <v>9.2221082039700406E-2</v>
      </c>
      <c r="BO25" s="209">
        <v>2.2340482347927599</v>
      </c>
      <c r="BP25" s="100">
        <v>6.4239021760824397E-2</v>
      </c>
      <c r="BQ25" s="209">
        <v>1.86838126568563</v>
      </c>
      <c r="BR25" s="100">
        <v>0.107431478292946</v>
      </c>
      <c r="BS25" s="209">
        <v>3.66047584901998</v>
      </c>
      <c r="BT25" s="100">
        <v>7.8774390140556594E-2</v>
      </c>
      <c r="BU25" s="209">
        <v>2.0485812809906898</v>
      </c>
      <c r="BV25" s="100">
        <v>0.155169843137587</v>
      </c>
      <c r="BW25" s="209">
        <v>0.58310623315881305</v>
      </c>
      <c r="BX25" s="258">
        <v>8.7207053737689902E-2</v>
      </c>
      <c r="BY25" s="98" t="s">
        <v>14</v>
      </c>
      <c r="BZ25" s="209">
        <v>1.9443202122879599</v>
      </c>
      <c r="CA25" s="100">
        <v>7.3553109539102102E-2</v>
      </c>
      <c r="CB25" s="209">
        <v>2.1306973233278099</v>
      </c>
      <c r="CC25" s="100">
        <v>9.5960707161752201E-2</v>
      </c>
      <c r="CD25" s="209">
        <v>2.0755246739595701</v>
      </c>
      <c r="CE25" s="100">
        <v>6.7153907710923E-2</v>
      </c>
      <c r="CF25" s="209">
        <v>2.09489684768895</v>
      </c>
      <c r="CG25" s="100">
        <v>0.121798394949426</v>
      </c>
      <c r="CH25" s="209">
        <v>3.6100785671558802</v>
      </c>
      <c r="CI25" s="100">
        <v>8.9473112541477107E-2</v>
      </c>
      <c r="CJ25" s="209">
        <v>1.5478263627304401</v>
      </c>
      <c r="CK25" s="100">
        <v>0.181503684944187</v>
      </c>
      <c r="CL25" s="209">
        <v>0.240146244367028</v>
      </c>
      <c r="CM25" s="258">
        <v>6.5994748843070994E-2</v>
      </c>
      <c r="CN25" s="98" t="s">
        <v>14</v>
      </c>
      <c r="CO25" s="209">
        <v>2.4625484327604101</v>
      </c>
      <c r="CP25" s="100">
        <v>0.15838931889045499</v>
      </c>
      <c r="CQ25" s="209">
        <v>1.7184527982567801</v>
      </c>
      <c r="CR25" s="100">
        <v>0.13352461863697501</v>
      </c>
      <c r="CS25" s="209">
        <v>2.2697945788806302</v>
      </c>
      <c r="CT25" s="100">
        <v>0.12695202821144799</v>
      </c>
      <c r="CU25" s="209">
        <v>1.8752175491665699</v>
      </c>
      <c r="CV25" s="100">
        <v>0.24384777534534299</v>
      </c>
      <c r="CW25" s="209">
        <v>3.7491792725967401</v>
      </c>
      <c r="CX25" s="100">
        <v>0.117514999839683</v>
      </c>
      <c r="CY25" s="209">
        <v>1.6283767269148799</v>
      </c>
      <c r="CZ25" s="100">
        <v>0.31415293883915901</v>
      </c>
      <c r="DA25" s="209">
        <v>0.43260405872143398</v>
      </c>
      <c r="DB25" s="258">
        <v>0.19625804357316901</v>
      </c>
      <c r="DC25" s="98" t="s">
        <v>14</v>
      </c>
      <c r="DD25" s="209">
        <v>2.1643568135082201</v>
      </c>
      <c r="DE25" s="100">
        <v>6.1388411609350602E-2</v>
      </c>
      <c r="DF25" s="209">
        <v>1.91701749899354</v>
      </c>
      <c r="DG25" s="100">
        <v>5.7287455855602597E-2</v>
      </c>
      <c r="DH25" s="209">
        <v>1.9405653030749901</v>
      </c>
      <c r="DI25" s="100">
        <v>4.6221676778811199E-2</v>
      </c>
      <c r="DJ25" s="209">
        <v>1.9042600632621101</v>
      </c>
      <c r="DK25" s="100">
        <v>8.0999319144368906E-2</v>
      </c>
      <c r="DL25" s="209">
        <v>3.27971437183494</v>
      </c>
      <c r="DM25" s="100">
        <v>8.2877120857431E-2</v>
      </c>
      <c r="DN25" s="209">
        <v>2.1204002080088999</v>
      </c>
      <c r="DO25" s="100">
        <v>9.1131928151716904E-2</v>
      </c>
      <c r="DP25" s="209">
        <v>1.2167900020764999</v>
      </c>
      <c r="DQ25" s="258">
        <v>8.92052197529246E-2</v>
      </c>
      <c r="DR25" s="98" t="s">
        <v>14</v>
      </c>
      <c r="DS25" s="209">
        <v>1.85528333627036</v>
      </c>
      <c r="DT25" s="100">
        <v>2.4645450465484098E-2</v>
      </c>
      <c r="DU25" s="209">
        <v>1.9870627508684999</v>
      </c>
      <c r="DV25" s="100">
        <v>2.45679776387157E-2</v>
      </c>
      <c r="DW25" s="209">
        <v>2.0834284039723201</v>
      </c>
      <c r="DX25" s="100">
        <v>2.31552682991784E-2</v>
      </c>
      <c r="DY25" s="209">
        <v>2.01147922136655</v>
      </c>
      <c r="DZ25" s="100">
        <v>3.94370417617326E-2</v>
      </c>
      <c r="EA25" s="209">
        <v>3.1708054680927802</v>
      </c>
      <c r="EB25" s="100">
        <v>4.3194419059940599E-2</v>
      </c>
      <c r="EC25" s="209">
        <v>2.43298910084519</v>
      </c>
      <c r="ED25" s="100">
        <v>4.9363336565421599E-2</v>
      </c>
      <c r="EE25" s="209">
        <v>1.85895674296219</v>
      </c>
      <c r="EF25" s="258">
        <v>4.68293602119337E-2</v>
      </c>
      <c r="EG25" s="98" t="s">
        <v>14</v>
      </c>
      <c r="EH25" s="209">
        <v>2.2039311936322701</v>
      </c>
      <c r="EI25" s="100">
        <v>8.6699082047632894E-2</v>
      </c>
      <c r="EJ25" s="209">
        <v>1.7669356479596201</v>
      </c>
      <c r="EK25" s="100">
        <v>7.3297751100731307E-2</v>
      </c>
      <c r="EL25" s="209">
        <v>2.0077127646582902</v>
      </c>
      <c r="EM25" s="100">
        <v>7.9241507627764704E-2</v>
      </c>
      <c r="EN25" s="209">
        <v>2.2723045631230501</v>
      </c>
      <c r="EO25" s="100">
        <v>0.13767933139907601</v>
      </c>
      <c r="EP25" s="209">
        <v>3.08327322248992</v>
      </c>
      <c r="EQ25" s="100">
        <v>0.11914145810537</v>
      </c>
      <c r="ER25" s="209">
        <v>2.6393202378888998</v>
      </c>
      <c r="ES25" s="100">
        <v>0.13995770216713899</v>
      </c>
      <c r="ET25" s="209">
        <v>2.4591357593069301</v>
      </c>
      <c r="EU25" s="258">
        <v>0.14739330341073201</v>
      </c>
      <c r="EV25" s="1"/>
      <c r="EW25" s="1"/>
      <c r="EX25" s="1"/>
      <c r="EY25" s="1"/>
      <c r="EZ25" s="1"/>
      <c r="FA25" s="1"/>
      <c r="FB25" s="1"/>
      <c r="FC25" s="1"/>
      <c r="FD25" s="1"/>
      <c r="FE25" s="1"/>
      <c r="FF25" s="1"/>
    </row>
    <row r="26" spans="1:162" s="85" customFormat="1" x14ac:dyDescent="0.2">
      <c r="A26" s="98" t="s">
        <v>15</v>
      </c>
      <c r="B26" s="209">
        <v>2.6196511030408201</v>
      </c>
      <c r="C26" s="100">
        <v>0.15594346755888999</v>
      </c>
      <c r="D26" s="209">
        <v>1.87363680777877</v>
      </c>
      <c r="E26" s="100">
        <v>0.103258521876833</v>
      </c>
      <c r="F26" s="209">
        <v>1.55268294407565</v>
      </c>
      <c r="G26" s="100">
        <v>6.7975467128734798E-2</v>
      </c>
      <c r="H26" s="209">
        <v>1.7585696664609001</v>
      </c>
      <c r="I26" s="100">
        <v>0.177813432299013</v>
      </c>
      <c r="J26" s="209">
        <v>3.3089575082197298</v>
      </c>
      <c r="K26" s="100">
        <v>0.14758487400888401</v>
      </c>
      <c r="L26" s="209">
        <v>3.12656080518728</v>
      </c>
      <c r="M26" s="100">
        <v>0.154125842769649</v>
      </c>
      <c r="N26" s="209">
        <v>3.6082024071145402</v>
      </c>
      <c r="O26" s="258">
        <v>0.104218012973089</v>
      </c>
      <c r="P26" s="272"/>
      <c r="Q26" s="98" t="s">
        <v>15</v>
      </c>
      <c r="R26" s="209">
        <v>2.1804697032484901</v>
      </c>
      <c r="S26" s="100">
        <v>4.2787011654791499E-2</v>
      </c>
      <c r="T26" s="209">
        <v>2.0862732314239998</v>
      </c>
      <c r="U26" s="100">
        <v>4.2868304045189001E-2</v>
      </c>
      <c r="V26" s="209">
        <v>2.01180612113781</v>
      </c>
      <c r="W26" s="100">
        <v>3.42026026143228E-2</v>
      </c>
      <c r="X26" s="209">
        <v>2.4350325336951499</v>
      </c>
      <c r="Y26" s="100">
        <v>5.9172122938563901E-2</v>
      </c>
      <c r="Z26" s="209">
        <v>2.92556101352181</v>
      </c>
      <c r="AA26" s="100">
        <v>8.0937570358115399E-2</v>
      </c>
      <c r="AB26" s="209">
        <v>2.24428202612979</v>
      </c>
      <c r="AC26" s="100">
        <v>8.9532151272131003E-2</v>
      </c>
      <c r="AD26" s="209">
        <v>2.0682810747143199</v>
      </c>
      <c r="AE26" s="258">
        <v>9.4547299664739098E-2</v>
      </c>
      <c r="AF26" s="98" t="s">
        <v>15</v>
      </c>
      <c r="AG26" s="209">
        <v>2.2651715342951699</v>
      </c>
      <c r="AH26" s="100">
        <v>5.9121516885284699E-2</v>
      </c>
      <c r="AI26" s="209">
        <v>2.0853584213143699</v>
      </c>
      <c r="AJ26" s="100">
        <v>4.6189726601703902E-2</v>
      </c>
      <c r="AK26" s="209">
        <v>1.9803862481635599</v>
      </c>
      <c r="AL26" s="100">
        <v>4.1981933946463497E-2</v>
      </c>
      <c r="AM26" s="209">
        <v>2.3620467634305302</v>
      </c>
      <c r="AN26" s="100">
        <v>7.2809490553706793E-2</v>
      </c>
      <c r="AO26" s="209">
        <v>3.1233582665409401</v>
      </c>
      <c r="AP26" s="100">
        <v>7.1502726150483503E-2</v>
      </c>
      <c r="AQ26" s="209">
        <v>2.8817008220674198</v>
      </c>
      <c r="AR26" s="100">
        <v>9.8702664208155405E-2</v>
      </c>
      <c r="AS26" s="209">
        <v>2.8498318288502702</v>
      </c>
      <c r="AT26" s="258">
        <v>0.103081011806659</v>
      </c>
      <c r="AU26" s="98" t="s">
        <v>15</v>
      </c>
      <c r="AV26" s="209">
        <v>2.0539736376940501</v>
      </c>
      <c r="AW26" s="100">
        <v>3.2063014393375298E-2</v>
      </c>
      <c r="AX26" s="209">
        <v>2.0919642431332699</v>
      </c>
      <c r="AY26" s="100">
        <v>3.1944503330297101E-2</v>
      </c>
      <c r="AZ26" s="209">
        <v>1.94689514941186</v>
      </c>
      <c r="BA26" s="100">
        <v>2.7731245672375199E-2</v>
      </c>
      <c r="BB26" s="209">
        <v>2.3493269872996998</v>
      </c>
      <c r="BC26" s="100">
        <v>4.1244924286692797E-2</v>
      </c>
      <c r="BD26" s="209">
        <v>2.45030869154043</v>
      </c>
      <c r="BE26" s="100">
        <v>6.4907498246425999E-2</v>
      </c>
      <c r="BF26" s="209">
        <v>2.1712390886031199</v>
      </c>
      <c r="BG26" s="100">
        <v>5.6683887214887999E-2</v>
      </c>
      <c r="BH26" s="209">
        <v>2.5016955365448901</v>
      </c>
      <c r="BI26" s="258">
        <v>4.9909543212955897E-2</v>
      </c>
      <c r="BJ26" s="98" t="s">
        <v>15</v>
      </c>
      <c r="BK26" s="209">
        <v>2.62127824680665</v>
      </c>
      <c r="BL26" s="100">
        <v>8.48525740709061E-2</v>
      </c>
      <c r="BM26" s="209">
        <v>2.35119915763021</v>
      </c>
      <c r="BN26" s="100">
        <v>8.6181895261770794E-2</v>
      </c>
      <c r="BO26" s="209">
        <v>2.2464546296749699</v>
      </c>
      <c r="BP26" s="100">
        <v>6.8353415123451805E-2</v>
      </c>
      <c r="BQ26" s="209">
        <v>1.97524986184986</v>
      </c>
      <c r="BR26" s="100">
        <v>0.103640894906617</v>
      </c>
      <c r="BS26" s="209">
        <v>3.5864360008616298</v>
      </c>
      <c r="BT26" s="100">
        <v>8.74545445095153E-2</v>
      </c>
      <c r="BU26" s="209">
        <v>0.88195007004620796</v>
      </c>
      <c r="BV26" s="100">
        <v>0.112035122820447</v>
      </c>
      <c r="BW26" s="209">
        <v>0.459952959419274</v>
      </c>
      <c r="BX26" s="258">
        <v>7.9763797586603E-2</v>
      </c>
      <c r="BY26" s="98" t="s">
        <v>15</v>
      </c>
      <c r="BZ26" s="209">
        <v>2.1805740626107601</v>
      </c>
      <c r="CA26" s="100">
        <v>9.8825581844380006E-2</v>
      </c>
      <c r="CB26" s="209">
        <v>2.2436426054877199</v>
      </c>
      <c r="CC26" s="100">
        <v>9.2064034827945104E-2</v>
      </c>
      <c r="CD26" s="209">
        <v>2.2172286922077</v>
      </c>
      <c r="CE26" s="100">
        <v>5.5326195048863797E-2</v>
      </c>
      <c r="CF26" s="209">
        <v>1.70643567661938</v>
      </c>
      <c r="CG26" s="100">
        <v>0.12728549237348699</v>
      </c>
      <c r="CH26" s="209">
        <v>3.3963587452363102</v>
      </c>
      <c r="CI26" s="100">
        <v>0.13236818748773399</v>
      </c>
      <c r="CJ26" s="209">
        <v>0.70238775268290798</v>
      </c>
      <c r="CK26" s="100">
        <v>0.18438049415065499</v>
      </c>
      <c r="CL26" s="209">
        <v>0.124541768429588</v>
      </c>
      <c r="CM26" s="258">
        <v>6.0287257967608497E-2</v>
      </c>
      <c r="CN26" s="98" t="s">
        <v>15</v>
      </c>
      <c r="CO26" s="209" t="s">
        <v>328</v>
      </c>
      <c r="CP26" s="100" t="s">
        <v>328</v>
      </c>
      <c r="CQ26" s="209" t="s">
        <v>328</v>
      </c>
      <c r="CR26" s="100" t="s">
        <v>328</v>
      </c>
      <c r="CS26" s="209" t="s">
        <v>328</v>
      </c>
      <c r="CT26" s="100" t="s">
        <v>328</v>
      </c>
      <c r="CU26" s="209" t="s">
        <v>328</v>
      </c>
      <c r="CV26" s="100" t="s">
        <v>328</v>
      </c>
      <c r="CW26" s="209" t="s">
        <v>328</v>
      </c>
      <c r="CX26" s="100" t="s">
        <v>328</v>
      </c>
      <c r="CY26" s="209" t="s">
        <v>328</v>
      </c>
      <c r="CZ26" s="100" t="s">
        <v>328</v>
      </c>
      <c r="DA26" s="209" t="s">
        <v>328</v>
      </c>
      <c r="DB26" s="258" t="s">
        <v>328</v>
      </c>
      <c r="DC26" s="98" t="s">
        <v>15</v>
      </c>
      <c r="DD26" s="209">
        <v>2.1880359985401201</v>
      </c>
      <c r="DE26" s="100">
        <v>4.85134829939535E-2</v>
      </c>
      <c r="DF26" s="209">
        <v>2.1181601590674899</v>
      </c>
      <c r="DG26" s="100">
        <v>4.7219401837618503E-2</v>
      </c>
      <c r="DH26" s="209">
        <v>1.95758451703403</v>
      </c>
      <c r="DI26" s="100">
        <v>5.2902936639969401E-2</v>
      </c>
      <c r="DJ26" s="209">
        <v>1.8988825174270501</v>
      </c>
      <c r="DK26" s="100">
        <v>7.1951416885263894E-2</v>
      </c>
      <c r="DL26" s="209">
        <v>3.1282142406561402</v>
      </c>
      <c r="DM26" s="100">
        <v>8.4937405827475304E-2</v>
      </c>
      <c r="DN26" s="209">
        <v>1.52945756988576</v>
      </c>
      <c r="DO26" s="100">
        <v>9.2068643550718393E-2</v>
      </c>
      <c r="DP26" s="209">
        <v>1.4469800225427201</v>
      </c>
      <c r="DQ26" s="258">
        <v>9.8592338270372101E-2</v>
      </c>
      <c r="DR26" s="98" t="s">
        <v>15</v>
      </c>
      <c r="DS26" s="209">
        <v>1.91909060353268</v>
      </c>
      <c r="DT26" s="100">
        <v>1.84950774511944E-2</v>
      </c>
      <c r="DU26" s="209">
        <v>2.20437207666596</v>
      </c>
      <c r="DV26" s="100">
        <v>2.37862898442096E-2</v>
      </c>
      <c r="DW26" s="209">
        <v>2.2426706711366098</v>
      </c>
      <c r="DX26" s="100">
        <v>2.7311649902869901E-2</v>
      </c>
      <c r="DY26" s="209">
        <v>2.2979627359896</v>
      </c>
      <c r="DZ26" s="100">
        <v>3.0012644604917298E-2</v>
      </c>
      <c r="EA26" s="209">
        <v>2.7397158856163601</v>
      </c>
      <c r="EB26" s="100">
        <v>5.0650972481062498E-2</v>
      </c>
      <c r="EC26" s="209">
        <v>2.0892345723117498</v>
      </c>
      <c r="ED26" s="100">
        <v>5.1677549649207302E-2</v>
      </c>
      <c r="EE26" s="209">
        <v>2.05570178863218</v>
      </c>
      <c r="EF26" s="258">
        <v>4.6700938477056197E-2</v>
      </c>
      <c r="EG26" s="98" t="s">
        <v>15</v>
      </c>
      <c r="EH26" s="209">
        <v>2.52003709881622</v>
      </c>
      <c r="EI26" s="100">
        <v>8.6399308948572201E-2</v>
      </c>
      <c r="EJ26" s="209">
        <v>2.0775135139554601</v>
      </c>
      <c r="EK26" s="100">
        <v>9.3486025377683496E-2</v>
      </c>
      <c r="EL26" s="209">
        <v>2.0309360355247699</v>
      </c>
      <c r="EM26" s="100">
        <v>7.8029417620027894E-2</v>
      </c>
      <c r="EN26" s="209">
        <v>2.1201063038639001</v>
      </c>
      <c r="EO26" s="100">
        <v>0.12798833189686001</v>
      </c>
      <c r="EP26" s="209">
        <v>3.08012530991323</v>
      </c>
      <c r="EQ26" s="100">
        <v>0.14071426874885401</v>
      </c>
      <c r="ER26" s="209">
        <v>2.1435652975956199</v>
      </c>
      <c r="ES26" s="100">
        <v>0.169322860644782</v>
      </c>
      <c r="ET26" s="209">
        <v>2.0374375576478898</v>
      </c>
      <c r="EU26" s="258">
        <v>0.17066967295181701</v>
      </c>
      <c r="EV26" s="1"/>
      <c r="EW26" s="1"/>
      <c r="EX26" s="1"/>
      <c r="EY26" s="1"/>
      <c r="EZ26" s="1"/>
      <c r="FA26" s="1"/>
      <c r="FB26" s="1"/>
      <c r="FC26" s="1"/>
      <c r="FD26" s="1"/>
      <c r="FE26" s="1"/>
      <c r="FF26" s="1"/>
    </row>
    <row r="27" spans="1:162" s="85" customFormat="1" x14ac:dyDescent="0.2">
      <c r="A27" s="98" t="s">
        <v>16</v>
      </c>
      <c r="B27" s="209">
        <v>2.7433309958334999</v>
      </c>
      <c r="C27" s="100">
        <v>0.109234017168941</v>
      </c>
      <c r="D27" s="209">
        <v>1.61086503609676</v>
      </c>
      <c r="E27" s="100">
        <v>9.5414517701330304E-2</v>
      </c>
      <c r="F27" s="209">
        <v>1.1515323828753301</v>
      </c>
      <c r="G27" s="100">
        <v>7.7175031424950594E-2</v>
      </c>
      <c r="H27" s="209">
        <v>2.5894800905084399</v>
      </c>
      <c r="I27" s="100">
        <v>0.161437841728651</v>
      </c>
      <c r="J27" s="209">
        <v>3.5173571417094598</v>
      </c>
      <c r="K27" s="100">
        <v>8.2177632584518601E-2</v>
      </c>
      <c r="L27" s="209">
        <v>3.7283591718951201</v>
      </c>
      <c r="M27" s="100">
        <v>5.6138549505713099E-2</v>
      </c>
      <c r="N27" s="209">
        <v>3.61048579366099</v>
      </c>
      <c r="O27" s="258">
        <v>6.8109754988589497E-2</v>
      </c>
      <c r="P27" s="272"/>
      <c r="Q27" s="98" t="s">
        <v>16</v>
      </c>
      <c r="R27" s="209">
        <v>1.6953528350289899</v>
      </c>
      <c r="S27" s="100">
        <v>4.14740259602027E-2</v>
      </c>
      <c r="T27" s="209">
        <v>1.65309232755478</v>
      </c>
      <c r="U27" s="100">
        <v>4.4727676262138999E-2</v>
      </c>
      <c r="V27" s="209">
        <v>1.63576119354619</v>
      </c>
      <c r="W27" s="100">
        <v>4.88881780782109E-2</v>
      </c>
      <c r="X27" s="209">
        <v>2.84101535690895</v>
      </c>
      <c r="Y27" s="100">
        <v>5.2994958657595001E-2</v>
      </c>
      <c r="Z27" s="209">
        <v>2.8961709603121601</v>
      </c>
      <c r="AA27" s="100">
        <v>6.7123730975807705E-2</v>
      </c>
      <c r="AB27" s="209">
        <v>3.5078972975175202</v>
      </c>
      <c r="AC27" s="100">
        <v>4.7546244021716901E-2</v>
      </c>
      <c r="AD27" s="209">
        <v>2.8144602183380001</v>
      </c>
      <c r="AE27" s="258">
        <v>7.3701683634583001E-2</v>
      </c>
      <c r="AF27" s="98" t="s">
        <v>16</v>
      </c>
      <c r="AG27" s="209">
        <v>1.91570607761399</v>
      </c>
      <c r="AH27" s="100">
        <v>8.2759455183789493E-2</v>
      </c>
      <c r="AI27" s="209">
        <v>1.85753055462012</v>
      </c>
      <c r="AJ27" s="100">
        <v>7.1571573395834504E-2</v>
      </c>
      <c r="AK27" s="209">
        <v>1.66415954803021</v>
      </c>
      <c r="AL27" s="100">
        <v>6.7752681113877694E-2</v>
      </c>
      <c r="AM27" s="209">
        <v>3.0787765144443302</v>
      </c>
      <c r="AN27" s="100">
        <v>8.0353763289355701E-2</v>
      </c>
      <c r="AO27" s="209">
        <v>3.0639902262005498</v>
      </c>
      <c r="AP27" s="100">
        <v>9.6567706840877898E-2</v>
      </c>
      <c r="AQ27" s="209">
        <v>3.6243231919490602</v>
      </c>
      <c r="AR27" s="100">
        <v>6.5096839273439802E-2</v>
      </c>
      <c r="AS27" s="209">
        <v>3.2118571065823298</v>
      </c>
      <c r="AT27" s="258">
        <v>9.5713604877722097E-2</v>
      </c>
      <c r="AU27" s="98" t="s">
        <v>16</v>
      </c>
      <c r="AV27" s="209">
        <v>1.98296068571023</v>
      </c>
      <c r="AW27" s="100">
        <v>4.0283405795779999E-2</v>
      </c>
      <c r="AX27" s="209">
        <v>1.7455515285579399</v>
      </c>
      <c r="AY27" s="100">
        <v>4.8233558453583701E-2</v>
      </c>
      <c r="AZ27" s="209">
        <v>1.9447946585167299</v>
      </c>
      <c r="BA27" s="100">
        <v>3.2904405159832499E-2</v>
      </c>
      <c r="BB27" s="209">
        <v>2.56908352120782</v>
      </c>
      <c r="BC27" s="100">
        <v>5.6330038397680603E-2</v>
      </c>
      <c r="BD27" s="209">
        <v>3.2035934221543099</v>
      </c>
      <c r="BE27" s="100">
        <v>5.8023944465350898E-2</v>
      </c>
      <c r="BF27" s="209">
        <v>3.3392206593597198</v>
      </c>
      <c r="BG27" s="100">
        <v>5.5978753487460203E-2</v>
      </c>
      <c r="BH27" s="209">
        <v>2.7236846685185898</v>
      </c>
      <c r="BI27" s="258">
        <v>6.5322445487136296E-2</v>
      </c>
      <c r="BJ27" s="98" t="s">
        <v>16</v>
      </c>
      <c r="BK27" s="209">
        <v>2.3566392892430299</v>
      </c>
      <c r="BL27" s="100">
        <v>0.114674999973699</v>
      </c>
      <c r="BM27" s="209">
        <v>2.0722910290247101</v>
      </c>
      <c r="BN27" s="100">
        <v>0.11796330396982201</v>
      </c>
      <c r="BO27" s="209">
        <v>1.98909507388212</v>
      </c>
      <c r="BP27" s="100">
        <v>0.10007247565220399</v>
      </c>
      <c r="BQ27" s="209">
        <v>2.53365354080149</v>
      </c>
      <c r="BR27" s="100">
        <v>0.13456683148769299</v>
      </c>
      <c r="BS27" s="209">
        <v>3.7796868757769202</v>
      </c>
      <c r="BT27" s="100">
        <v>4.9870520641701298E-2</v>
      </c>
      <c r="BU27" s="209">
        <v>2.43092718058799</v>
      </c>
      <c r="BV27" s="100">
        <v>0.206575562332837</v>
      </c>
      <c r="BW27" s="209">
        <v>0.61492838709478004</v>
      </c>
      <c r="BX27" s="258">
        <v>0.16319961135101299</v>
      </c>
      <c r="BY27" s="98" t="s">
        <v>16</v>
      </c>
      <c r="BZ27" s="209">
        <v>2.13922610694897</v>
      </c>
      <c r="CA27" s="100">
        <v>0.105919701557895</v>
      </c>
      <c r="CB27" s="209">
        <v>2.02143303001758</v>
      </c>
      <c r="CC27" s="100">
        <v>0.10414639365730299</v>
      </c>
      <c r="CD27" s="209">
        <v>2.3023853010515798</v>
      </c>
      <c r="CE27" s="100">
        <v>7.7866956220599595E-2</v>
      </c>
      <c r="CF27" s="209">
        <v>2.3558427107257698</v>
      </c>
      <c r="CG27" s="100">
        <v>0.165922757927875</v>
      </c>
      <c r="CH27" s="209">
        <v>3.68024480548373</v>
      </c>
      <c r="CI27" s="100">
        <v>7.7874284807221E-2</v>
      </c>
      <c r="CJ27" s="209">
        <v>2.20208324067023</v>
      </c>
      <c r="CK27" s="100">
        <v>0.240622241787803</v>
      </c>
      <c r="CL27" s="209">
        <v>0.28971543251676202</v>
      </c>
      <c r="CM27" s="258">
        <v>0.12085122834091599</v>
      </c>
      <c r="CN27" s="98" t="s">
        <v>16</v>
      </c>
      <c r="CO27" s="209">
        <v>2.5114578163074901</v>
      </c>
      <c r="CP27" s="100">
        <v>0.20280299272965599</v>
      </c>
      <c r="CQ27" s="209">
        <v>1.45303931130131</v>
      </c>
      <c r="CR27" s="100">
        <v>0.187780337388845</v>
      </c>
      <c r="CS27" s="209" t="s">
        <v>328</v>
      </c>
      <c r="CT27" s="100" t="s">
        <v>328</v>
      </c>
      <c r="CU27" s="209">
        <v>2.0808956124190301</v>
      </c>
      <c r="CV27" s="100">
        <v>0.307473542442116</v>
      </c>
      <c r="CW27" s="209">
        <v>3.73418616075993</v>
      </c>
      <c r="CX27" s="100">
        <v>0.16993411304083</v>
      </c>
      <c r="CY27" s="209">
        <v>2.6647484637289698</v>
      </c>
      <c r="CZ27" s="100">
        <v>0.342968226827016</v>
      </c>
      <c r="DA27" s="209">
        <v>1.09718581013117</v>
      </c>
      <c r="DB27" s="258">
        <v>0.34263903308642901</v>
      </c>
      <c r="DC27" s="98" t="s">
        <v>16</v>
      </c>
      <c r="DD27" s="209">
        <v>2.17458054127628</v>
      </c>
      <c r="DE27" s="100">
        <v>9.1055658156639699E-2</v>
      </c>
      <c r="DF27" s="209">
        <v>1.9252471600327199</v>
      </c>
      <c r="DG27" s="100">
        <v>0.106606502312416</v>
      </c>
      <c r="DH27" s="209">
        <v>1.9047889192355001</v>
      </c>
      <c r="DI27" s="100">
        <v>7.6629848064049502E-2</v>
      </c>
      <c r="DJ27" s="209">
        <v>2.2416634510030899</v>
      </c>
      <c r="DK27" s="100">
        <v>0.101442230465741</v>
      </c>
      <c r="DL27" s="209">
        <v>3.1787647833345001</v>
      </c>
      <c r="DM27" s="100">
        <v>0.102047606190034</v>
      </c>
      <c r="DN27" s="209">
        <v>2.65484090820694</v>
      </c>
      <c r="DO27" s="100">
        <v>0.140537963860139</v>
      </c>
      <c r="DP27" s="209">
        <v>1.21597238389891</v>
      </c>
      <c r="DQ27" s="258">
        <v>0.12762865698110001</v>
      </c>
      <c r="DR27" s="98" t="s">
        <v>16</v>
      </c>
      <c r="DS27" s="209">
        <v>1.89352971358553</v>
      </c>
      <c r="DT27" s="100">
        <v>3.53436060572083E-2</v>
      </c>
      <c r="DU27" s="209">
        <v>1.9520546402593999</v>
      </c>
      <c r="DV27" s="100">
        <v>4.3302063575394303E-2</v>
      </c>
      <c r="DW27" s="209">
        <v>2.29079532218597</v>
      </c>
      <c r="DX27" s="100">
        <v>5.1629076522039997E-2</v>
      </c>
      <c r="DY27" s="209">
        <v>2.3303738321538998</v>
      </c>
      <c r="DZ27" s="100">
        <v>6.8230346759075897E-2</v>
      </c>
      <c r="EA27" s="209">
        <v>3.5474536429927501</v>
      </c>
      <c r="EB27" s="100">
        <v>4.7018751027750501E-2</v>
      </c>
      <c r="EC27" s="209">
        <v>2.8349393997249099</v>
      </c>
      <c r="ED27" s="100">
        <v>7.2212537048067002E-2</v>
      </c>
      <c r="EE27" s="209">
        <v>1.0821418718818601</v>
      </c>
      <c r="EF27" s="258">
        <v>6.8427394314599904E-2</v>
      </c>
      <c r="EG27" s="98" t="s">
        <v>16</v>
      </c>
      <c r="EH27" s="209">
        <v>2.2592243977958399</v>
      </c>
      <c r="EI27" s="100">
        <v>0.107731927215826</v>
      </c>
      <c r="EJ27" s="209">
        <v>1.8885455104731801</v>
      </c>
      <c r="EK27" s="100">
        <v>0.13666910703811699</v>
      </c>
      <c r="EL27" s="209">
        <v>1.93390125048048</v>
      </c>
      <c r="EM27" s="100">
        <v>7.5531172944265298E-2</v>
      </c>
      <c r="EN27" s="209">
        <v>2.5604762461928399</v>
      </c>
      <c r="EO27" s="100">
        <v>0.15942026395492601</v>
      </c>
      <c r="EP27" s="209">
        <v>3.3014810939741901</v>
      </c>
      <c r="EQ27" s="100">
        <v>0.119428839473499</v>
      </c>
      <c r="ER27" s="209">
        <v>3.2462176919427499</v>
      </c>
      <c r="ES27" s="100">
        <v>0.12499095637818899</v>
      </c>
      <c r="ET27" s="209">
        <v>2.3819920092384801</v>
      </c>
      <c r="EU27" s="258">
        <v>0.16484699625878799</v>
      </c>
      <c r="EV27" s="1"/>
      <c r="EW27" s="1"/>
      <c r="EX27" s="1"/>
      <c r="EY27" s="1"/>
      <c r="EZ27" s="1"/>
      <c r="FA27" s="1"/>
      <c r="FB27" s="1"/>
      <c r="FC27" s="1"/>
      <c r="FD27" s="1"/>
      <c r="FE27" s="1"/>
      <c r="FF27" s="1"/>
    </row>
    <row r="28" spans="1:162" s="85" customFormat="1" x14ac:dyDescent="0.2">
      <c r="A28" s="98" t="s">
        <v>17</v>
      </c>
      <c r="B28" s="209">
        <v>1.93293191889844</v>
      </c>
      <c r="C28" s="100">
        <v>0.13553522912820801</v>
      </c>
      <c r="D28" s="209">
        <v>1.54054316171596</v>
      </c>
      <c r="E28" s="100">
        <v>9.0909547893783499E-2</v>
      </c>
      <c r="F28" s="209">
        <v>1.5421061322024201</v>
      </c>
      <c r="G28" s="100">
        <v>0.156570703110396</v>
      </c>
      <c r="H28" s="209">
        <v>2.5595434931508398</v>
      </c>
      <c r="I28" s="100">
        <v>0.173568427727368</v>
      </c>
      <c r="J28" s="209">
        <v>2.8119465209768699</v>
      </c>
      <c r="K28" s="100">
        <v>0.17420895198890299</v>
      </c>
      <c r="L28" s="209">
        <v>2.8867171888737602</v>
      </c>
      <c r="M28" s="100">
        <v>0.173601630439462</v>
      </c>
      <c r="N28" s="209">
        <v>2.9040664897228599</v>
      </c>
      <c r="O28" s="258">
        <v>0.181613074218823</v>
      </c>
      <c r="P28" s="272"/>
      <c r="Q28" s="98" t="s">
        <v>17</v>
      </c>
      <c r="R28" s="209">
        <v>1.5708267375338301</v>
      </c>
      <c r="S28" s="100">
        <v>5.0350217628256901E-2</v>
      </c>
      <c r="T28" s="209">
        <v>1.9622061461973599</v>
      </c>
      <c r="U28" s="100">
        <v>4.7098774651539901E-2</v>
      </c>
      <c r="V28" s="209">
        <v>1.6133592762618501</v>
      </c>
      <c r="W28" s="100">
        <v>5.3249569983470697E-2</v>
      </c>
      <c r="X28" s="209">
        <v>2.6601452498791298</v>
      </c>
      <c r="Y28" s="100">
        <v>5.7596143500683601E-2</v>
      </c>
      <c r="Z28" s="209">
        <v>2.2513429301872199</v>
      </c>
      <c r="AA28" s="100">
        <v>7.5111871328310403E-2</v>
      </c>
      <c r="AB28" s="209">
        <v>3.3242299209332402</v>
      </c>
      <c r="AC28" s="100">
        <v>4.9497484395491398E-2</v>
      </c>
      <c r="AD28" s="209">
        <v>2.7175323093798598</v>
      </c>
      <c r="AE28" s="258">
        <v>6.9008332428467795E-2</v>
      </c>
      <c r="AF28" s="98" t="s">
        <v>17</v>
      </c>
      <c r="AG28" s="209">
        <v>1.92636581736311</v>
      </c>
      <c r="AH28" s="100">
        <v>7.2985547050264193E-2</v>
      </c>
      <c r="AI28" s="209">
        <v>2.0282695393385901</v>
      </c>
      <c r="AJ28" s="100">
        <v>7.8373957740978398E-2</v>
      </c>
      <c r="AK28" s="209">
        <v>1.65204377865742</v>
      </c>
      <c r="AL28" s="100">
        <v>8.2412225809726694E-2</v>
      </c>
      <c r="AM28" s="209">
        <v>2.9204617625790799</v>
      </c>
      <c r="AN28" s="100">
        <v>0.102763812170233</v>
      </c>
      <c r="AO28" s="209">
        <v>2.80992615462173</v>
      </c>
      <c r="AP28" s="100">
        <v>0.101043396005007</v>
      </c>
      <c r="AQ28" s="209">
        <v>3.1355926602157198</v>
      </c>
      <c r="AR28" s="100">
        <v>9.9075652457049995E-2</v>
      </c>
      <c r="AS28" s="209">
        <v>3.0180164314494098</v>
      </c>
      <c r="AT28" s="258">
        <v>9.9629161105019098E-2</v>
      </c>
      <c r="AU28" s="98" t="s">
        <v>17</v>
      </c>
      <c r="AV28" s="209">
        <v>1.7342321169547801</v>
      </c>
      <c r="AW28" s="100">
        <v>4.9555568569969302E-2</v>
      </c>
      <c r="AX28" s="209">
        <v>2.0483135302928499</v>
      </c>
      <c r="AY28" s="100">
        <v>4.1136935973050501E-2</v>
      </c>
      <c r="AZ28" s="209">
        <v>1.8470577975382501</v>
      </c>
      <c r="BA28" s="100">
        <v>4.4921011450991997E-2</v>
      </c>
      <c r="BB28" s="209">
        <v>2.4170047170128801</v>
      </c>
      <c r="BC28" s="100">
        <v>5.93953379855474E-2</v>
      </c>
      <c r="BD28" s="209">
        <v>2.70354946184362</v>
      </c>
      <c r="BE28" s="100">
        <v>7.4882236855770098E-2</v>
      </c>
      <c r="BF28" s="209">
        <v>3.2532842898211101</v>
      </c>
      <c r="BG28" s="100">
        <v>5.6586257720118799E-2</v>
      </c>
      <c r="BH28" s="209">
        <v>2.41288677839847</v>
      </c>
      <c r="BI28" s="258">
        <v>7.8390987256398301E-2</v>
      </c>
      <c r="BJ28" s="98" t="s">
        <v>17</v>
      </c>
      <c r="BK28" s="209">
        <v>2.2728499317400899</v>
      </c>
      <c r="BL28" s="100">
        <v>0.10076859386029299</v>
      </c>
      <c r="BM28" s="209">
        <v>2.58650203949556</v>
      </c>
      <c r="BN28" s="100">
        <v>0.103290657205537</v>
      </c>
      <c r="BO28" s="209">
        <v>2.0145300785945701</v>
      </c>
      <c r="BP28" s="100">
        <v>0.10825280849599</v>
      </c>
      <c r="BQ28" s="209">
        <v>2.4583612481855099</v>
      </c>
      <c r="BR28" s="100">
        <v>0.14362566918567299</v>
      </c>
      <c r="BS28" s="209">
        <v>3.5512564785231602</v>
      </c>
      <c r="BT28" s="100">
        <v>8.8150711062065401E-2</v>
      </c>
      <c r="BU28" s="209">
        <v>2.5832997660688202</v>
      </c>
      <c r="BV28" s="100">
        <v>0.21067186749738101</v>
      </c>
      <c r="BW28" s="209">
        <v>0.555415042860258</v>
      </c>
      <c r="BX28" s="258">
        <v>0.130249271302361</v>
      </c>
      <c r="BY28" s="98" t="s">
        <v>17</v>
      </c>
      <c r="BZ28" s="209">
        <v>2.2151873725294502</v>
      </c>
      <c r="CA28" s="100">
        <v>0.18527389606109401</v>
      </c>
      <c r="CB28" s="209">
        <v>2.3396561555687501</v>
      </c>
      <c r="CC28" s="100">
        <v>0.131895571054297</v>
      </c>
      <c r="CD28" s="209">
        <v>2.3332977226563498</v>
      </c>
      <c r="CE28" s="100">
        <v>0.118734066244595</v>
      </c>
      <c r="CF28" s="209">
        <v>2.4107205155428399</v>
      </c>
      <c r="CG28" s="100">
        <v>0.167612004054917</v>
      </c>
      <c r="CH28" s="209">
        <v>3.42993687272878</v>
      </c>
      <c r="CI28" s="100">
        <v>0.14353768910394801</v>
      </c>
      <c r="CJ28" s="209">
        <v>2.6364327582414702</v>
      </c>
      <c r="CK28" s="100">
        <v>0.22549183378719101</v>
      </c>
      <c r="CL28" s="209">
        <v>5.03016126254269E-2</v>
      </c>
      <c r="CM28" s="258">
        <v>4.8117611160396798E-2</v>
      </c>
      <c r="CN28" s="98" t="s">
        <v>17</v>
      </c>
      <c r="CO28" s="209" t="s">
        <v>328</v>
      </c>
      <c r="CP28" s="100" t="s">
        <v>328</v>
      </c>
      <c r="CQ28" s="209" t="s">
        <v>328</v>
      </c>
      <c r="CR28" s="100" t="s">
        <v>328</v>
      </c>
      <c r="CS28" s="209" t="s">
        <v>328</v>
      </c>
      <c r="CT28" s="100" t="s">
        <v>328</v>
      </c>
      <c r="CU28" s="209" t="s">
        <v>328</v>
      </c>
      <c r="CV28" s="100" t="s">
        <v>328</v>
      </c>
      <c r="CW28" s="209" t="s">
        <v>328</v>
      </c>
      <c r="CX28" s="100" t="s">
        <v>328</v>
      </c>
      <c r="CY28" s="209" t="s">
        <v>328</v>
      </c>
      <c r="CZ28" s="100" t="s">
        <v>328</v>
      </c>
      <c r="DA28" s="209" t="s">
        <v>328</v>
      </c>
      <c r="DB28" s="258" t="s">
        <v>328</v>
      </c>
      <c r="DC28" s="98" t="s">
        <v>17</v>
      </c>
      <c r="DD28" s="209">
        <v>2.1423958205323901</v>
      </c>
      <c r="DE28" s="100">
        <v>9.2872472724595798E-2</v>
      </c>
      <c r="DF28" s="209">
        <v>2.2079797081797401</v>
      </c>
      <c r="DG28" s="100">
        <v>7.1804757907343905E-2</v>
      </c>
      <c r="DH28" s="209">
        <v>1.81477443242238</v>
      </c>
      <c r="DI28" s="100">
        <v>8.1332242698371499E-2</v>
      </c>
      <c r="DJ28" s="209">
        <v>2.3111079661496001</v>
      </c>
      <c r="DK28" s="100">
        <v>0.122292068186639</v>
      </c>
      <c r="DL28" s="209">
        <v>3.05908384464803</v>
      </c>
      <c r="DM28" s="100">
        <v>9.9793371264357597E-2</v>
      </c>
      <c r="DN28" s="209">
        <v>2.6942018927723499</v>
      </c>
      <c r="DO28" s="100">
        <v>0.13099055659995101</v>
      </c>
      <c r="DP28" s="209">
        <v>1.1348449550642901</v>
      </c>
      <c r="DQ28" s="258">
        <v>0.117507704901639</v>
      </c>
      <c r="DR28" s="98" t="s">
        <v>17</v>
      </c>
      <c r="DS28" s="209">
        <v>1.64734348025502</v>
      </c>
      <c r="DT28" s="100">
        <v>3.5752484288908003E-2</v>
      </c>
      <c r="DU28" s="209">
        <v>2.2466117447522902</v>
      </c>
      <c r="DV28" s="100">
        <v>4.5710636235804097E-2</v>
      </c>
      <c r="DW28" s="209">
        <v>2.1373151726549602</v>
      </c>
      <c r="DX28" s="100">
        <v>6.4246637530279704E-2</v>
      </c>
      <c r="DY28" s="209">
        <v>2.37566480625655</v>
      </c>
      <c r="DZ28" s="100">
        <v>5.5468866361160198E-2</v>
      </c>
      <c r="EA28" s="209">
        <v>3.0247729919331898</v>
      </c>
      <c r="EB28" s="100">
        <v>5.2290535628016298E-2</v>
      </c>
      <c r="EC28" s="209">
        <v>2.9854492234966501</v>
      </c>
      <c r="ED28" s="100">
        <v>6.8634312841511905E-2</v>
      </c>
      <c r="EE28" s="209">
        <v>1.4111778981874601</v>
      </c>
      <c r="EF28" s="258">
        <v>7.5475177184223002E-2</v>
      </c>
      <c r="EG28" s="98" t="s">
        <v>17</v>
      </c>
      <c r="EH28" s="209">
        <v>2.0203976116978</v>
      </c>
      <c r="EI28" s="100">
        <v>0.12032968857343899</v>
      </c>
      <c r="EJ28" s="209">
        <v>2.10463258393691</v>
      </c>
      <c r="EK28" s="100">
        <v>8.8246665535445801E-2</v>
      </c>
      <c r="EL28" s="209">
        <v>1.65443502756215</v>
      </c>
      <c r="EM28" s="100">
        <v>8.9738164143193494E-2</v>
      </c>
      <c r="EN28" s="209">
        <v>2.21731986741983</v>
      </c>
      <c r="EO28" s="100">
        <v>0.19296342019361901</v>
      </c>
      <c r="EP28" s="209">
        <v>2.9771827708282199</v>
      </c>
      <c r="EQ28" s="100">
        <v>0.164849470018057</v>
      </c>
      <c r="ER28" s="209">
        <v>3.3398792666392199</v>
      </c>
      <c r="ES28" s="100">
        <v>0.17111051558487</v>
      </c>
      <c r="ET28" s="209">
        <v>1.93193697051667</v>
      </c>
      <c r="EU28" s="258">
        <v>0.16658115592190401</v>
      </c>
      <c r="EV28" s="1"/>
      <c r="EW28" s="1"/>
      <c r="EX28" s="1"/>
      <c r="EY28" s="1"/>
      <c r="EZ28" s="1"/>
      <c r="FA28" s="1"/>
      <c r="FB28" s="1"/>
      <c r="FC28" s="1"/>
      <c r="FD28" s="1"/>
      <c r="FE28" s="1"/>
      <c r="FF28" s="1"/>
    </row>
    <row r="29" spans="1:162" s="85" customFormat="1" x14ac:dyDescent="0.2">
      <c r="A29" s="98" t="s">
        <v>18</v>
      </c>
      <c r="B29" s="209">
        <v>1.98901074118687</v>
      </c>
      <c r="C29" s="100">
        <v>0.112227746083898</v>
      </c>
      <c r="D29" s="209">
        <v>2.20675915297217</v>
      </c>
      <c r="E29" s="100">
        <v>0.13020856621239901</v>
      </c>
      <c r="F29" s="209">
        <v>1.3254636260738299</v>
      </c>
      <c r="G29" s="100">
        <v>0.106452611980881</v>
      </c>
      <c r="H29" s="209">
        <v>2.8168688519602001</v>
      </c>
      <c r="I29" s="100">
        <v>0.168841445224609</v>
      </c>
      <c r="J29" s="209">
        <v>2.6981883302508201</v>
      </c>
      <c r="K29" s="100">
        <v>0.15800457807312601</v>
      </c>
      <c r="L29" s="209">
        <v>3.0457405093057801</v>
      </c>
      <c r="M29" s="100">
        <v>0.15058214721473401</v>
      </c>
      <c r="N29" s="209">
        <v>3.2781542358623699</v>
      </c>
      <c r="O29" s="258">
        <v>0.122637459032427</v>
      </c>
      <c r="P29" s="272"/>
      <c r="Q29" s="98" t="s">
        <v>18</v>
      </c>
      <c r="R29" s="209">
        <v>1.8024036398539101</v>
      </c>
      <c r="S29" s="100">
        <v>4.93866219196646E-2</v>
      </c>
      <c r="T29" s="209">
        <v>2.3343004642983498</v>
      </c>
      <c r="U29" s="100">
        <v>7.3209775639239194E-2</v>
      </c>
      <c r="V29" s="209">
        <v>1.4933841629122899</v>
      </c>
      <c r="W29" s="100">
        <v>7.0071929557362106E-2</v>
      </c>
      <c r="X29" s="209">
        <v>2.6308953556911399</v>
      </c>
      <c r="Y29" s="100">
        <v>7.9709305340730702E-2</v>
      </c>
      <c r="Z29" s="209">
        <v>3.0080845248676198</v>
      </c>
      <c r="AA29" s="100">
        <v>8.5177132536393196E-2</v>
      </c>
      <c r="AB29" s="209">
        <v>2.86883776602637</v>
      </c>
      <c r="AC29" s="100">
        <v>9.06998645888277E-2</v>
      </c>
      <c r="AD29" s="209">
        <v>2.4680918308847799</v>
      </c>
      <c r="AE29" s="258">
        <v>9.3018541762361406E-2</v>
      </c>
      <c r="AF29" s="98" t="s">
        <v>18</v>
      </c>
      <c r="AG29" s="209">
        <v>2.1107181588400499</v>
      </c>
      <c r="AH29" s="100">
        <v>7.7747792522995907E-2</v>
      </c>
      <c r="AI29" s="209">
        <v>2.58474791998905</v>
      </c>
      <c r="AJ29" s="100">
        <v>9.1156759342216703E-2</v>
      </c>
      <c r="AK29" s="209">
        <v>1.7394345578591599</v>
      </c>
      <c r="AL29" s="100">
        <v>7.31289048701316E-2</v>
      </c>
      <c r="AM29" s="209">
        <v>2.97681905544674</v>
      </c>
      <c r="AN29" s="100">
        <v>9.8923693834909496E-2</v>
      </c>
      <c r="AO29" s="209">
        <v>3.3447196131990902</v>
      </c>
      <c r="AP29" s="100">
        <v>8.7647889297227596E-2</v>
      </c>
      <c r="AQ29" s="209">
        <v>2.9705742795568302</v>
      </c>
      <c r="AR29" s="100">
        <v>0.120859191119946</v>
      </c>
      <c r="AS29" s="209">
        <v>2.86112317260016</v>
      </c>
      <c r="AT29" s="258">
        <v>0.10628938233167</v>
      </c>
      <c r="AU29" s="98" t="s">
        <v>18</v>
      </c>
      <c r="AV29" s="209">
        <v>1.8859533709301599</v>
      </c>
      <c r="AW29" s="100">
        <v>3.6886018545770997E-2</v>
      </c>
      <c r="AX29" s="209">
        <v>2.3492765773642001</v>
      </c>
      <c r="AY29" s="100">
        <v>5.5222427861580298E-2</v>
      </c>
      <c r="AZ29" s="209">
        <v>1.77012348947666</v>
      </c>
      <c r="BA29" s="100">
        <v>3.7420405543465901E-2</v>
      </c>
      <c r="BB29" s="209">
        <v>2.5468912763000402</v>
      </c>
      <c r="BC29" s="100">
        <v>4.7227504298858802E-2</v>
      </c>
      <c r="BD29" s="209">
        <v>3.1159560571819198</v>
      </c>
      <c r="BE29" s="100">
        <v>5.1063237218532301E-2</v>
      </c>
      <c r="BF29" s="209">
        <v>2.5769187480819502</v>
      </c>
      <c r="BG29" s="100">
        <v>6.70932957853244E-2</v>
      </c>
      <c r="BH29" s="209">
        <v>2.5355368333930199</v>
      </c>
      <c r="BI29" s="258">
        <v>7.7989061112400407E-2</v>
      </c>
      <c r="BJ29" s="98" t="s">
        <v>18</v>
      </c>
      <c r="BK29" s="209">
        <v>2.0396811849154499</v>
      </c>
      <c r="BL29" s="100">
        <v>0.12669758714486701</v>
      </c>
      <c r="BM29" s="209">
        <v>2.7031567536410699</v>
      </c>
      <c r="BN29" s="100">
        <v>0.12710368701811001</v>
      </c>
      <c r="BO29" s="209">
        <v>1.9415157985610001</v>
      </c>
      <c r="BP29" s="100">
        <v>0.10826088637796299</v>
      </c>
      <c r="BQ29" s="209">
        <v>2.5711902427718498</v>
      </c>
      <c r="BR29" s="100">
        <v>0.202391894387978</v>
      </c>
      <c r="BS29" s="209">
        <v>3.3290979981880202</v>
      </c>
      <c r="BT29" s="100">
        <v>0.15398040572310201</v>
      </c>
      <c r="BU29" s="209">
        <v>1.15085926274648</v>
      </c>
      <c r="BV29" s="100">
        <v>0.18290317181753499</v>
      </c>
      <c r="BW29" s="209">
        <v>0.58564951801924903</v>
      </c>
      <c r="BX29" s="258">
        <v>0.16294741534762999</v>
      </c>
      <c r="BY29" s="98" t="s">
        <v>18</v>
      </c>
      <c r="BZ29" s="209">
        <v>1.73767280243934</v>
      </c>
      <c r="CA29" s="100">
        <v>9.2814019905394798E-2</v>
      </c>
      <c r="CB29" s="209">
        <v>2.67827208898025</v>
      </c>
      <c r="CC29" s="100">
        <v>0.13415593637255399</v>
      </c>
      <c r="CD29" s="209">
        <v>2.4825821947834998</v>
      </c>
      <c r="CE29" s="100">
        <v>0.105377988466137</v>
      </c>
      <c r="CF29" s="209">
        <v>2.3612579570882701</v>
      </c>
      <c r="CG29" s="100">
        <v>0.162519171293459</v>
      </c>
      <c r="CH29" s="209">
        <v>3.6840406972925099</v>
      </c>
      <c r="CI29" s="100">
        <v>9.6946918911361701E-2</v>
      </c>
      <c r="CJ29" s="209">
        <v>1.0379648416470899</v>
      </c>
      <c r="CK29" s="100">
        <v>0.20580328508113599</v>
      </c>
      <c r="CL29" s="209">
        <v>0.50259852659970905</v>
      </c>
      <c r="CM29" s="258">
        <v>0.146903932633593</v>
      </c>
      <c r="CN29" s="98" t="s">
        <v>18</v>
      </c>
      <c r="CO29" s="209" t="s">
        <v>328</v>
      </c>
      <c r="CP29" s="100" t="s">
        <v>328</v>
      </c>
      <c r="CQ29" s="209" t="s">
        <v>328</v>
      </c>
      <c r="CR29" s="100" t="s">
        <v>328</v>
      </c>
      <c r="CS29" s="209" t="s">
        <v>328</v>
      </c>
      <c r="CT29" s="100" t="s">
        <v>328</v>
      </c>
      <c r="CU29" s="209" t="s">
        <v>328</v>
      </c>
      <c r="CV29" s="100" t="s">
        <v>328</v>
      </c>
      <c r="CW29" s="209" t="s">
        <v>328</v>
      </c>
      <c r="CX29" s="100" t="s">
        <v>328</v>
      </c>
      <c r="CY29" s="209" t="s">
        <v>328</v>
      </c>
      <c r="CZ29" s="100" t="s">
        <v>328</v>
      </c>
      <c r="DA29" s="209" t="s">
        <v>328</v>
      </c>
      <c r="DB29" s="258" t="s">
        <v>328</v>
      </c>
      <c r="DC29" s="98" t="s">
        <v>18</v>
      </c>
      <c r="DD29" s="209">
        <v>2.0327429740946998</v>
      </c>
      <c r="DE29" s="100">
        <v>6.00004728190911E-2</v>
      </c>
      <c r="DF29" s="209">
        <v>2.3589219233466898</v>
      </c>
      <c r="DG29" s="100">
        <v>6.9131708272834297E-2</v>
      </c>
      <c r="DH29" s="209">
        <v>1.7931203053770599</v>
      </c>
      <c r="DI29" s="100">
        <v>7.2586923891889504E-2</v>
      </c>
      <c r="DJ29" s="209">
        <v>2.1448319126252602</v>
      </c>
      <c r="DK29" s="100">
        <v>9.71095231488113E-2</v>
      </c>
      <c r="DL29" s="209">
        <v>3.4928906205168202</v>
      </c>
      <c r="DM29" s="100">
        <v>7.1701725479990902E-2</v>
      </c>
      <c r="DN29" s="209">
        <v>1.8029341319093699</v>
      </c>
      <c r="DO29" s="100">
        <v>0.123896030241645</v>
      </c>
      <c r="DP29" s="209">
        <v>1.48907977652104</v>
      </c>
      <c r="DQ29" s="258">
        <v>9.2545479784162998E-2</v>
      </c>
      <c r="DR29" s="98" t="s">
        <v>18</v>
      </c>
      <c r="DS29" s="209">
        <v>1.7361545515482499</v>
      </c>
      <c r="DT29" s="100">
        <v>2.81774792635811E-2</v>
      </c>
      <c r="DU29" s="209">
        <v>2.5530041482524699</v>
      </c>
      <c r="DV29" s="100">
        <v>4.26414593872552E-2</v>
      </c>
      <c r="DW29" s="209">
        <v>2.13116308612606</v>
      </c>
      <c r="DX29" s="100">
        <v>5.5220830398659999E-2</v>
      </c>
      <c r="DY29" s="209">
        <v>2.5318099322882599</v>
      </c>
      <c r="DZ29" s="100">
        <v>5.5712292264688802E-2</v>
      </c>
      <c r="EA29" s="209">
        <v>3.40319976496535</v>
      </c>
      <c r="EB29" s="100">
        <v>4.1131375483472503E-2</v>
      </c>
      <c r="EC29" s="209">
        <v>2.0353091644541199</v>
      </c>
      <c r="ED29" s="100">
        <v>6.6544616874696497E-2</v>
      </c>
      <c r="EE29" s="209">
        <v>1.5707605606061099</v>
      </c>
      <c r="EF29" s="258">
        <v>7.6080799397459001E-2</v>
      </c>
      <c r="EG29" s="98" t="s">
        <v>18</v>
      </c>
      <c r="EH29" s="209">
        <v>2.1288231884308502</v>
      </c>
      <c r="EI29" s="100">
        <v>6.2487242373336499E-2</v>
      </c>
      <c r="EJ29" s="209">
        <v>2.0137581376996798</v>
      </c>
      <c r="EK29" s="100">
        <v>9.4124672048069999E-2</v>
      </c>
      <c r="EL29" s="209">
        <v>1.7203316037773999</v>
      </c>
      <c r="EM29" s="100">
        <v>9.0574125258731306E-2</v>
      </c>
      <c r="EN29" s="209">
        <v>1.58185421097554</v>
      </c>
      <c r="EO29" s="100">
        <v>0.119939492830848</v>
      </c>
      <c r="EP29" s="209">
        <v>3.1946311168977499</v>
      </c>
      <c r="EQ29" s="100">
        <v>9.73822885431192E-2</v>
      </c>
      <c r="ER29" s="209">
        <v>2.8297480810764801</v>
      </c>
      <c r="ES29" s="100">
        <v>0.11041928808112</v>
      </c>
      <c r="ET29" s="209">
        <v>2.41840198355714</v>
      </c>
      <c r="EU29" s="258">
        <v>0.11524721965319901</v>
      </c>
      <c r="EV29" s="1"/>
      <c r="EW29" s="1"/>
      <c r="EX29" s="1"/>
      <c r="EY29" s="1"/>
      <c r="EZ29" s="1"/>
      <c r="FA29" s="1"/>
      <c r="FB29" s="1"/>
      <c r="FC29" s="1"/>
      <c r="FD29" s="1"/>
      <c r="FE29" s="1"/>
      <c r="FF29" s="1"/>
    </row>
    <row r="30" spans="1:162" s="85" customFormat="1" x14ac:dyDescent="0.2">
      <c r="A30" s="98" t="s">
        <v>19</v>
      </c>
      <c r="B30" s="209">
        <v>2.86654925320153</v>
      </c>
      <c r="C30" s="100">
        <v>0.120139417959007</v>
      </c>
      <c r="D30" s="209">
        <v>1.81923265034841</v>
      </c>
      <c r="E30" s="100">
        <v>9.5148904013427807E-2</v>
      </c>
      <c r="F30" s="209">
        <v>1.6726090240470901</v>
      </c>
      <c r="G30" s="100">
        <v>9.8018512528915705E-2</v>
      </c>
      <c r="H30" s="209">
        <v>2.1819327209034101</v>
      </c>
      <c r="I30" s="100">
        <v>0.15864224245424999</v>
      </c>
      <c r="J30" s="209">
        <v>3.2491145852965402</v>
      </c>
      <c r="K30" s="100">
        <v>0.18531242000318399</v>
      </c>
      <c r="L30" s="209">
        <v>3.23904226911315</v>
      </c>
      <c r="M30" s="100">
        <v>0.144858937497612</v>
      </c>
      <c r="N30" s="209">
        <v>3.3353949824672</v>
      </c>
      <c r="O30" s="258">
        <v>0.13949417988249299</v>
      </c>
      <c r="P30" s="272"/>
      <c r="Q30" s="98" t="s">
        <v>19</v>
      </c>
      <c r="R30" s="209">
        <v>2.1937494529246999</v>
      </c>
      <c r="S30" s="100">
        <v>4.3258321927832598E-2</v>
      </c>
      <c r="T30" s="209">
        <v>1.87662596877137</v>
      </c>
      <c r="U30" s="100">
        <v>4.3924507790078303E-2</v>
      </c>
      <c r="V30" s="209">
        <v>1.85457626410569</v>
      </c>
      <c r="W30" s="100">
        <v>3.5879009267929397E-2</v>
      </c>
      <c r="X30" s="209">
        <v>2.4564250083805899</v>
      </c>
      <c r="Y30" s="100">
        <v>6.6636816466598803E-2</v>
      </c>
      <c r="Z30" s="209">
        <v>3.0886912348564501</v>
      </c>
      <c r="AA30" s="100">
        <v>7.6036414784476605E-2</v>
      </c>
      <c r="AB30" s="209">
        <v>2.8311845703911098</v>
      </c>
      <c r="AC30" s="100">
        <v>7.2484286580063104E-2</v>
      </c>
      <c r="AD30" s="209">
        <v>2.2890279565134</v>
      </c>
      <c r="AE30" s="258">
        <v>7.1262375204516101E-2</v>
      </c>
      <c r="AF30" s="98" t="s">
        <v>19</v>
      </c>
      <c r="AG30" s="209">
        <v>2.37048659624632</v>
      </c>
      <c r="AH30" s="100">
        <v>6.1289277502510002E-2</v>
      </c>
      <c r="AI30" s="209">
        <v>1.92731695499053</v>
      </c>
      <c r="AJ30" s="100">
        <v>6.2617991547690599E-2</v>
      </c>
      <c r="AK30" s="209">
        <v>1.89867123206651</v>
      </c>
      <c r="AL30" s="100">
        <v>5.90817421645842E-2</v>
      </c>
      <c r="AM30" s="209">
        <v>2.6436579986836999</v>
      </c>
      <c r="AN30" s="100">
        <v>9.90873736430114E-2</v>
      </c>
      <c r="AO30" s="209">
        <v>3.1804617251854999</v>
      </c>
      <c r="AP30" s="100">
        <v>0.10185707758092701</v>
      </c>
      <c r="AQ30" s="209">
        <v>3.35681179531259</v>
      </c>
      <c r="AR30" s="100">
        <v>9.5752882717579493E-2</v>
      </c>
      <c r="AS30" s="209">
        <v>3.0923972858079498</v>
      </c>
      <c r="AT30" s="258">
        <v>0.116440852900177</v>
      </c>
      <c r="AU30" s="98" t="s">
        <v>19</v>
      </c>
      <c r="AV30" s="209">
        <v>2.1573556869179402</v>
      </c>
      <c r="AW30" s="100">
        <v>4.1879438024980502E-2</v>
      </c>
      <c r="AX30" s="209">
        <v>2.1476828277686</v>
      </c>
      <c r="AY30" s="100">
        <v>3.84771700817296E-2</v>
      </c>
      <c r="AZ30" s="209">
        <v>2.0252518917959499</v>
      </c>
      <c r="BA30" s="100">
        <v>3.1893799540833198E-2</v>
      </c>
      <c r="BB30" s="209">
        <v>2.2768151169778199</v>
      </c>
      <c r="BC30" s="100">
        <v>5.4527048135971597E-2</v>
      </c>
      <c r="BD30" s="209">
        <v>3.08069055298404</v>
      </c>
      <c r="BE30" s="100">
        <v>6.14246210030088E-2</v>
      </c>
      <c r="BF30" s="209">
        <v>2.72770875796457</v>
      </c>
      <c r="BG30" s="100">
        <v>6.1874342866163397E-2</v>
      </c>
      <c r="BH30" s="209">
        <v>2.4345637258005799</v>
      </c>
      <c r="BI30" s="258">
        <v>5.8275147075042201E-2</v>
      </c>
      <c r="BJ30" s="98" t="s">
        <v>19</v>
      </c>
      <c r="BK30" s="209">
        <v>2.4887589739377098</v>
      </c>
      <c r="BL30" s="100">
        <v>7.2986628540492204E-2</v>
      </c>
      <c r="BM30" s="209">
        <v>2.2319501537375999</v>
      </c>
      <c r="BN30" s="100">
        <v>6.8347670782227907E-2</v>
      </c>
      <c r="BO30" s="209">
        <v>2.3072758092484502</v>
      </c>
      <c r="BP30" s="100">
        <v>7.2729077812958898E-2</v>
      </c>
      <c r="BQ30" s="209">
        <v>2.0979082390644299</v>
      </c>
      <c r="BR30" s="100">
        <v>0.116128567870288</v>
      </c>
      <c r="BS30" s="209">
        <v>3.7140320863856</v>
      </c>
      <c r="BT30" s="100">
        <v>5.8537853733570899E-2</v>
      </c>
      <c r="BU30" s="209">
        <v>1.7820937360753799</v>
      </c>
      <c r="BV30" s="100">
        <v>0.16849132242407999</v>
      </c>
      <c r="BW30" s="209">
        <v>0.53542001413589302</v>
      </c>
      <c r="BX30" s="258">
        <v>0.102555289749652</v>
      </c>
      <c r="BY30" s="98" t="s">
        <v>19</v>
      </c>
      <c r="BZ30" s="209">
        <v>2.3441153754406199</v>
      </c>
      <c r="CA30" s="100">
        <v>0.11346966631100799</v>
      </c>
      <c r="CB30" s="209">
        <v>2.4221212110756301</v>
      </c>
      <c r="CC30" s="100">
        <v>0.12010430946281</v>
      </c>
      <c r="CD30" s="209">
        <v>2.3455867777693902</v>
      </c>
      <c r="CE30" s="100">
        <v>8.6601687476337202E-2</v>
      </c>
      <c r="CF30" s="209">
        <v>2.0841472420561198</v>
      </c>
      <c r="CG30" s="100">
        <v>0.164268736992423</v>
      </c>
      <c r="CH30" s="209">
        <v>3.3824052105901101</v>
      </c>
      <c r="CI30" s="100">
        <v>0.15446234237297701</v>
      </c>
      <c r="CJ30" s="209">
        <v>1.1722927078921199</v>
      </c>
      <c r="CK30" s="100">
        <v>0.220713010245602</v>
      </c>
      <c r="CL30" s="209">
        <v>0.16505977795898799</v>
      </c>
      <c r="CM30" s="258">
        <v>7.3309111460215196E-2</v>
      </c>
      <c r="CN30" s="98" t="s">
        <v>19</v>
      </c>
      <c r="CO30" s="209">
        <v>2.69597882600497</v>
      </c>
      <c r="CP30" s="100">
        <v>0.14380222518993299</v>
      </c>
      <c r="CQ30" s="209">
        <v>1.90905853836307</v>
      </c>
      <c r="CR30" s="100">
        <v>0.107506646755989</v>
      </c>
      <c r="CS30" s="209">
        <v>1.8684501866608101</v>
      </c>
      <c r="CT30" s="100">
        <v>0.118842388971915</v>
      </c>
      <c r="CU30" s="209">
        <v>1.8913234152492799</v>
      </c>
      <c r="CV30" s="100">
        <v>0.199144502078029</v>
      </c>
      <c r="CW30" s="209">
        <v>3.71570350320816</v>
      </c>
      <c r="CX30" s="100">
        <v>0.120209911796521</v>
      </c>
      <c r="CY30" s="209">
        <v>2.0014596215239999</v>
      </c>
      <c r="CZ30" s="100">
        <v>0.27591979120487697</v>
      </c>
      <c r="DA30" s="209">
        <v>2.0778387089684398</v>
      </c>
      <c r="DB30" s="258">
        <v>0.26383758794718398</v>
      </c>
      <c r="DC30" s="98" t="s">
        <v>19</v>
      </c>
      <c r="DD30" s="209">
        <v>2.3766884219437401</v>
      </c>
      <c r="DE30" s="100">
        <v>4.93373077480228E-2</v>
      </c>
      <c r="DF30" s="209">
        <v>2.1098087986292402</v>
      </c>
      <c r="DG30" s="100">
        <v>4.8089113631114497E-2</v>
      </c>
      <c r="DH30" s="209">
        <v>2.05914702236629</v>
      </c>
      <c r="DI30" s="100">
        <v>4.7139326373488298E-2</v>
      </c>
      <c r="DJ30" s="209">
        <v>2.0170363308227102</v>
      </c>
      <c r="DK30" s="100">
        <v>7.4716334648116195E-2</v>
      </c>
      <c r="DL30" s="209">
        <v>3.3494353118634002</v>
      </c>
      <c r="DM30" s="100">
        <v>7.0226749135199204E-2</v>
      </c>
      <c r="DN30" s="209">
        <v>1.8380111947800499</v>
      </c>
      <c r="DO30" s="100">
        <v>8.7936714542746194E-2</v>
      </c>
      <c r="DP30" s="209">
        <v>1.37651398433228</v>
      </c>
      <c r="DQ30" s="258">
        <v>8.2703556476700593E-2</v>
      </c>
      <c r="DR30" s="98" t="s">
        <v>19</v>
      </c>
      <c r="DS30" s="209">
        <v>2.0533669118948898</v>
      </c>
      <c r="DT30" s="100">
        <v>2.1498311099371399E-2</v>
      </c>
      <c r="DU30" s="209">
        <v>2.1162840287298299</v>
      </c>
      <c r="DV30" s="100">
        <v>2.3584585075764899E-2</v>
      </c>
      <c r="DW30" s="209">
        <v>2.2607294923658001</v>
      </c>
      <c r="DX30" s="100">
        <v>2.8155915744054301E-2</v>
      </c>
      <c r="DY30" s="209">
        <v>2.4986995289721801</v>
      </c>
      <c r="DZ30" s="100">
        <v>4.3322765235483902E-2</v>
      </c>
      <c r="EA30" s="209">
        <v>3.21103117141877</v>
      </c>
      <c r="EB30" s="100">
        <v>4.8416271126401803E-2</v>
      </c>
      <c r="EC30" s="209">
        <v>2.5862853084347699</v>
      </c>
      <c r="ED30" s="100">
        <v>5.1108130786490999E-2</v>
      </c>
      <c r="EE30" s="209">
        <v>2.0855718861642001</v>
      </c>
      <c r="EF30" s="258">
        <v>5.1715711636478798E-2</v>
      </c>
      <c r="EG30" s="98" t="s">
        <v>19</v>
      </c>
      <c r="EH30" s="209">
        <v>2.5032595949077998</v>
      </c>
      <c r="EI30" s="100">
        <v>7.4585677432191494E-2</v>
      </c>
      <c r="EJ30" s="209">
        <v>2.0047284207068299</v>
      </c>
      <c r="EK30" s="100">
        <v>9.8372867699949906E-2</v>
      </c>
      <c r="EL30" s="209">
        <v>2.0851575784771001</v>
      </c>
      <c r="EM30" s="100">
        <v>7.7924867647349294E-2</v>
      </c>
      <c r="EN30" s="209">
        <v>2.0608944710632899</v>
      </c>
      <c r="EO30" s="100">
        <v>0.12621688995480501</v>
      </c>
      <c r="EP30" s="209">
        <v>3.36450035997315</v>
      </c>
      <c r="EQ30" s="100">
        <v>0.103632573310001</v>
      </c>
      <c r="ER30" s="209">
        <v>2.5373180747671702</v>
      </c>
      <c r="ES30" s="100">
        <v>0.147530116088191</v>
      </c>
      <c r="ET30" s="209">
        <v>1.9987005930572901</v>
      </c>
      <c r="EU30" s="258">
        <v>0.15070133520717299</v>
      </c>
      <c r="EV30" s="1"/>
      <c r="EW30" s="1"/>
      <c r="EX30" s="1"/>
      <c r="EY30" s="1"/>
      <c r="EZ30" s="1"/>
      <c r="FA30" s="1"/>
      <c r="FB30" s="1"/>
      <c r="FC30" s="1"/>
      <c r="FD30" s="1"/>
      <c r="FE30" s="1"/>
      <c r="FF30" s="1"/>
    </row>
    <row r="31" spans="1:162" s="85" customFormat="1" x14ac:dyDescent="0.2">
      <c r="A31" s="98" t="s">
        <v>20</v>
      </c>
      <c r="B31" s="209">
        <v>1.5169765783959599</v>
      </c>
      <c r="C31" s="100">
        <v>0.13392290179028499</v>
      </c>
      <c r="D31" s="209" t="s">
        <v>328</v>
      </c>
      <c r="E31" s="100" t="s">
        <v>328</v>
      </c>
      <c r="F31" s="209">
        <v>1.7851209941844299</v>
      </c>
      <c r="G31" s="100">
        <v>0.14950410022267399</v>
      </c>
      <c r="H31" s="209" t="s">
        <v>328</v>
      </c>
      <c r="I31" s="100" t="s">
        <v>328</v>
      </c>
      <c r="J31" s="209">
        <v>2.8349684338170098</v>
      </c>
      <c r="K31" s="100">
        <v>0.41032899922732602</v>
      </c>
      <c r="L31" s="209">
        <v>3.3712132730353201</v>
      </c>
      <c r="M31" s="100">
        <v>0.22775595916695399</v>
      </c>
      <c r="N31" s="209">
        <v>3.4590055949863601</v>
      </c>
      <c r="O31" s="258">
        <v>0.25754700648735102</v>
      </c>
      <c r="P31" s="272"/>
      <c r="Q31" s="98" t="s">
        <v>20</v>
      </c>
      <c r="R31" s="209">
        <v>1.8681822242064099</v>
      </c>
      <c r="S31" s="100">
        <v>5.4665735812064402E-2</v>
      </c>
      <c r="T31" s="209">
        <v>2.2172438363582199</v>
      </c>
      <c r="U31" s="100">
        <v>4.4621224706032997E-2</v>
      </c>
      <c r="V31" s="209">
        <v>1.9971711870161699</v>
      </c>
      <c r="W31" s="100">
        <v>5.7593459247568202E-2</v>
      </c>
      <c r="X31" s="209">
        <v>2.7077165928140001</v>
      </c>
      <c r="Y31" s="100">
        <v>6.0977964608109503E-2</v>
      </c>
      <c r="Z31" s="209">
        <v>3.08774962058789</v>
      </c>
      <c r="AA31" s="100">
        <v>7.3060286617519093E-2</v>
      </c>
      <c r="AB31" s="209">
        <v>3.43293004389175</v>
      </c>
      <c r="AC31" s="100">
        <v>6.5014486340125494E-2</v>
      </c>
      <c r="AD31" s="209">
        <v>2.5796628231434999</v>
      </c>
      <c r="AE31" s="258">
        <v>8.0465097634746893E-2</v>
      </c>
      <c r="AF31" s="98" t="s">
        <v>20</v>
      </c>
      <c r="AG31" s="209">
        <v>1.90586135648051</v>
      </c>
      <c r="AH31" s="100">
        <v>6.7839973107308799E-2</v>
      </c>
      <c r="AI31" s="209">
        <v>2.3387076862586702</v>
      </c>
      <c r="AJ31" s="100">
        <v>6.6915536330487205E-2</v>
      </c>
      <c r="AK31" s="209">
        <v>2.12065886026644</v>
      </c>
      <c r="AL31" s="100">
        <v>5.8772994265989399E-2</v>
      </c>
      <c r="AM31" s="209">
        <v>3.0493185018331799</v>
      </c>
      <c r="AN31" s="100">
        <v>9.5338319117263495E-2</v>
      </c>
      <c r="AO31" s="209">
        <v>2.9519014602781302</v>
      </c>
      <c r="AP31" s="100">
        <v>0.108562977590749</v>
      </c>
      <c r="AQ31" s="209">
        <v>3.6976311456636899</v>
      </c>
      <c r="AR31" s="100">
        <v>5.8297876351489503E-2</v>
      </c>
      <c r="AS31" s="209">
        <v>3.2957741815925399</v>
      </c>
      <c r="AT31" s="258">
        <v>7.5171657049769594E-2</v>
      </c>
      <c r="AU31" s="98" t="s">
        <v>20</v>
      </c>
      <c r="AV31" s="209">
        <v>1.8032248706898399</v>
      </c>
      <c r="AW31" s="100">
        <v>3.66896564828278E-2</v>
      </c>
      <c r="AX31" s="209">
        <v>2.2498610961588601</v>
      </c>
      <c r="AY31" s="100">
        <v>4.1123698211905903E-2</v>
      </c>
      <c r="AZ31" s="209">
        <v>2.13994708074866</v>
      </c>
      <c r="BA31" s="100">
        <v>3.7604981051613001E-2</v>
      </c>
      <c r="BB31" s="209">
        <v>2.97933716556141</v>
      </c>
      <c r="BC31" s="100">
        <v>5.6025397958803999E-2</v>
      </c>
      <c r="BD31" s="209">
        <v>2.7168585400229599</v>
      </c>
      <c r="BE31" s="100">
        <v>8.0251934252143303E-2</v>
      </c>
      <c r="BF31" s="209">
        <v>3.6420787748525201</v>
      </c>
      <c r="BG31" s="100">
        <v>4.0629264855658299E-2</v>
      </c>
      <c r="BH31" s="209">
        <v>3.1137475148752398</v>
      </c>
      <c r="BI31" s="258">
        <v>5.5445692858131002E-2</v>
      </c>
      <c r="BJ31" s="98" t="s">
        <v>20</v>
      </c>
      <c r="BK31" s="209">
        <v>2.0904059261751899</v>
      </c>
      <c r="BL31" s="100">
        <v>7.4925955346481901E-2</v>
      </c>
      <c r="BM31" s="209">
        <v>2.4823132572781601</v>
      </c>
      <c r="BN31" s="100">
        <v>0.102336505960263</v>
      </c>
      <c r="BO31" s="209">
        <v>2.1869140122456598</v>
      </c>
      <c r="BP31" s="100">
        <v>7.0151263044034698E-2</v>
      </c>
      <c r="BQ31" s="209">
        <v>2.6959374601751702</v>
      </c>
      <c r="BR31" s="100">
        <v>0.106853426767823</v>
      </c>
      <c r="BS31" s="209">
        <v>3.6749689486005499</v>
      </c>
      <c r="BT31" s="100">
        <v>8.6193832577875606E-2</v>
      </c>
      <c r="BU31" s="209">
        <v>3.3883354305306201</v>
      </c>
      <c r="BV31" s="100">
        <v>0.13755730517116499</v>
      </c>
      <c r="BW31" s="209">
        <v>1.1803369965659001</v>
      </c>
      <c r="BX31" s="258">
        <v>0.16124000668954699</v>
      </c>
      <c r="BY31" s="98" t="s">
        <v>20</v>
      </c>
      <c r="BZ31" s="209">
        <v>1.9292981996113301</v>
      </c>
      <c r="CA31" s="100">
        <v>5.9112353981930502E-2</v>
      </c>
      <c r="CB31" s="209">
        <v>2.4163106877590699</v>
      </c>
      <c r="CC31" s="100">
        <v>9.6597941384387098E-2</v>
      </c>
      <c r="CD31" s="209">
        <v>2.3676358066755898</v>
      </c>
      <c r="CE31" s="100">
        <v>7.6110790098989994E-2</v>
      </c>
      <c r="CF31" s="209">
        <v>2.3927842055211701</v>
      </c>
      <c r="CG31" s="100">
        <v>0.118740224622384</v>
      </c>
      <c r="CH31" s="209">
        <v>3.5958472308267102</v>
      </c>
      <c r="CI31" s="100">
        <v>9.7097108385063594E-2</v>
      </c>
      <c r="CJ31" s="209">
        <v>3.4032440113353699</v>
      </c>
      <c r="CK31" s="100">
        <v>0.11423625761198</v>
      </c>
      <c r="CL31" s="209">
        <v>0.78751449799330797</v>
      </c>
      <c r="CM31" s="258">
        <v>0.126289669915743</v>
      </c>
      <c r="CN31" s="98" t="s">
        <v>20</v>
      </c>
      <c r="CO31" s="209">
        <v>2.1830556221301598</v>
      </c>
      <c r="CP31" s="100">
        <v>0.163191854131644</v>
      </c>
      <c r="CQ31" s="209">
        <v>2.1501116009926</v>
      </c>
      <c r="CR31" s="100">
        <v>0.22089939930328401</v>
      </c>
      <c r="CS31" s="209">
        <v>2.3204069552541</v>
      </c>
      <c r="CT31" s="100">
        <v>0.14818962421814399</v>
      </c>
      <c r="CU31" s="209">
        <v>1.9596053727262099</v>
      </c>
      <c r="CV31" s="100">
        <v>0.23836489911974101</v>
      </c>
      <c r="CW31" s="209">
        <v>3.6437307036734699</v>
      </c>
      <c r="CX31" s="100">
        <v>0.17746373395933701</v>
      </c>
      <c r="CY31" s="209">
        <v>3.02311157588754</v>
      </c>
      <c r="CZ31" s="100">
        <v>0.23704723469782599</v>
      </c>
      <c r="DA31" s="209">
        <v>1.16264659548289</v>
      </c>
      <c r="DB31" s="258">
        <v>0.19587287194719299</v>
      </c>
      <c r="DC31" s="98" t="s">
        <v>20</v>
      </c>
      <c r="DD31" s="209">
        <v>2.0363559141784102</v>
      </c>
      <c r="DE31" s="100">
        <v>6.0550631365557099E-2</v>
      </c>
      <c r="DF31" s="209">
        <v>2.2260187320488498</v>
      </c>
      <c r="DG31" s="100">
        <v>6.6779675101989996E-2</v>
      </c>
      <c r="DH31" s="209">
        <v>2.1308400062965398</v>
      </c>
      <c r="DI31" s="100">
        <v>7.1042758858461896E-2</v>
      </c>
      <c r="DJ31" s="209">
        <v>2.5768706183287802</v>
      </c>
      <c r="DK31" s="100">
        <v>7.9956143605222907E-2</v>
      </c>
      <c r="DL31" s="209">
        <v>3.21913616711725</v>
      </c>
      <c r="DM31" s="100">
        <v>8.5540609520882105E-2</v>
      </c>
      <c r="DN31" s="209">
        <v>3.2878479854829399</v>
      </c>
      <c r="DO31" s="100">
        <v>8.68852774732322E-2</v>
      </c>
      <c r="DP31" s="209">
        <v>2.05776774701914</v>
      </c>
      <c r="DQ31" s="258">
        <v>8.5835891477756401E-2</v>
      </c>
      <c r="DR31" s="98" t="s">
        <v>20</v>
      </c>
      <c r="DS31" s="209">
        <v>1.8483129129335201</v>
      </c>
      <c r="DT31" s="100">
        <v>2.7471329536236301E-2</v>
      </c>
      <c r="DU31" s="209">
        <v>2.2918606863399602</v>
      </c>
      <c r="DV31" s="100">
        <v>3.6965639722108402E-2</v>
      </c>
      <c r="DW31" s="209">
        <v>2.5767783373758899</v>
      </c>
      <c r="DX31" s="100">
        <v>4.1241470576175297E-2</v>
      </c>
      <c r="DY31" s="209">
        <v>2.6876187929081099</v>
      </c>
      <c r="DZ31" s="100">
        <v>5.1182182623967197E-2</v>
      </c>
      <c r="EA31" s="209">
        <v>3.2678261344976298</v>
      </c>
      <c r="EB31" s="100">
        <v>5.1863884382022198E-2</v>
      </c>
      <c r="EC31" s="209">
        <v>3.3288176268322598</v>
      </c>
      <c r="ED31" s="100">
        <v>5.0254979892376102E-2</v>
      </c>
      <c r="EE31" s="209">
        <v>2.2529479690579501</v>
      </c>
      <c r="EF31" s="258">
        <v>6.2298604030402098E-2</v>
      </c>
      <c r="EG31" s="98" t="s">
        <v>20</v>
      </c>
      <c r="EH31" s="209">
        <v>2.2064134204134902</v>
      </c>
      <c r="EI31" s="100">
        <v>8.2859108731681202E-2</v>
      </c>
      <c r="EJ31" s="209">
        <v>2.0540568830050301</v>
      </c>
      <c r="EK31" s="100">
        <v>0.101569799345391</v>
      </c>
      <c r="EL31" s="209">
        <v>2.33090819679476</v>
      </c>
      <c r="EM31" s="100">
        <v>7.3251275869253604E-2</v>
      </c>
      <c r="EN31" s="209">
        <v>2.4010255048109301</v>
      </c>
      <c r="EO31" s="100">
        <v>0.119406734711553</v>
      </c>
      <c r="EP31" s="209">
        <v>3.0126015411450102</v>
      </c>
      <c r="EQ31" s="100">
        <v>0.113134501734966</v>
      </c>
      <c r="ER31" s="209">
        <v>3.1044728229345702</v>
      </c>
      <c r="ES31" s="100">
        <v>0.11021308510156499</v>
      </c>
      <c r="ET31" s="209">
        <v>2.4999855967491902</v>
      </c>
      <c r="EU31" s="258">
        <v>0.13548035852394799</v>
      </c>
      <c r="EV31" s="1"/>
      <c r="EW31" s="1"/>
      <c r="EX31" s="1"/>
      <c r="EY31" s="1"/>
      <c r="EZ31" s="1"/>
      <c r="FA31" s="1"/>
      <c r="FB31" s="1"/>
      <c r="FC31" s="1"/>
      <c r="FD31" s="1"/>
      <c r="FE31" s="1"/>
      <c r="FF31" s="1"/>
    </row>
    <row r="32" spans="1:162" s="85" customFormat="1" x14ac:dyDescent="0.2">
      <c r="A32" s="98"/>
      <c r="B32" s="1"/>
      <c r="C32" s="1"/>
      <c r="D32" s="1"/>
      <c r="E32" s="1"/>
      <c r="F32" s="1"/>
      <c r="G32" s="1"/>
      <c r="H32" s="1"/>
      <c r="I32" s="1"/>
      <c r="J32" s="1"/>
      <c r="K32" s="1"/>
      <c r="L32" s="1"/>
      <c r="M32" s="1"/>
      <c r="N32" s="116"/>
      <c r="O32" s="293"/>
      <c r="P32" s="290"/>
      <c r="Q32" s="98"/>
      <c r="R32" s="1"/>
      <c r="S32" s="1"/>
      <c r="T32" s="1"/>
      <c r="U32" s="1"/>
      <c r="V32" s="1"/>
      <c r="W32" s="1"/>
      <c r="X32" s="1"/>
      <c r="Y32" s="1"/>
      <c r="Z32" s="1"/>
      <c r="AA32" s="1"/>
      <c r="AB32" s="1"/>
      <c r="AC32" s="1"/>
      <c r="AD32" s="1"/>
      <c r="AE32" s="293"/>
      <c r="AF32" s="98"/>
      <c r="AG32" s="1"/>
      <c r="AH32" s="1"/>
      <c r="AI32" s="1"/>
      <c r="AJ32" s="1"/>
      <c r="AK32" s="1"/>
      <c r="AL32" s="1"/>
      <c r="AM32" s="1"/>
      <c r="AN32" s="1"/>
      <c r="AO32" s="1"/>
      <c r="AP32" s="1"/>
      <c r="AQ32" s="1"/>
      <c r="AR32" s="1"/>
      <c r="AS32" s="1"/>
      <c r="AT32" s="293"/>
      <c r="AU32" s="98"/>
      <c r="AV32" s="1"/>
      <c r="AW32" s="1"/>
      <c r="AX32" s="1"/>
      <c r="AY32" s="1"/>
      <c r="AZ32" s="1"/>
      <c r="BA32" s="1"/>
      <c r="BB32" s="1"/>
      <c r="BC32" s="1"/>
      <c r="BD32" s="1"/>
      <c r="BE32" s="1"/>
      <c r="BF32" s="1"/>
      <c r="BG32" s="1"/>
      <c r="BH32" s="116"/>
      <c r="BI32" s="293"/>
      <c r="BJ32" s="98"/>
      <c r="BK32" s="1"/>
      <c r="BL32" s="1"/>
      <c r="BM32" s="1"/>
      <c r="BN32" s="1"/>
      <c r="BO32" s="1"/>
      <c r="BP32" s="1"/>
      <c r="BQ32" s="1"/>
      <c r="BR32" s="1"/>
      <c r="BS32" s="1"/>
      <c r="BT32" s="1"/>
      <c r="BU32" s="1"/>
      <c r="BV32" s="1"/>
      <c r="BW32" s="116"/>
      <c r="BX32" s="293"/>
      <c r="BY32" s="98"/>
      <c r="BZ32" s="1"/>
      <c r="CA32" s="1"/>
      <c r="CB32" s="1"/>
      <c r="CC32" s="1"/>
      <c r="CD32" s="1"/>
      <c r="CE32" s="1"/>
      <c r="CF32" s="1"/>
      <c r="CG32" s="1"/>
      <c r="CH32" s="1"/>
      <c r="CI32" s="1"/>
      <c r="CJ32" s="1"/>
      <c r="CK32" s="1"/>
      <c r="CL32" s="116"/>
      <c r="CM32" s="293"/>
      <c r="CN32" s="98"/>
      <c r="CO32" s="1"/>
      <c r="CP32" s="1"/>
      <c r="CQ32" s="1"/>
      <c r="CR32" s="1"/>
      <c r="CS32" s="1"/>
      <c r="CT32" s="1"/>
      <c r="CU32" s="1"/>
      <c r="CV32" s="1"/>
      <c r="CW32" s="1"/>
      <c r="CX32" s="1"/>
      <c r="CY32" s="1"/>
      <c r="CZ32" s="1"/>
      <c r="DA32" s="1"/>
      <c r="DB32" s="293"/>
      <c r="DC32" s="98"/>
      <c r="DD32" s="1"/>
      <c r="DE32" s="1"/>
      <c r="DF32" s="1"/>
      <c r="DG32" s="1"/>
      <c r="DH32" s="1"/>
      <c r="DI32" s="1"/>
      <c r="DJ32" s="1"/>
      <c r="DK32" s="1"/>
      <c r="DL32" s="1"/>
      <c r="DM32" s="1"/>
      <c r="DN32" s="1"/>
      <c r="DO32" s="1"/>
      <c r="DP32" s="116"/>
      <c r="DQ32" s="293"/>
      <c r="DR32" s="98"/>
      <c r="DS32" s="1"/>
      <c r="DT32" s="1"/>
      <c r="DU32" s="1"/>
      <c r="DV32" s="1"/>
      <c r="DW32" s="1"/>
      <c r="DX32" s="1"/>
      <c r="DY32" s="1"/>
      <c r="DZ32" s="1"/>
      <c r="EA32" s="1"/>
      <c r="EB32" s="1"/>
      <c r="EC32" s="1"/>
      <c r="ED32" s="1"/>
      <c r="EE32" s="1"/>
      <c r="EF32" s="293"/>
      <c r="EG32" s="98"/>
      <c r="EH32" s="1"/>
      <c r="EI32" s="1"/>
      <c r="EJ32" s="1"/>
      <c r="EK32" s="1"/>
      <c r="EL32" s="1"/>
      <c r="EM32" s="1"/>
      <c r="EN32" s="1"/>
      <c r="EO32" s="1"/>
      <c r="EP32" s="1"/>
      <c r="EQ32" s="1"/>
      <c r="ER32" s="1"/>
      <c r="ES32" s="1"/>
      <c r="ET32" s="116"/>
      <c r="EU32" s="293"/>
      <c r="EV32" s="1"/>
      <c r="EW32" s="1"/>
      <c r="EX32" s="1"/>
      <c r="EY32" s="1"/>
      <c r="EZ32" s="1"/>
      <c r="FA32" s="1"/>
      <c r="FB32" s="1"/>
      <c r="FC32" s="1"/>
      <c r="FD32" s="1"/>
      <c r="FE32" s="1"/>
      <c r="FF32" s="1"/>
    </row>
    <row r="33" spans="1:162" s="85" customFormat="1" x14ac:dyDescent="0.2">
      <c r="A33" s="97" t="s">
        <v>21</v>
      </c>
      <c r="B33" s="1"/>
      <c r="C33" s="1"/>
      <c r="D33" s="1"/>
      <c r="E33" s="1"/>
      <c r="F33" s="1"/>
      <c r="G33" s="1"/>
      <c r="H33" s="1"/>
      <c r="I33" s="1"/>
      <c r="J33" s="1"/>
      <c r="K33" s="1"/>
      <c r="L33" s="1"/>
      <c r="M33" s="1"/>
      <c r="N33" s="116"/>
      <c r="O33" s="293"/>
      <c r="P33" s="290"/>
      <c r="Q33" s="97" t="s">
        <v>21</v>
      </c>
      <c r="R33" s="1"/>
      <c r="S33" s="1"/>
      <c r="T33" s="1"/>
      <c r="U33" s="1"/>
      <c r="V33" s="1"/>
      <c r="W33" s="1"/>
      <c r="X33" s="1"/>
      <c r="Y33" s="1"/>
      <c r="Z33" s="1"/>
      <c r="AA33" s="1"/>
      <c r="AB33" s="1"/>
      <c r="AC33" s="1"/>
      <c r="AD33" s="1"/>
      <c r="AE33" s="293"/>
      <c r="AF33" s="97" t="s">
        <v>21</v>
      </c>
      <c r="AG33" s="1"/>
      <c r="AH33" s="1"/>
      <c r="AI33" s="1"/>
      <c r="AJ33" s="1"/>
      <c r="AK33" s="1"/>
      <c r="AL33" s="1"/>
      <c r="AM33" s="1"/>
      <c r="AN33" s="1"/>
      <c r="AO33" s="1"/>
      <c r="AP33" s="1"/>
      <c r="AQ33" s="1"/>
      <c r="AR33" s="1"/>
      <c r="AS33" s="1"/>
      <c r="AT33" s="293"/>
      <c r="AU33" s="97" t="s">
        <v>21</v>
      </c>
      <c r="AV33" s="1"/>
      <c r="AW33" s="1"/>
      <c r="AX33" s="1"/>
      <c r="AY33" s="1"/>
      <c r="AZ33" s="1"/>
      <c r="BA33" s="1"/>
      <c r="BB33" s="1"/>
      <c r="BC33" s="1"/>
      <c r="BD33" s="1"/>
      <c r="BE33" s="1"/>
      <c r="BF33" s="1"/>
      <c r="BG33" s="1"/>
      <c r="BH33" s="116"/>
      <c r="BI33" s="293"/>
      <c r="BJ33" s="97" t="s">
        <v>21</v>
      </c>
      <c r="BK33" s="1"/>
      <c r="BL33" s="1"/>
      <c r="BM33" s="1"/>
      <c r="BN33" s="1"/>
      <c r="BO33" s="1"/>
      <c r="BP33" s="1"/>
      <c r="BQ33" s="1"/>
      <c r="BR33" s="1"/>
      <c r="BS33" s="1"/>
      <c r="BT33" s="1"/>
      <c r="BU33" s="1"/>
      <c r="BV33" s="1"/>
      <c r="BW33" s="116"/>
      <c r="BX33" s="293"/>
      <c r="BY33" s="97" t="s">
        <v>21</v>
      </c>
      <c r="BZ33" s="1"/>
      <c r="CA33" s="1"/>
      <c r="CB33" s="1"/>
      <c r="CC33" s="1"/>
      <c r="CD33" s="1"/>
      <c r="CE33" s="1"/>
      <c r="CF33" s="1"/>
      <c r="CG33" s="1"/>
      <c r="CH33" s="1"/>
      <c r="CI33" s="1"/>
      <c r="CJ33" s="1"/>
      <c r="CK33" s="1"/>
      <c r="CL33" s="116"/>
      <c r="CM33" s="293"/>
      <c r="CN33" s="97" t="s">
        <v>21</v>
      </c>
      <c r="CO33" s="1"/>
      <c r="CP33" s="1"/>
      <c r="CQ33" s="1"/>
      <c r="CR33" s="1"/>
      <c r="CS33" s="1"/>
      <c r="CT33" s="1"/>
      <c r="CU33" s="1"/>
      <c r="CV33" s="1"/>
      <c r="CW33" s="1"/>
      <c r="CX33" s="1"/>
      <c r="CY33" s="1"/>
      <c r="CZ33" s="1"/>
      <c r="DA33" s="1"/>
      <c r="DB33" s="293"/>
      <c r="DC33" s="97" t="s">
        <v>21</v>
      </c>
      <c r="DD33" s="1"/>
      <c r="DE33" s="1"/>
      <c r="DF33" s="1"/>
      <c r="DG33" s="1"/>
      <c r="DH33" s="1"/>
      <c r="DI33" s="1"/>
      <c r="DJ33" s="1"/>
      <c r="DK33" s="1"/>
      <c r="DL33" s="1"/>
      <c r="DM33" s="1"/>
      <c r="DN33" s="1"/>
      <c r="DO33" s="1"/>
      <c r="DP33" s="116"/>
      <c r="DQ33" s="293"/>
      <c r="DR33" s="97" t="s">
        <v>21</v>
      </c>
      <c r="DS33" s="1"/>
      <c r="DT33" s="1"/>
      <c r="DU33" s="1"/>
      <c r="DV33" s="1"/>
      <c r="DW33" s="1"/>
      <c r="DX33" s="1"/>
      <c r="DY33" s="1"/>
      <c r="DZ33" s="1"/>
      <c r="EA33" s="1"/>
      <c r="EB33" s="1"/>
      <c r="EC33" s="1"/>
      <c r="ED33" s="1"/>
      <c r="EE33" s="1"/>
      <c r="EF33" s="293"/>
      <c r="EG33" s="97" t="s">
        <v>21</v>
      </c>
      <c r="EH33" s="1"/>
      <c r="EI33" s="1"/>
      <c r="EJ33" s="1"/>
      <c r="EK33" s="1"/>
      <c r="EL33" s="1"/>
      <c r="EM33" s="1"/>
      <c r="EN33" s="1"/>
      <c r="EO33" s="1"/>
      <c r="EP33" s="1"/>
      <c r="EQ33" s="1"/>
      <c r="ER33" s="1"/>
      <c r="ES33" s="1"/>
      <c r="ET33" s="116"/>
      <c r="EU33" s="293"/>
      <c r="EV33" s="1"/>
      <c r="EW33" s="1"/>
      <c r="EX33" s="1"/>
      <c r="EY33" s="1"/>
      <c r="EZ33" s="1"/>
      <c r="FA33" s="1"/>
      <c r="FB33" s="1"/>
      <c r="FC33" s="1"/>
      <c r="FD33" s="1"/>
      <c r="FE33" s="1"/>
      <c r="FF33" s="1"/>
    </row>
    <row r="34" spans="1:162" s="85" customFormat="1" x14ac:dyDescent="0.2">
      <c r="A34" s="98" t="s">
        <v>22</v>
      </c>
      <c r="B34" s="209">
        <v>2.2862709279187499</v>
      </c>
      <c r="C34" s="100">
        <v>0.15388221291116</v>
      </c>
      <c r="D34" s="209" t="s">
        <v>328</v>
      </c>
      <c r="E34" s="100" t="s">
        <v>328</v>
      </c>
      <c r="F34" s="209">
        <v>1.6104643823567899</v>
      </c>
      <c r="G34" s="100">
        <v>0.10597570831166001</v>
      </c>
      <c r="H34" s="209" t="s">
        <v>328</v>
      </c>
      <c r="I34" s="100" t="s">
        <v>328</v>
      </c>
      <c r="J34" s="209">
        <v>3.1870475049482199</v>
      </c>
      <c r="K34" s="100">
        <v>0.21788845935226001</v>
      </c>
      <c r="L34" s="209">
        <v>3.80642845173112</v>
      </c>
      <c r="M34" s="100">
        <v>9.2514439086577402E-2</v>
      </c>
      <c r="N34" s="209">
        <v>3.7275654177414399</v>
      </c>
      <c r="O34" s="258">
        <v>0.117665255184022</v>
      </c>
      <c r="P34" s="272"/>
      <c r="Q34" s="98" t="s">
        <v>22</v>
      </c>
      <c r="R34" s="209">
        <v>2.1490678014896498</v>
      </c>
      <c r="S34" s="100">
        <v>4.2049596656027602E-2</v>
      </c>
      <c r="T34" s="209">
        <v>1.8069914800503699</v>
      </c>
      <c r="U34" s="100">
        <v>3.72735127719011E-2</v>
      </c>
      <c r="V34" s="209">
        <v>1.8695569380199399</v>
      </c>
      <c r="W34" s="100">
        <v>4.7463925041266203E-2</v>
      </c>
      <c r="X34" s="209">
        <v>2.5634158019675102</v>
      </c>
      <c r="Y34" s="100">
        <v>5.3929906371136899E-2</v>
      </c>
      <c r="Z34" s="209">
        <v>3.00348153662341</v>
      </c>
      <c r="AA34" s="100">
        <v>7.4145642304248194E-2</v>
      </c>
      <c r="AB34" s="209">
        <v>2.7697592126452402</v>
      </c>
      <c r="AC34" s="100">
        <v>7.08362330396448E-2</v>
      </c>
      <c r="AD34" s="209">
        <v>2.0375361963609002</v>
      </c>
      <c r="AE34" s="258">
        <v>8.2334834182670597E-2</v>
      </c>
      <c r="AF34" s="98" t="s">
        <v>22</v>
      </c>
      <c r="AG34" s="209">
        <v>2.2077444457713802</v>
      </c>
      <c r="AH34" s="100">
        <v>7.5419583204139606E-2</v>
      </c>
      <c r="AI34" s="209">
        <v>1.8502410384489001</v>
      </c>
      <c r="AJ34" s="100">
        <v>7.1673906625858097E-2</v>
      </c>
      <c r="AK34" s="209">
        <v>1.83329277362973</v>
      </c>
      <c r="AL34" s="100">
        <v>6.4165917837194594E-2</v>
      </c>
      <c r="AM34" s="209">
        <v>2.8879803237142099</v>
      </c>
      <c r="AN34" s="100">
        <v>8.8852909792342102E-2</v>
      </c>
      <c r="AO34" s="209">
        <v>2.9969241113279099</v>
      </c>
      <c r="AP34" s="100">
        <v>0.104501695871393</v>
      </c>
      <c r="AQ34" s="209">
        <v>3.1091649524015099</v>
      </c>
      <c r="AR34" s="100">
        <v>9.6078404189254799E-2</v>
      </c>
      <c r="AS34" s="209">
        <v>2.8037512802280702</v>
      </c>
      <c r="AT34" s="258">
        <v>0.10105409491442401</v>
      </c>
      <c r="AU34" s="98" t="s">
        <v>22</v>
      </c>
      <c r="AV34" s="209">
        <v>2.0968403134323799</v>
      </c>
      <c r="AW34" s="100">
        <v>4.1014193537634497E-2</v>
      </c>
      <c r="AX34" s="209">
        <v>1.9032552213882801</v>
      </c>
      <c r="AY34" s="100">
        <v>3.9070701599008099E-2</v>
      </c>
      <c r="AZ34" s="209">
        <v>1.8844272246310401</v>
      </c>
      <c r="BA34" s="100">
        <v>4.0795241887288197E-2</v>
      </c>
      <c r="BB34" s="209">
        <v>2.5710902967493499</v>
      </c>
      <c r="BC34" s="100">
        <v>6.3129868448426801E-2</v>
      </c>
      <c r="BD34" s="209">
        <v>2.9437057669211999</v>
      </c>
      <c r="BE34" s="100">
        <v>6.3386195305931106E-2</v>
      </c>
      <c r="BF34" s="209">
        <v>2.65548332161254</v>
      </c>
      <c r="BG34" s="100">
        <v>6.0897708118104299E-2</v>
      </c>
      <c r="BH34" s="209">
        <v>2.2474345975301699</v>
      </c>
      <c r="BI34" s="258">
        <v>6.2097636094217999E-2</v>
      </c>
      <c r="BJ34" s="98" t="s">
        <v>22</v>
      </c>
      <c r="BK34" s="209">
        <v>2.3201428912859399</v>
      </c>
      <c r="BL34" s="100">
        <v>0.100152275217691</v>
      </c>
      <c r="BM34" s="209">
        <v>2.1835087700918199</v>
      </c>
      <c r="BN34" s="100">
        <v>0.10227794562254799</v>
      </c>
      <c r="BO34" s="209">
        <v>2.1583029195357799</v>
      </c>
      <c r="BP34" s="100">
        <v>8.7018346571808194E-2</v>
      </c>
      <c r="BQ34" s="209">
        <v>2.2455707487185599</v>
      </c>
      <c r="BR34" s="100">
        <v>0.13185825214130001</v>
      </c>
      <c r="BS34" s="209">
        <v>3.6042147048970201</v>
      </c>
      <c r="BT34" s="100">
        <v>9.9356113956748801E-2</v>
      </c>
      <c r="BU34" s="209">
        <v>1.60881950818537</v>
      </c>
      <c r="BV34" s="100">
        <v>0.18881421185872899</v>
      </c>
      <c r="BW34" s="209">
        <v>0.54641396465861103</v>
      </c>
      <c r="BX34" s="258">
        <v>0.11765955959806899</v>
      </c>
      <c r="BY34" s="98" t="s">
        <v>22</v>
      </c>
      <c r="BZ34" s="209">
        <v>2.4669158658504502</v>
      </c>
      <c r="CA34" s="100">
        <v>9.2648996650706597E-2</v>
      </c>
      <c r="CB34" s="209">
        <v>2.2614360022587201</v>
      </c>
      <c r="CC34" s="100">
        <v>8.1919323888916207E-2</v>
      </c>
      <c r="CD34" s="209">
        <v>2.2525534542925398</v>
      </c>
      <c r="CE34" s="100">
        <v>6.4869805398691194E-2</v>
      </c>
      <c r="CF34" s="209">
        <v>2.2657002653416201</v>
      </c>
      <c r="CG34" s="100">
        <v>0.107606704918578</v>
      </c>
      <c r="CH34" s="209">
        <v>3.7076539596498499</v>
      </c>
      <c r="CI34" s="100">
        <v>7.8517645806718106E-2</v>
      </c>
      <c r="CJ34" s="209">
        <v>1.1198654242563699</v>
      </c>
      <c r="CK34" s="100">
        <v>0.15080417480366101</v>
      </c>
      <c r="CL34" s="209">
        <v>0.12186581281657601</v>
      </c>
      <c r="CM34" s="258">
        <v>5.6793561361767803E-2</v>
      </c>
      <c r="CN34" s="98" t="s">
        <v>22</v>
      </c>
      <c r="CO34" s="209" t="s">
        <v>328</v>
      </c>
      <c r="CP34" s="100" t="s">
        <v>328</v>
      </c>
      <c r="CQ34" s="209" t="s">
        <v>328</v>
      </c>
      <c r="CR34" s="100" t="s">
        <v>328</v>
      </c>
      <c r="CS34" s="209" t="s">
        <v>328</v>
      </c>
      <c r="CT34" s="100" t="s">
        <v>328</v>
      </c>
      <c r="CU34" s="209" t="s">
        <v>328</v>
      </c>
      <c r="CV34" s="100" t="s">
        <v>328</v>
      </c>
      <c r="CW34" s="209" t="s">
        <v>328</v>
      </c>
      <c r="CX34" s="100" t="s">
        <v>328</v>
      </c>
      <c r="CY34" s="209" t="s">
        <v>328</v>
      </c>
      <c r="CZ34" s="100" t="s">
        <v>328</v>
      </c>
      <c r="DA34" s="209" t="s">
        <v>328</v>
      </c>
      <c r="DB34" s="258" t="s">
        <v>328</v>
      </c>
      <c r="DC34" s="98" t="s">
        <v>22</v>
      </c>
      <c r="DD34" s="209">
        <v>2.34401903683862</v>
      </c>
      <c r="DE34" s="100">
        <v>5.3099872414831099E-2</v>
      </c>
      <c r="DF34" s="209">
        <v>1.8988473854430601</v>
      </c>
      <c r="DG34" s="100">
        <v>4.1378264715914499E-2</v>
      </c>
      <c r="DH34" s="209">
        <v>2.0205980508936299</v>
      </c>
      <c r="DI34" s="100">
        <v>5.9786243889786199E-2</v>
      </c>
      <c r="DJ34" s="209">
        <v>1.8541911384862899</v>
      </c>
      <c r="DK34" s="100">
        <v>8.5506610201844593E-2</v>
      </c>
      <c r="DL34" s="209">
        <v>3.4506458260801098</v>
      </c>
      <c r="DM34" s="100">
        <v>6.9385940229054005E-2</v>
      </c>
      <c r="DN34" s="209">
        <v>2.3726965813007599</v>
      </c>
      <c r="DO34" s="100">
        <v>0.100674005386476</v>
      </c>
      <c r="DP34" s="209">
        <v>1.4956821593917899</v>
      </c>
      <c r="DQ34" s="258">
        <v>9.4462422732560794E-2</v>
      </c>
      <c r="DR34" s="98" t="s">
        <v>22</v>
      </c>
      <c r="DS34" s="209">
        <v>2.0894644350245</v>
      </c>
      <c r="DT34" s="100">
        <v>2.87656819389785E-2</v>
      </c>
      <c r="DU34" s="209">
        <v>1.91368485725671</v>
      </c>
      <c r="DV34" s="100">
        <v>3.08181779058627E-2</v>
      </c>
      <c r="DW34" s="209">
        <v>2.04606119925473</v>
      </c>
      <c r="DX34" s="100">
        <v>2.9441960786977001E-2</v>
      </c>
      <c r="DY34" s="209">
        <v>2.2412268115093799</v>
      </c>
      <c r="DZ34" s="100">
        <v>4.5840468523810199E-2</v>
      </c>
      <c r="EA34" s="209">
        <v>3.33973345507495</v>
      </c>
      <c r="EB34" s="100">
        <v>3.8428911057317397E-2</v>
      </c>
      <c r="EC34" s="209">
        <v>2.5105392226186498</v>
      </c>
      <c r="ED34" s="100">
        <v>6.4163878302227195E-2</v>
      </c>
      <c r="EE34" s="209">
        <v>1.7430238077798501</v>
      </c>
      <c r="EF34" s="258">
        <v>6.1259086919836503E-2</v>
      </c>
      <c r="EG34" s="98" t="s">
        <v>22</v>
      </c>
      <c r="EH34" s="209">
        <v>2.4347621937458799</v>
      </c>
      <c r="EI34" s="100">
        <v>9.5666253007011107E-2</v>
      </c>
      <c r="EJ34" s="209">
        <v>1.9721197481322099</v>
      </c>
      <c r="EK34" s="100">
        <v>9.0435152035939895E-2</v>
      </c>
      <c r="EL34" s="209">
        <v>2.0543840815215901</v>
      </c>
      <c r="EM34" s="100">
        <v>8.0030016330261106E-2</v>
      </c>
      <c r="EN34" s="209">
        <v>1.9723377374858999</v>
      </c>
      <c r="EO34" s="100">
        <v>0.147190581101767</v>
      </c>
      <c r="EP34" s="209">
        <v>3.1871038599810699</v>
      </c>
      <c r="EQ34" s="100">
        <v>0.14738872565480499</v>
      </c>
      <c r="ER34" s="209">
        <v>2.84660397369854</v>
      </c>
      <c r="ES34" s="100">
        <v>0.14675659200338301</v>
      </c>
      <c r="ET34" s="209">
        <v>2.22543569981389</v>
      </c>
      <c r="EU34" s="258">
        <v>0.16377515825698</v>
      </c>
      <c r="EV34" s="1"/>
      <c r="EW34" s="1"/>
      <c r="EX34" s="1"/>
      <c r="EY34" s="1"/>
      <c r="EZ34" s="1"/>
      <c r="FA34" s="1"/>
      <c r="FB34" s="1"/>
      <c r="FC34" s="1"/>
      <c r="FD34" s="1"/>
      <c r="FE34" s="1"/>
      <c r="FF34" s="1"/>
    </row>
    <row r="35" spans="1:162" s="85" customFormat="1" x14ac:dyDescent="0.2">
      <c r="A35" s="98" t="s">
        <v>23</v>
      </c>
      <c r="B35" s="209">
        <v>2.2299224847753298</v>
      </c>
      <c r="C35" s="100">
        <v>0.22402658880857301</v>
      </c>
      <c r="D35" s="209" t="s">
        <v>328</v>
      </c>
      <c r="E35" s="100" t="s">
        <v>328</v>
      </c>
      <c r="F35" s="209" t="s">
        <v>328</v>
      </c>
      <c r="G35" s="100" t="s">
        <v>328</v>
      </c>
      <c r="H35" s="209" t="s">
        <v>328</v>
      </c>
      <c r="I35" s="100" t="s">
        <v>328</v>
      </c>
      <c r="J35" s="209">
        <v>2.95264965914224</v>
      </c>
      <c r="K35" s="100">
        <v>0.48284295161025798</v>
      </c>
      <c r="L35" s="209">
        <v>3.1282566522308</v>
      </c>
      <c r="M35" s="100">
        <v>0.45663673339737498</v>
      </c>
      <c r="N35" s="209">
        <v>2.9720072439524201</v>
      </c>
      <c r="O35" s="258">
        <v>0.307530241169372</v>
      </c>
      <c r="P35" s="272"/>
      <c r="Q35" s="98" t="s">
        <v>23</v>
      </c>
      <c r="R35" s="209">
        <v>1.79546620470671</v>
      </c>
      <c r="S35" s="100">
        <v>4.9543876188265099E-2</v>
      </c>
      <c r="T35" s="209">
        <v>1.92052770335461</v>
      </c>
      <c r="U35" s="100">
        <v>6.3192203465181798E-2</v>
      </c>
      <c r="V35" s="209">
        <v>2.0040679281560698</v>
      </c>
      <c r="W35" s="100">
        <v>5.8370750491552499E-2</v>
      </c>
      <c r="X35" s="209">
        <v>2.64808078216618</v>
      </c>
      <c r="Y35" s="100">
        <v>8.4470351623529699E-2</v>
      </c>
      <c r="Z35" s="209">
        <v>2.9126419381629698</v>
      </c>
      <c r="AA35" s="100">
        <v>9.8904961660835095E-2</v>
      </c>
      <c r="AB35" s="209">
        <v>3.3452538757822299</v>
      </c>
      <c r="AC35" s="100">
        <v>7.70937709341247E-2</v>
      </c>
      <c r="AD35" s="209">
        <v>2.3892396855234699</v>
      </c>
      <c r="AE35" s="258">
        <v>0.10199127766956601</v>
      </c>
      <c r="AF35" s="98" t="s">
        <v>23</v>
      </c>
      <c r="AG35" s="209">
        <v>2.1574399299047</v>
      </c>
      <c r="AH35" s="100">
        <v>8.3628512587284695E-2</v>
      </c>
      <c r="AI35" s="209">
        <v>2.1105249947150102</v>
      </c>
      <c r="AJ35" s="100">
        <v>0.113185138242445</v>
      </c>
      <c r="AK35" s="209">
        <v>2.07766962791381</v>
      </c>
      <c r="AL35" s="100">
        <v>7.2718366663466205E-2</v>
      </c>
      <c r="AM35" s="209">
        <v>2.6062100573631501</v>
      </c>
      <c r="AN35" s="100">
        <v>0.115057659172111</v>
      </c>
      <c r="AO35" s="209">
        <v>3.59907603643064</v>
      </c>
      <c r="AP35" s="100">
        <v>7.4539958659506994E-2</v>
      </c>
      <c r="AQ35" s="209">
        <v>3.6541015395347598</v>
      </c>
      <c r="AR35" s="100">
        <v>8.0690040039876801E-2</v>
      </c>
      <c r="AS35" s="209">
        <v>2.8825138833569799</v>
      </c>
      <c r="AT35" s="258">
        <v>0.141188906528874</v>
      </c>
      <c r="AU35" s="98" t="s">
        <v>23</v>
      </c>
      <c r="AV35" s="209">
        <v>1.61515095874021</v>
      </c>
      <c r="AW35" s="100">
        <v>3.72062546535432E-2</v>
      </c>
      <c r="AX35" s="209">
        <v>1.9452996521136301</v>
      </c>
      <c r="AY35" s="100">
        <v>5.6811365046397201E-2</v>
      </c>
      <c r="AZ35" s="209">
        <v>1.9508698824325399</v>
      </c>
      <c r="BA35" s="100">
        <v>3.9928896832354198E-2</v>
      </c>
      <c r="BB35" s="209">
        <v>2.6373251427995998</v>
      </c>
      <c r="BC35" s="100">
        <v>5.7712206450530198E-2</v>
      </c>
      <c r="BD35" s="209">
        <v>2.6062072727929499</v>
      </c>
      <c r="BE35" s="100">
        <v>6.0905065415475301E-2</v>
      </c>
      <c r="BF35" s="209">
        <v>3.19054206917101</v>
      </c>
      <c r="BG35" s="100">
        <v>5.61140484857445E-2</v>
      </c>
      <c r="BH35" s="209">
        <v>2.84033166808265</v>
      </c>
      <c r="BI35" s="258">
        <v>7.3219553447060604E-2</v>
      </c>
      <c r="BJ35" s="98" t="s">
        <v>23</v>
      </c>
      <c r="BK35" s="209">
        <v>2.4274516791644398</v>
      </c>
      <c r="BL35" s="100">
        <v>0.10506809998817</v>
      </c>
      <c r="BM35" s="209">
        <v>2.0665163794178101</v>
      </c>
      <c r="BN35" s="100">
        <v>0.10436066088422701</v>
      </c>
      <c r="BO35" s="209">
        <v>2.1419351675776599</v>
      </c>
      <c r="BP35" s="100">
        <v>8.1885349146129702E-2</v>
      </c>
      <c r="BQ35" s="209">
        <v>2.2943994878647298</v>
      </c>
      <c r="BR35" s="100">
        <v>0.15241530388820901</v>
      </c>
      <c r="BS35" s="209">
        <v>3.6961098352302502</v>
      </c>
      <c r="BT35" s="100">
        <v>7.7001848603463194E-2</v>
      </c>
      <c r="BU35" s="209">
        <v>3.2956616508513399</v>
      </c>
      <c r="BV35" s="100">
        <v>0.16115333071739299</v>
      </c>
      <c r="BW35" s="209">
        <v>0.61646096801202599</v>
      </c>
      <c r="BX35" s="258">
        <v>0.101342285554019</v>
      </c>
      <c r="BY35" s="98" t="s">
        <v>23</v>
      </c>
      <c r="BZ35" s="209">
        <v>2.21744393733879</v>
      </c>
      <c r="CA35" s="100">
        <v>0.103113473802179</v>
      </c>
      <c r="CB35" s="209">
        <v>2.3222941731530402</v>
      </c>
      <c r="CC35" s="100">
        <v>0.11054679243802799</v>
      </c>
      <c r="CD35" s="209">
        <v>2.4806902959421402</v>
      </c>
      <c r="CE35" s="100">
        <v>9.2650696507772204E-2</v>
      </c>
      <c r="CF35" s="209">
        <v>2.9093954698098998</v>
      </c>
      <c r="CG35" s="100">
        <v>9.6253568835958397E-2</v>
      </c>
      <c r="CH35" s="209">
        <v>3.6671656616766799</v>
      </c>
      <c r="CI35" s="100">
        <v>8.2693425581545105E-2</v>
      </c>
      <c r="CJ35" s="209">
        <v>2.8646534365859302</v>
      </c>
      <c r="CK35" s="100">
        <v>0.18324801511998401</v>
      </c>
      <c r="CL35" s="209">
        <v>0.49212070130440899</v>
      </c>
      <c r="CM35" s="258">
        <v>0.130356718903614</v>
      </c>
      <c r="CN35" s="98" t="s">
        <v>23</v>
      </c>
      <c r="CO35" s="209">
        <v>2.26685027938001</v>
      </c>
      <c r="CP35" s="100">
        <v>0.18299009588627899</v>
      </c>
      <c r="CQ35" s="209" t="s">
        <v>328</v>
      </c>
      <c r="CR35" s="100" t="s">
        <v>328</v>
      </c>
      <c r="CS35" s="209">
        <v>2.6033939390987499</v>
      </c>
      <c r="CT35" s="100">
        <v>0.13854199823596899</v>
      </c>
      <c r="CU35" s="209" t="s">
        <v>328</v>
      </c>
      <c r="CV35" s="100" t="s">
        <v>328</v>
      </c>
      <c r="CW35" s="209">
        <v>3.88664655950687</v>
      </c>
      <c r="CX35" s="100">
        <v>6.1683920091939598E-2</v>
      </c>
      <c r="CY35" s="209">
        <v>3.2854484103461998</v>
      </c>
      <c r="CZ35" s="100">
        <v>0.25610053771736202</v>
      </c>
      <c r="DA35" s="209">
        <v>1.6365625810089099</v>
      </c>
      <c r="DB35" s="258">
        <v>0.326863858372545</v>
      </c>
      <c r="DC35" s="98" t="s">
        <v>23</v>
      </c>
      <c r="DD35" s="209">
        <v>2.1342316070758698</v>
      </c>
      <c r="DE35" s="100">
        <v>6.2010799090057599E-2</v>
      </c>
      <c r="DF35" s="209">
        <v>2.0746726256482999</v>
      </c>
      <c r="DG35" s="100">
        <v>8.3328320187939606E-2</v>
      </c>
      <c r="DH35" s="209">
        <v>2.1581260211311699</v>
      </c>
      <c r="DI35" s="100">
        <v>5.7721051106660599E-2</v>
      </c>
      <c r="DJ35" s="209">
        <v>2.2800617168336101</v>
      </c>
      <c r="DK35" s="100">
        <v>0.100630750454509</v>
      </c>
      <c r="DL35" s="209">
        <v>3.5516696053334602</v>
      </c>
      <c r="DM35" s="100">
        <v>5.9700990740476099E-2</v>
      </c>
      <c r="DN35" s="209">
        <v>2.9487946044525302</v>
      </c>
      <c r="DO35" s="100">
        <v>0.114910859490659</v>
      </c>
      <c r="DP35" s="209">
        <v>1.18723740620768</v>
      </c>
      <c r="DQ35" s="258">
        <v>0.101610911283268</v>
      </c>
      <c r="DR35" s="98" t="s">
        <v>23</v>
      </c>
      <c r="DS35" s="209">
        <v>1.7776639825987299</v>
      </c>
      <c r="DT35" s="100">
        <v>3.1800487283570898E-2</v>
      </c>
      <c r="DU35" s="209">
        <v>2.18515396731387</v>
      </c>
      <c r="DV35" s="100">
        <v>3.1306822982329501E-2</v>
      </c>
      <c r="DW35" s="209">
        <v>2.55753820878788</v>
      </c>
      <c r="DX35" s="100">
        <v>3.5204930904613199E-2</v>
      </c>
      <c r="DY35" s="209">
        <v>2.7329931644860501</v>
      </c>
      <c r="DZ35" s="100">
        <v>4.9409761561900203E-2</v>
      </c>
      <c r="EA35" s="209">
        <v>3.4826214529417698</v>
      </c>
      <c r="EB35" s="100">
        <v>4.2800284090629803E-2</v>
      </c>
      <c r="EC35" s="209">
        <v>3.2120272171039499</v>
      </c>
      <c r="ED35" s="100">
        <v>4.5604685848709803E-2</v>
      </c>
      <c r="EE35" s="209">
        <v>1.9642504161971499</v>
      </c>
      <c r="EF35" s="258">
        <v>6.3397285569986597E-2</v>
      </c>
      <c r="EG35" s="98" t="s">
        <v>23</v>
      </c>
      <c r="EH35" s="209">
        <v>2.1471418414795802</v>
      </c>
      <c r="EI35" s="100">
        <v>9.5144497792014796E-2</v>
      </c>
      <c r="EJ35" s="209">
        <v>1.99151191580868</v>
      </c>
      <c r="EK35" s="100">
        <v>9.5815204005752899E-2</v>
      </c>
      <c r="EL35" s="209">
        <v>2.0721331068697402</v>
      </c>
      <c r="EM35" s="100">
        <v>6.7937461902083093E-2</v>
      </c>
      <c r="EN35" s="209">
        <v>2.2440330031860598</v>
      </c>
      <c r="EO35" s="100">
        <v>0.16343189556843199</v>
      </c>
      <c r="EP35" s="209">
        <v>3.3516778176423201</v>
      </c>
      <c r="EQ35" s="100">
        <v>0.11006896484301699</v>
      </c>
      <c r="ER35" s="209">
        <v>3.1976564111257502</v>
      </c>
      <c r="ES35" s="100">
        <v>0.119788777407559</v>
      </c>
      <c r="ET35" s="209">
        <v>2.26834194443413</v>
      </c>
      <c r="EU35" s="258">
        <v>0.13724959196432601</v>
      </c>
      <c r="EV35" s="1"/>
      <c r="EW35" s="1"/>
      <c r="EX35" s="1"/>
      <c r="EY35" s="1"/>
      <c r="EZ35" s="1"/>
      <c r="FA35" s="1"/>
      <c r="FB35" s="1"/>
      <c r="FC35" s="1"/>
      <c r="FD35" s="1"/>
      <c r="FE35" s="1"/>
      <c r="FF35" s="1"/>
    </row>
    <row r="36" spans="1:162" s="85" customFormat="1" x14ac:dyDescent="0.2">
      <c r="A36" s="98" t="s">
        <v>24</v>
      </c>
      <c r="B36" s="209">
        <v>2.1181745121188502</v>
      </c>
      <c r="C36" s="100">
        <v>0.24313667415437201</v>
      </c>
      <c r="D36" s="209" t="s">
        <v>328</v>
      </c>
      <c r="E36" s="100" t="s">
        <v>328</v>
      </c>
      <c r="F36" s="209">
        <v>1.3199420442627601</v>
      </c>
      <c r="G36" s="100">
        <v>0.14967485958190199</v>
      </c>
      <c r="H36" s="209" t="s">
        <v>328</v>
      </c>
      <c r="I36" s="100" t="s">
        <v>328</v>
      </c>
      <c r="J36" s="209">
        <v>3.4302597849036598</v>
      </c>
      <c r="K36" s="100">
        <v>0.22991887110524101</v>
      </c>
      <c r="L36" s="209">
        <v>3.10381563722044</v>
      </c>
      <c r="M36" s="100">
        <v>0.244035416786792</v>
      </c>
      <c r="N36" s="209">
        <v>3.7346470111439398</v>
      </c>
      <c r="O36" s="258">
        <v>0.117376347977925</v>
      </c>
      <c r="P36" s="272"/>
      <c r="Q36" s="98" t="s">
        <v>24</v>
      </c>
      <c r="R36" s="209">
        <v>1.6244283988221799</v>
      </c>
      <c r="S36" s="100">
        <v>6.8918458484033093E-2</v>
      </c>
      <c r="T36" s="209">
        <v>1.7928324646728999</v>
      </c>
      <c r="U36" s="100">
        <v>7.3659141453675206E-2</v>
      </c>
      <c r="V36" s="209">
        <v>1.93891801503229</v>
      </c>
      <c r="W36" s="100">
        <v>9.6547703020317802E-2</v>
      </c>
      <c r="X36" s="209">
        <v>2.5279475861851601</v>
      </c>
      <c r="Y36" s="100">
        <v>0.13067145897371099</v>
      </c>
      <c r="Z36" s="209">
        <v>3.0003935058001199</v>
      </c>
      <c r="AA36" s="100">
        <v>0.137538327127084</v>
      </c>
      <c r="AB36" s="209">
        <v>3.0064060662313898</v>
      </c>
      <c r="AC36" s="100">
        <v>0.122190752933574</v>
      </c>
      <c r="AD36" s="209">
        <v>2.6774433252299099</v>
      </c>
      <c r="AE36" s="258">
        <v>0.125114637339822</v>
      </c>
      <c r="AF36" s="98" t="s">
        <v>24</v>
      </c>
      <c r="AG36" s="209">
        <v>1.9336464266781399</v>
      </c>
      <c r="AH36" s="100">
        <v>0.12894153123044899</v>
      </c>
      <c r="AI36" s="209">
        <v>2.02925201914959</v>
      </c>
      <c r="AJ36" s="100">
        <v>0.11789033590817</v>
      </c>
      <c r="AK36" s="209">
        <v>2.0848210861161598</v>
      </c>
      <c r="AL36" s="100">
        <v>0.133114682512396</v>
      </c>
      <c r="AM36" s="209">
        <v>2.6815228276498</v>
      </c>
      <c r="AN36" s="100">
        <v>0.18947522051320101</v>
      </c>
      <c r="AO36" s="209">
        <v>3.45622167746536</v>
      </c>
      <c r="AP36" s="100">
        <v>0.104286071540314</v>
      </c>
      <c r="AQ36" s="209">
        <v>3.5252533836033</v>
      </c>
      <c r="AR36" s="100">
        <v>0.10280039094281999</v>
      </c>
      <c r="AS36" s="209">
        <v>2.85912557964097</v>
      </c>
      <c r="AT36" s="258">
        <v>0.17005283146390099</v>
      </c>
      <c r="AU36" s="98" t="s">
        <v>24</v>
      </c>
      <c r="AV36" s="209">
        <v>1.57817368494015</v>
      </c>
      <c r="AW36" s="100">
        <v>5.0277115370511202E-2</v>
      </c>
      <c r="AX36" s="209">
        <v>1.92071369267994</v>
      </c>
      <c r="AY36" s="100">
        <v>7.0387854516283099E-2</v>
      </c>
      <c r="AZ36" s="209">
        <v>1.98275600772048</v>
      </c>
      <c r="BA36" s="100">
        <v>5.70150960053303E-2</v>
      </c>
      <c r="BB36" s="209">
        <v>2.75802074706001</v>
      </c>
      <c r="BC36" s="100">
        <v>7.1283696804238697E-2</v>
      </c>
      <c r="BD36" s="209">
        <v>2.6693141117265902</v>
      </c>
      <c r="BE36" s="100">
        <v>0.100214600665663</v>
      </c>
      <c r="BF36" s="209">
        <v>3.0489576492428601</v>
      </c>
      <c r="BG36" s="100">
        <v>7.6999598952512502E-2</v>
      </c>
      <c r="BH36" s="209">
        <v>2.7520471274423302</v>
      </c>
      <c r="BI36" s="258">
        <v>9.2571208494314605E-2</v>
      </c>
      <c r="BJ36" s="98" t="s">
        <v>24</v>
      </c>
      <c r="BK36" s="209">
        <v>2.0028777256343901</v>
      </c>
      <c r="BL36" s="100">
        <v>0.14914160972045101</v>
      </c>
      <c r="BM36" s="209">
        <v>2.7049455645626601</v>
      </c>
      <c r="BN36" s="100">
        <v>0.20310213453798101</v>
      </c>
      <c r="BO36" s="209">
        <v>2.5573806577867502</v>
      </c>
      <c r="BP36" s="100">
        <v>0.19110970596654001</v>
      </c>
      <c r="BQ36" s="209">
        <v>2.6099404057923201</v>
      </c>
      <c r="BR36" s="100">
        <v>0.21315349745871601</v>
      </c>
      <c r="BS36" s="209">
        <v>3.6741356051535301</v>
      </c>
      <c r="BT36" s="100">
        <v>0.162749257008938</v>
      </c>
      <c r="BU36" s="209">
        <v>3.1113919204623701</v>
      </c>
      <c r="BV36" s="100">
        <v>0.25745375864352099</v>
      </c>
      <c r="BW36" s="209">
        <v>0.75071568733816796</v>
      </c>
      <c r="BX36" s="258">
        <v>0.209330427326784</v>
      </c>
      <c r="BY36" s="98" t="s">
        <v>24</v>
      </c>
      <c r="BZ36" s="209">
        <v>1.6367473953196301</v>
      </c>
      <c r="CA36" s="100">
        <v>0.137926725145879</v>
      </c>
      <c r="CB36" s="209">
        <v>2.38732495654628</v>
      </c>
      <c r="CC36" s="100">
        <v>0.15333472936481701</v>
      </c>
      <c r="CD36" s="209">
        <v>2.3983585443122801</v>
      </c>
      <c r="CE36" s="100">
        <v>8.9338152241937793E-2</v>
      </c>
      <c r="CF36" s="209">
        <v>2.3761860907391701</v>
      </c>
      <c r="CG36" s="100">
        <v>0.19272184656049299</v>
      </c>
      <c r="CH36" s="209">
        <v>3.6650464707887198</v>
      </c>
      <c r="CI36" s="100">
        <v>0.114970063794523</v>
      </c>
      <c r="CJ36" s="209">
        <v>2.8716584434017398</v>
      </c>
      <c r="CK36" s="100">
        <v>0.292977705768805</v>
      </c>
      <c r="CL36" s="209">
        <v>0.78361707052397001</v>
      </c>
      <c r="CM36" s="258">
        <v>0.17768152668588899</v>
      </c>
      <c r="CN36" s="98" t="s">
        <v>24</v>
      </c>
      <c r="CO36" s="209" t="s">
        <v>328</v>
      </c>
      <c r="CP36" s="100" t="s">
        <v>328</v>
      </c>
      <c r="CQ36" s="209" t="s">
        <v>328</v>
      </c>
      <c r="CR36" s="100" t="s">
        <v>328</v>
      </c>
      <c r="CS36" s="209" t="s">
        <v>328</v>
      </c>
      <c r="CT36" s="100" t="s">
        <v>328</v>
      </c>
      <c r="CU36" s="209" t="s">
        <v>328</v>
      </c>
      <c r="CV36" s="100" t="s">
        <v>328</v>
      </c>
      <c r="CW36" s="209" t="s">
        <v>328</v>
      </c>
      <c r="CX36" s="100" t="s">
        <v>328</v>
      </c>
      <c r="CY36" s="209" t="s">
        <v>328</v>
      </c>
      <c r="CZ36" s="100" t="s">
        <v>328</v>
      </c>
      <c r="DA36" s="209" t="s">
        <v>328</v>
      </c>
      <c r="DB36" s="258" t="s">
        <v>328</v>
      </c>
      <c r="DC36" s="98" t="s">
        <v>24</v>
      </c>
      <c r="DD36" s="209">
        <v>1.97654996887453</v>
      </c>
      <c r="DE36" s="100">
        <v>7.2275792425037205E-2</v>
      </c>
      <c r="DF36" s="209">
        <v>1.9046351907202601</v>
      </c>
      <c r="DG36" s="100">
        <v>7.9466866972949399E-2</v>
      </c>
      <c r="DH36" s="209">
        <v>2.2874362782715698</v>
      </c>
      <c r="DI36" s="100">
        <v>8.7016019933255903E-2</v>
      </c>
      <c r="DJ36" s="209">
        <v>2.3956365151451098</v>
      </c>
      <c r="DK36" s="100">
        <v>0.12327093306136699</v>
      </c>
      <c r="DL36" s="209">
        <v>3.3506606835964998</v>
      </c>
      <c r="DM36" s="100">
        <v>0.12211694848887999</v>
      </c>
      <c r="DN36" s="209">
        <v>2.86883781873675</v>
      </c>
      <c r="DO36" s="100">
        <v>0.12626340642634101</v>
      </c>
      <c r="DP36" s="209">
        <v>1.57728349636886</v>
      </c>
      <c r="DQ36" s="258">
        <v>0.15278265574252001</v>
      </c>
      <c r="DR36" s="98" t="s">
        <v>24</v>
      </c>
      <c r="DS36" s="209">
        <v>1.59958010504112</v>
      </c>
      <c r="DT36" s="100">
        <v>3.2770504950857898E-2</v>
      </c>
      <c r="DU36" s="209">
        <v>2.01617493758393</v>
      </c>
      <c r="DV36" s="100">
        <v>3.9457442928276999E-2</v>
      </c>
      <c r="DW36" s="209">
        <v>2.44746366835829</v>
      </c>
      <c r="DX36" s="100">
        <v>5.3761566807215201E-2</v>
      </c>
      <c r="DY36" s="209">
        <v>2.73737303615159</v>
      </c>
      <c r="DZ36" s="100">
        <v>6.1335239513864201E-2</v>
      </c>
      <c r="EA36" s="209">
        <v>3.2273595343247301</v>
      </c>
      <c r="EB36" s="100">
        <v>4.9122181673777597E-2</v>
      </c>
      <c r="EC36" s="209">
        <v>2.8669587527157798</v>
      </c>
      <c r="ED36" s="100">
        <v>6.5722960974875705E-2</v>
      </c>
      <c r="EE36" s="209">
        <v>1.8777196602142801</v>
      </c>
      <c r="EF36" s="258">
        <v>7.7974131407672204E-2</v>
      </c>
      <c r="EG36" s="98" t="s">
        <v>24</v>
      </c>
      <c r="EH36" s="209">
        <v>1.95651392613022</v>
      </c>
      <c r="EI36" s="100">
        <v>0.121873573918665</v>
      </c>
      <c r="EJ36" s="209">
        <v>1.8892172302258601</v>
      </c>
      <c r="EK36" s="100">
        <v>0.119482777003112</v>
      </c>
      <c r="EL36" s="209">
        <v>2.3670322282380698</v>
      </c>
      <c r="EM36" s="100">
        <v>7.9741889316100698E-2</v>
      </c>
      <c r="EN36" s="209">
        <v>2.7762082079945598</v>
      </c>
      <c r="EO36" s="100">
        <v>0.12757330670418701</v>
      </c>
      <c r="EP36" s="209">
        <v>3.2406771050732899</v>
      </c>
      <c r="EQ36" s="100">
        <v>0.126782040901042</v>
      </c>
      <c r="ER36" s="209">
        <v>3.1671670840365</v>
      </c>
      <c r="ES36" s="100">
        <v>0.126669444176429</v>
      </c>
      <c r="ET36" s="209">
        <v>2.5146179716702299</v>
      </c>
      <c r="EU36" s="258">
        <v>0.16667021470629301</v>
      </c>
      <c r="EV36" s="1"/>
      <c r="EW36" s="1"/>
      <c r="EX36" s="1"/>
      <c r="EY36" s="1"/>
      <c r="EZ36" s="1"/>
      <c r="FA36" s="1"/>
      <c r="FB36" s="1"/>
      <c r="FC36" s="1"/>
      <c r="FD36" s="1"/>
      <c r="FE36" s="1"/>
      <c r="FF36" s="1"/>
    </row>
    <row r="37" spans="1:162" s="85" customFormat="1" x14ac:dyDescent="0.2">
      <c r="A37" s="98" t="s">
        <v>25</v>
      </c>
      <c r="B37" s="209">
        <v>2.2218477188361598</v>
      </c>
      <c r="C37" s="100">
        <v>0.207837554825062</v>
      </c>
      <c r="D37" s="209">
        <v>2.0646620471656099</v>
      </c>
      <c r="E37" s="100">
        <v>0.221461316544177</v>
      </c>
      <c r="F37" s="209">
        <v>1.8497032418013899</v>
      </c>
      <c r="G37" s="100">
        <v>0.22627897051757501</v>
      </c>
      <c r="H37" s="209">
        <v>2.4591736421094201</v>
      </c>
      <c r="I37" s="100">
        <v>0.34149237330189702</v>
      </c>
      <c r="J37" s="209">
        <v>2.9879870923792899</v>
      </c>
      <c r="K37" s="100">
        <v>0.44723349338541002</v>
      </c>
      <c r="L37" s="209">
        <v>3.1264483096317002</v>
      </c>
      <c r="M37" s="100">
        <v>0.42027619085103002</v>
      </c>
      <c r="N37" s="209">
        <v>3.0284334594018598</v>
      </c>
      <c r="O37" s="258">
        <v>0.28407042242741798</v>
      </c>
      <c r="P37" s="272"/>
      <c r="Q37" s="98" t="s">
        <v>25</v>
      </c>
      <c r="R37" s="209">
        <v>1.7910759341734801</v>
      </c>
      <c r="S37" s="100">
        <v>4.84828501177791E-2</v>
      </c>
      <c r="T37" s="209">
        <v>1.9171956064343101</v>
      </c>
      <c r="U37" s="100">
        <v>6.1505694485003599E-2</v>
      </c>
      <c r="V37" s="209">
        <v>2.0024035241735398</v>
      </c>
      <c r="W37" s="100">
        <v>5.70934429464659E-2</v>
      </c>
      <c r="X37" s="209">
        <v>2.64492739640137</v>
      </c>
      <c r="Y37" s="100">
        <v>8.2020223866629605E-2</v>
      </c>
      <c r="Z37" s="209">
        <v>2.91494061845105</v>
      </c>
      <c r="AA37" s="100">
        <v>9.6391177557870106E-2</v>
      </c>
      <c r="AB37" s="209">
        <v>3.3363776493916601</v>
      </c>
      <c r="AC37" s="100">
        <v>7.4925629110903502E-2</v>
      </c>
      <c r="AD37" s="209">
        <v>2.3967892717403898</v>
      </c>
      <c r="AE37" s="258">
        <v>9.90113496323657E-2</v>
      </c>
      <c r="AF37" s="98" t="s">
        <v>25</v>
      </c>
      <c r="AG37" s="209">
        <v>2.15089386801233</v>
      </c>
      <c r="AH37" s="100">
        <v>8.0985102556743599E-2</v>
      </c>
      <c r="AI37" s="209">
        <v>2.1082047561259198</v>
      </c>
      <c r="AJ37" s="100">
        <v>0.110134411310434</v>
      </c>
      <c r="AK37" s="209">
        <v>2.0778790168457801</v>
      </c>
      <c r="AL37" s="100">
        <v>7.0559743181367998E-2</v>
      </c>
      <c r="AM37" s="209">
        <v>2.6084714148114498</v>
      </c>
      <c r="AN37" s="100">
        <v>0.112038409068085</v>
      </c>
      <c r="AO37" s="209">
        <v>3.5948248513976901</v>
      </c>
      <c r="AP37" s="100">
        <v>7.25248575836413E-2</v>
      </c>
      <c r="AQ37" s="209">
        <v>3.6502671633491999</v>
      </c>
      <c r="AR37" s="100">
        <v>7.8301196005485699E-2</v>
      </c>
      <c r="AS37" s="209">
        <v>2.8818178737467401</v>
      </c>
      <c r="AT37" s="258">
        <v>0.13815617471866301</v>
      </c>
      <c r="AU37" s="98" t="s">
        <v>25</v>
      </c>
      <c r="AV37" s="209">
        <v>1.6140564586531501</v>
      </c>
      <c r="AW37" s="100">
        <v>3.6235319383286099E-2</v>
      </c>
      <c r="AX37" s="209">
        <v>1.94457341635717</v>
      </c>
      <c r="AY37" s="100">
        <v>5.5084641074210898E-2</v>
      </c>
      <c r="AZ37" s="209">
        <v>1.95182565437231</v>
      </c>
      <c r="BA37" s="100">
        <v>3.8820153603059598E-2</v>
      </c>
      <c r="BB37" s="209">
        <v>2.6410042367441</v>
      </c>
      <c r="BC37" s="100">
        <v>5.6156715766625599E-2</v>
      </c>
      <c r="BD37" s="209">
        <v>2.6080925023680601</v>
      </c>
      <c r="BE37" s="100">
        <v>5.9290948151534899E-2</v>
      </c>
      <c r="BF37" s="209">
        <v>3.18629526902069</v>
      </c>
      <c r="BG37" s="100">
        <v>5.41441879180928E-2</v>
      </c>
      <c r="BH37" s="209">
        <v>2.8376928690413301</v>
      </c>
      <c r="BI37" s="258">
        <v>7.0907113652878398E-2</v>
      </c>
      <c r="BJ37" s="98" t="s">
        <v>25</v>
      </c>
      <c r="BK37" s="209">
        <v>2.42035019853172</v>
      </c>
      <c r="BL37" s="100">
        <v>0.103364006781275</v>
      </c>
      <c r="BM37" s="209">
        <v>2.0780300673999998</v>
      </c>
      <c r="BN37" s="100">
        <v>0.103087830340455</v>
      </c>
      <c r="BO37" s="209">
        <v>2.1490568048916399</v>
      </c>
      <c r="BP37" s="100">
        <v>8.0808514932438902E-2</v>
      </c>
      <c r="BQ37" s="209">
        <v>2.2999649234001902</v>
      </c>
      <c r="BR37" s="100">
        <v>0.149797788226286</v>
      </c>
      <c r="BS37" s="209">
        <v>3.6957459411044802</v>
      </c>
      <c r="BT37" s="100">
        <v>7.5790910751902599E-2</v>
      </c>
      <c r="BU37" s="209">
        <v>3.2926101367727401</v>
      </c>
      <c r="BV37" s="100">
        <v>0.15915661779691201</v>
      </c>
      <c r="BW37" s="209">
        <v>0.61868423151427099</v>
      </c>
      <c r="BX37" s="258">
        <v>9.9737455725659993E-2</v>
      </c>
      <c r="BY37" s="98" t="s">
        <v>25</v>
      </c>
      <c r="BZ37" s="209">
        <v>2.2021125930008001</v>
      </c>
      <c r="CA37" s="100">
        <v>0.100002421517218</v>
      </c>
      <c r="CB37" s="209">
        <v>2.3239561843287802</v>
      </c>
      <c r="CC37" s="100">
        <v>0.10754778675099499</v>
      </c>
      <c r="CD37" s="209">
        <v>2.4785804502522999</v>
      </c>
      <c r="CE37" s="100">
        <v>8.9768728521481003E-2</v>
      </c>
      <c r="CF37" s="209">
        <v>2.8957680782764998</v>
      </c>
      <c r="CG37" s="100">
        <v>9.36804823054882E-2</v>
      </c>
      <c r="CH37" s="209">
        <v>3.6671093731425199</v>
      </c>
      <c r="CI37" s="100">
        <v>8.0394915859879804E-2</v>
      </c>
      <c r="CJ37" s="209">
        <v>2.8648394989023198</v>
      </c>
      <c r="CK37" s="100">
        <v>0.17901844956568799</v>
      </c>
      <c r="CL37" s="209">
        <v>0.49986323333943</v>
      </c>
      <c r="CM37" s="258">
        <v>0.126847095813787</v>
      </c>
      <c r="CN37" s="98" t="s">
        <v>25</v>
      </c>
      <c r="CO37" s="209">
        <v>2.27222525540249</v>
      </c>
      <c r="CP37" s="100">
        <v>0.17706300858292001</v>
      </c>
      <c r="CQ37" s="209">
        <v>2.2384569007962498</v>
      </c>
      <c r="CR37" s="100">
        <v>0.283486523616504</v>
      </c>
      <c r="CS37" s="209">
        <v>2.6007582739175099</v>
      </c>
      <c r="CT37" s="100">
        <v>0.136316137369418</v>
      </c>
      <c r="CU37" s="209">
        <v>2.99880276490169</v>
      </c>
      <c r="CV37" s="100">
        <v>0.261020847115423</v>
      </c>
      <c r="CW37" s="209">
        <v>3.8771101241757902</v>
      </c>
      <c r="CX37" s="100">
        <v>6.1675541990436601E-2</v>
      </c>
      <c r="CY37" s="209">
        <v>3.2720227737500198</v>
      </c>
      <c r="CZ37" s="100">
        <v>0.25314110512230598</v>
      </c>
      <c r="DA37" s="209">
        <v>1.63130174511592</v>
      </c>
      <c r="DB37" s="258">
        <v>0.32206047650811298</v>
      </c>
      <c r="DC37" s="98" t="s">
        <v>25</v>
      </c>
      <c r="DD37" s="209">
        <v>2.13104374430924</v>
      </c>
      <c r="DE37" s="100">
        <v>6.0749964825180802E-2</v>
      </c>
      <c r="DF37" s="209">
        <v>2.0709955641417901</v>
      </c>
      <c r="DG37" s="100">
        <v>8.1729148630646398E-2</v>
      </c>
      <c r="DH37" s="209">
        <v>2.1608360478097302</v>
      </c>
      <c r="DI37" s="100">
        <v>5.6380374625852797E-2</v>
      </c>
      <c r="DJ37" s="209">
        <v>2.2825568391089099</v>
      </c>
      <c r="DK37" s="100">
        <v>9.90081915247394E-2</v>
      </c>
      <c r="DL37" s="209">
        <v>3.5475496996741001</v>
      </c>
      <c r="DM37" s="100">
        <v>5.8335912207483902E-2</v>
      </c>
      <c r="DN37" s="209">
        <v>2.94715380990045</v>
      </c>
      <c r="DO37" s="100">
        <v>0.112633399258825</v>
      </c>
      <c r="DP37" s="209">
        <v>1.19523184287437</v>
      </c>
      <c r="DQ37" s="258">
        <v>0.100230658089555</v>
      </c>
      <c r="DR37" s="98" t="s">
        <v>25</v>
      </c>
      <c r="DS37" s="209">
        <v>1.77159717962597</v>
      </c>
      <c r="DT37" s="100">
        <v>3.07664284171963E-2</v>
      </c>
      <c r="DU37" s="209">
        <v>2.17938990240539</v>
      </c>
      <c r="DV37" s="100">
        <v>3.0335201792590999E-2</v>
      </c>
      <c r="DW37" s="209">
        <v>2.55387241587826</v>
      </c>
      <c r="DX37" s="100">
        <v>3.3862445965350797E-2</v>
      </c>
      <c r="DY37" s="209">
        <v>2.7331453129746199</v>
      </c>
      <c r="DZ37" s="100">
        <v>4.8060304661768E-2</v>
      </c>
      <c r="EA37" s="209">
        <v>3.4738753543546101</v>
      </c>
      <c r="EB37" s="100">
        <v>4.1283071945538201E-2</v>
      </c>
      <c r="EC37" s="209">
        <v>3.2002552421069299</v>
      </c>
      <c r="ED37" s="100">
        <v>4.4160040715832703E-2</v>
      </c>
      <c r="EE37" s="209">
        <v>1.96129475227103</v>
      </c>
      <c r="EF37" s="258">
        <v>6.1231860907669397E-2</v>
      </c>
      <c r="EG37" s="98" t="s">
        <v>25</v>
      </c>
      <c r="EH37" s="209">
        <v>2.1415091988268098</v>
      </c>
      <c r="EI37" s="100">
        <v>9.2331384022445201E-2</v>
      </c>
      <c r="EJ37" s="209">
        <v>1.98759318256774</v>
      </c>
      <c r="EK37" s="100">
        <v>9.1872483293709298E-2</v>
      </c>
      <c r="EL37" s="209">
        <v>2.0807612293402098</v>
      </c>
      <c r="EM37" s="100">
        <v>6.6260571140841606E-2</v>
      </c>
      <c r="EN37" s="209">
        <v>2.2642921536816698</v>
      </c>
      <c r="EO37" s="100">
        <v>0.15700310447082599</v>
      </c>
      <c r="EP37" s="209">
        <v>3.34834368774293</v>
      </c>
      <c r="EQ37" s="100">
        <v>0.106998397176559</v>
      </c>
      <c r="ER37" s="209">
        <v>3.1967406027970702</v>
      </c>
      <c r="ES37" s="100">
        <v>0.117257015121359</v>
      </c>
      <c r="ET37" s="209">
        <v>2.2757393407833102</v>
      </c>
      <c r="EU37" s="258">
        <v>0.13329417099701399</v>
      </c>
      <c r="EV37" s="1"/>
      <c r="EW37" s="1"/>
      <c r="EX37" s="1"/>
      <c r="EY37" s="1"/>
      <c r="EZ37" s="1"/>
      <c r="FA37" s="1"/>
      <c r="FB37" s="1"/>
      <c r="FC37" s="1"/>
      <c r="FD37" s="1"/>
      <c r="FE37" s="1"/>
      <c r="FF37" s="1"/>
    </row>
    <row r="38" spans="1:162" x14ac:dyDescent="0.2">
      <c r="N38" s="6"/>
      <c r="O38" s="262"/>
      <c r="P38" s="270"/>
      <c r="AD38" s="6"/>
      <c r="AE38" s="262"/>
      <c r="AS38" s="6"/>
      <c r="AT38" s="262"/>
      <c r="BH38" s="6"/>
      <c r="BI38" s="262"/>
      <c r="BW38" s="6"/>
      <c r="BX38" s="262"/>
      <c r="CL38" s="6"/>
      <c r="CM38" s="262"/>
      <c r="DA38" s="6"/>
      <c r="DB38" s="262"/>
      <c r="DP38" s="6"/>
      <c r="DQ38" s="262"/>
      <c r="EE38" s="6"/>
      <c r="EF38" s="262"/>
      <c r="ET38" s="6"/>
      <c r="EU38" s="262"/>
    </row>
    <row r="39" spans="1:162" x14ac:dyDescent="0.2">
      <c r="A39" s="47" t="s">
        <v>156</v>
      </c>
      <c r="B39" s="17">
        <v>2.259364821817865</v>
      </c>
      <c r="C39" s="20">
        <v>3.0053076083760989E-2</v>
      </c>
      <c r="D39" s="17">
        <v>1.7698009813633084</v>
      </c>
      <c r="E39" s="20">
        <v>2.611157798709943E-2</v>
      </c>
      <c r="F39" s="17">
        <v>1.4720703660441135</v>
      </c>
      <c r="G39" s="20">
        <v>2.2766178850349827E-2</v>
      </c>
      <c r="H39" s="17">
        <v>2.2591110457758705</v>
      </c>
      <c r="I39" s="20">
        <v>4.1498576302795485E-2</v>
      </c>
      <c r="J39" s="17">
        <v>3.0838377811236088</v>
      </c>
      <c r="K39" s="20">
        <v>4.456552361383892E-2</v>
      </c>
      <c r="L39" s="17">
        <v>3.1109148464626788</v>
      </c>
      <c r="M39" s="20">
        <v>4.0536400666315656E-2</v>
      </c>
      <c r="N39" s="17">
        <v>3.367045767680803</v>
      </c>
      <c r="O39" s="253">
        <v>3.0427243259924349E-2</v>
      </c>
      <c r="P39" s="299" t="s">
        <v>157</v>
      </c>
      <c r="Q39" s="47" t="s">
        <v>156</v>
      </c>
      <c r="R39" s="17">
        <f>AVERAGE(R12:R31,R34,R37)</f>
        <v>1.9145165103069992</v>
      </c>
      <c r="S39" s="18">
        <v>1.0131754152583085E-2</v>
      </c>
      <c r="T39" s="17">
        <f>AVERAGE(T12:T31,T34,T37)</f>
        <v>1.9243147276350598</v>
      </c>
      <c r="U39" s="18">
        <v>9.6822638358981337E-3</v>
      </c>
      <c r="V39" s="17">
        <f>AVERAGE(V12:V31,V34,V37)</f>
        <v>1.8171803536372004</v>
      </c>
      <c r="W39" s="18">
        <v>9.8162417699583001E-3</v>
      </c>
      <c r="X39" s="17">
        <f>AVERAGE(X12:X31,X34,X37)</f>
        <v>2.5522378369955749</v>
      </c>
      <c r="Y39" s="18">
        <v>1.3112030430002917E-2</v>
      </c>
      <c r="Z39" s="17">
        <f>AVERAGE(Z12:Z31,Z34,Z37)</f>
        <v>2.9066718412712991</v>
      </c>
      <c r="AA39" s="18">
        <v>1.5740796015961553E-2</v>
      </c>
      <c r="AB39" s="17">
        <f>AVERAGE(AB12:AB31,AB34,AB37)</f>
        <v>2.9751000980467412</v>
      </c>
      <c r="AC39" s="18">
        <v>1.4895016700563497E-2</v>
      </c>
      <c r="AD39" s="17">
        <f>AVERAGE(AD12:AD31,AD34,AD37)</f>
        <v>2.3213875308232401</v>
      </c>
      <c r="AE39" s="253">
        <v>1.7103872325478435E-2</v>
      </c>
      <c r="AF39" s="47" t="s">
        <v>156</v>
      </c>
      <c r="AG39" s="17">
        <f>AVERAGE(AG12:AG31,AG34,AG37)</f>
        <v>2.093334377854295</v>
      </c>
      <c r="AH39" s="18">
        <v>1.544912535128311E-2</v>
      </c>
      <c r="AI39" s="17">
        <f>AVERAGE(AI12:AI31,AI34,AI37)</f>
        <v>1.9778447846365728</v>
      </c>
      <c r="AJ39" s="18">
        <v>1.5784732150866919E-2</v>
      </c>
      <c r="AK39" s="17">
        <f>AVERAGE(AK12:AK31,AK34,AK37)</f>
        <v>1.8775640502037232</v>
      </c>
      <c r="AL39" s="18">
        <v>1.3866444977203211E-2</v>
      </c>
      <c r="AM39" s="17">
        <f>AVERAGE(AM12:AM31,AM34,AM37)</f>
        <v>2.7287481298831837</v>
      </c>
      <c r="AN39" s="18">
        <v>2.1386419215396409E-2</v>
      </c>
      <c r="AO39" s="17">
        <f>AVERAGE(AO12:AO31,AO34,AO37)</f>
        <v>3.112078931732698</v>
      </c>
      <c r="AP39" s="18">
        <v>2.0684733364027923E-2</v>
      </c>
      <c r="AQ39" s="17">
        <f>AVERAGE(AQ12:AQ31,AQ34,AQ37)</f>
        <v>3.1979813018620864</v>
      </c>
      <c r="AR39" s="18">
        <v>2.0349974655681745E-2</v>
      </c>
      <c r="AS39" s="17">
        <f>AVERAGE(AS12:AS31,AS34,AS37)</f>
        <v>2.9261726955324705</v>
      </c>
      <c r="AT39" s="253">
        <v>2.2701000681538953E-2</v>
      </c>
      <c r="AU39" s="47" t="s">
        <v>156</v>
      </c>
      <c r="AV39" s="17">
        <f>AVERAGE(AV12:AV31,AV34,AV37)</f>
        <v>1.943172917159387</v>
      </c>
      <c r="AW39" s="18">
        <v>8.9757645951981727E-3</v>
      </c>
      <c r="AX39" s="17">
        <f>AVERAGE(AX12:AX31,AX34,AX37)</f>
        <v>1.9669770294163811</v>
      </c>
      <c r="AY39" s="18">
        <v>8.9740279193807667E-3</v>
      </c>
      <c r="AZ39" s="17">
        <f>AVERAGE(AZ12:AZ31,AZ34,AZ37)</f>
        <v>1.9279168365141024</v>
      </c>
      <c r="BA39" s="18">
        <v>7.6381035575508113E-3</v>
      </c>
      <c r="BB39" s="17">
        <f>AVERAGE(BB12:BB31,BB34,BB37)</f>
        <v>2.4865086351727799</v>
      </c>
      <c r="BC39" s="18">
        <v>1.1666617645401793E-2</v>
      </c>
      <c r="BD39" s="17">
        <f>AVERAGE(BD12:BD31,BD34,BD37)</f>
        <v>2.8593545999180128</v>
      </c>
      <c r="BE39" s="18">
        <v>1.3413427874515434E-2</v>
      </c>
      <c r="BF39" s="17">
        <f>AVERAGE(BF12:BF31,BF34,BF37)</f>
        <v>2.8002032356734299</v>
      </c>
      <c r="BG39" s="18">
        <v>1.3319659922513312E-2</v>
      </c>
      <c r="BH39" s="17">
        <f>AVERAGE(BH12:BH31,BH34,BH37)</f>
        <v>2.4925541430536851</v>
      </c>
      <c r="BI39" s="253">
        <v>1.4058057942349766E-2</v>
      </c>
      <c r="BJ39" s="47" t="s">
        <v>156</v>
      </c>
      <c r="BK39" s="17">
        <f>AVERAGE(BK12:BK31,BK34,BK37)</f>
        <v>2.3243215360403955</v>
      </c>
      <c r="BL39" s="18">
        <v>2.0796359434954673E-2</v>
      </c>
      <c r="BM39" s="17">
        <f>AVERAGE(BM12:BM31,BM34,BM37)</f>
        <v>2.2574414370871438</v>
      </c>
      <c r="BN39" s="18">
        <v>2.104429463780285E-2</v>
      </c>
      <c r="BO39" s="17">
        <f>AVERAGE(BO12:BO31,BO34,BO37)</f>
        <v>2.1560908888987593</v>
      </c>
      <c r="BP39" s="18">
        <v>1.7311552083118738E-2</v>
      </c>
      <c r="BQ39" s="17">
        <f>AVERAGE(BQ12:BQ31,BQ34,BQ37)</f>
        <v>2.3010788154949262</v>
      </c>
      <c r="BR39" s="18">
        <v>3.0991393355094633E-2</v>
      </c>
      <c r="BS39" s="17">
        <f>AVERAGE(BS12:BS31,BS34,BS37)</f>
        <v>3.5494751693905942</v>
      </c>
      <c r="BT39" s="18">
        <v>2.2349359656720306E-2</v>
      </c>
      <c r="BU39" s="17">
        <f>AVERAGE(BU12:BU31,BU34,BU37)</f>
        <v>2.2107293573894711</v>
      </c>
      <c r="BV39" s="18">
        <v>3.8548334542414776E-2</v>
      </c>
      <c r="BW39" s="17">
        <f>AVERAGE(BW12:BW31,BW34,BW37)</f>
        <v>0.64595175257241821</v>
      </c>
      <c r="BX39" s="253">
        <v>2.8146922423854196E-2</v>
      </c>
      <c r="BY39" s="47" t="s">
        <v>156</v>
      </c>
      <c r="BZ39" s="17">
        <f>AVERAGE(BZ12:BZ31,BZ34,BZ37)</f>
        <v>2.166706242638488</v>
      </c>
      <c r="CA39" s="18">
        <v>2.1159328521336014E-2</v>
      </c>
      <c r="CB39" s="17">
        <f>AVERAGE(CB12:CB31,CB34,CB37)</f>
        <v>2.260645945296432</v>
      </c>
      <c r="CC39" s="18">
        <v>2.041579774764057E-2</v>
      </c>
      <c r="CD39" s="17">
        <f>AVERAGE(CD12:CD31,CD34,CD37)</f>
        <v>2.3031919259670572</v>
      </c>
      <c r="CE39" s="18">
        <v>1.8065263462218418E-2</v>
      </c>
      <c r="CF39" s="17">
        <f>AVERAGE(CF12:CF31,CF34,CF37)</f>
        <v>2.2318817805070679</v>
      </c>
      <c r="CG39" s="18">
        <v>3.1604587172078188E-2</v>
      </c>
      <c r="CH39" s="17">
        <f>AVERAGE(CH12:CH31,CH34,CH37)</f>
        <v>3.5623319319761921</v>
      </c>
      <c r="CI39" s="18">
        <v>2.2720755110363925E-2</v>
      </c>
      <c r="CJ39" s="17">
        <f>AVERAGE(CJ12:CJ31,CJ34,CJ37)</f>
        <v>2.0383524022974417</v>
      </c>
      <c r="CK39" s="18">
        <v>4.3371579102420607E-2</v>
      </c>
      <c r="CL39" s="17">
        <f>AVERAGE(CL12:CL31,CL34,CL37)</f>
        <v>0.32569892409872725</v>
      </c>
      <c r="CM39" s="253">
        <v>1.9118246450266791E-2</v>
      </c>
      <c r="CN39" s="47" t="s">
        <v>156</v>
      </c>
      <c r="CO39" s="17">
        <v>2.5071363735740086</v>
      </c>
      <c r="CP39" s="20">
        <v>2.5594557153163857E-2</v>
      </c>
      <c r="CQ39" s="17">
        <v>1.8785188905295209</v>
      </c>
      <c r="CR39" s="20">
        <v>2.5254078820613465E-2</v>
      </c>
      <c r="CS39" s="17">
        <v>2.0719233233071472</v>
      </c>
      <c r="CT39" s="20">
        <v>1.9129944164693255E-2</v>
      </c>
      <c r="CU39" s="17">
        <v>2.0074370496217999</v>
      </c>
      <c r="CV39" s="20">
        <v>3.3201185573005519E-2</v>
      </c>
      <c r="CW39" s="17">
        <v>3.6001664764636461</v>
      </c>
      <c r="CX39" s="20">
        <v>2.2169433833497332E-2</v>
      </c>
      <c r="CY39" s="17">
        <v>2.2594951751645551</v>
      </c>
      <c r="CZ39" s="20">
        <v>4.0980474933589958E-2</v>
      </c>
      <c r="DA39" s="17">
        <v>1.2389184909669657</v>
      </c>
      <c r="DB39" s="253">
        <v>3.9698057018543904E-2</v>
      </c>
      <c r="DC39" s="47" t="s">
        <v>156</v>
      </c>
      <c r="DD39" s="17">
        <f>AVERAGE(DD12:DD31,DD34,DD37)</f>
        <v>2.2076374697551961</v>
      </c>
      <c r="DE39" s="18">
        <v>1.4406369960239345E-2</v>
      </c>
      <c r="DF39" s="17">
        <f>AVERAGE(DF12:DF31,DF34,DF37)</f>
        <v>2.0178395931830639</v>
      </c>
      <c r="DG39" s="18">
        <v>1.3935108188617183E-2</v>
      </c>
      <c r="DH39" s="17">
        <f>AVERAGE(DH12:DH31,DH34,DH37)</f>
        <v>1.9678302272642327</v>
      </c>
      <c r="DI39" s="18">
        <v>1.2631389942568913E-2</v>
      </c>
      <c r="DJ39" s="17">
        <f>AVERAGE(DJ12:DJ31,DJ34,DJ37)</f>
        <v>2.095176863087771</v>
      </c>
      <c r="DK39" s="18">
        <v>2.0436569937861995E-2</v>
      </c>
      <c r="DL39" s="17">
        <f>AVERAGE(DL12:DL31,DL34,DL37)</f>
        <v>3.2904837414452262</v>
      </c>
      <c r="DM39" s="18">
        <v>1.7629531122199921E-2</v>
      </c>
      <c r="DN39" s="17">
        <f>AVERAGE(DN12:DN31,DN34,DN37)</f>
        <v>2.4261481103255558</v>
      </c>
      <c r="DO39" s="18">
        <v>2.4265178694744524E-2</v>
      </c>
      <c r="DP39" s="17">
        <f>AVERAGE(DP12:DP31,DP34,DP37)</f>
        <v>1.3820518373742638</v>
      </c>
      <c r="DQ39" s="253">
        <v>2.1761537654880973E-2</v>
      </c>
      <c r="DR39" s="47" t="s">
        <v>156</v>
      </c>
      <c r="DS39" s="17">
        <f>AVERAGE(DS12:DS31,DS34,DS37)</f>
        <v>1.8839738722603685</v>
      </c>
      <c r="DT39" s="18">
        <v>6.6491384745627552E-3</v>
      </c>
      <c r="DU39" s="17">
        <f>AVERAGE(DU12:DU31,DU34,DU37)</f>
        <v>2.0830516403278345</v>
      </c>
      <c r="DV39" s="18">
        <v>7.6432943685188397E-3</v>
      </c>
      <c r="DW39" s="17">
        <f>AVERAGE(DW12:DW31,DW34,DW37)</f>
        <v>2.2621365765350969</v>
      </c>
      <c r="DX39" s="18">
        <v>9.0622185653046524E-3</v>
      </c>
      <c r="DY39" s="17">
        <f>AVERAGE(DY12:DY31,DY34,DY37)</f>
        <v>2.3833736651831976</v>
      </c>
      <c r="DZ39" s="18">
        <v>1.129915444147201E-2</v>
      </c>
      <c r="EA39" s="17">
        <f>AVERAGE(EA12:EA31,EA34,EA37)</f>
        <v>3.2274226937403485</v>
      </c>
      <c r="EB39" s="18">
        <v>1.0763357944554828E-2</v>
      </c>
      <c r="EC39" s="17">
        <f>AVERAGE(EC12:EC31,EC34,EC37)</f>
        <v>2.7150271884343762</v>
      </c>
      <c r="ED39" s="18">
        <v>1.340154119444358E-2</v>
      </c>
      <c r="EE39" s="17">
        <f>AVERAGE(EE12:EE31,EE34,EE37)</f>
        <v>1.7700400789070394</v>
      </c>
      <c r="EF39" s="253">
        <v>1.3486065882270186E-2</v>
      </c>
      <c r="EG39" s="47" t="s">
        <v>156</v>
      </c>
      <c r="EH39" s="17">
        <f>AVERAGE(EH12:EH31,EH34,EH37)</f>
        <v>2.2291246338686488</v>
      </c>
      <c r="EI39" s="18">
        <v>1.8723550300940237E-2</v>
      </c>
      <c r="EJ39" s="17">
        <f>AVERAGE(EJ12:EJ31,EJ34,EJ37)</f>
        <v>1.937364739523268</v>
      </c>
      <c r="EK39" s="18">
        <v>2.0033750396331894E-2</v>
      </c>
      <c r="EL39" s="17">
        <f>AVERAGE(EL12:EL31,EL34,EL37)</f>
        <v>1.9709873445908939</v>
      </c>
      <c r="EM39" s="18">
        <v>1.7053565977216054E-2</v>
      </c>
      <c r="EN39" s="17">
        <f>AVERAGE(EN12:EN31,EN34,EN37)</f>
        <v>2.1676663150089386</v>
      </c>
      <c r="EO39" s="18">
        <v>2.9884720784015634E-2</v>
      </c>
      <c r="EP39" s="17">
        <f>AVERAGE(EP12:EP31,EP34,EP37)</f>
        <v>3.1605710846769157</v>
      </c>
      <c r="EQ39" s="18">
        <v>2.5941474541221921E-2</v>
      </c>
      <c r="ER39" s="17">
        <f>AVERAGE(ER12:ER31,ER34,ER37)</f>
        <v>2.8514153694724613</v>
      </c>
      <c r="ES39" s="18">
        <v>2.8486931463550351E-2</v>
      </c>
      <c r="ET39" s="17">
        <f>AVERAGE(ET12:ET31,ET34,ET37)</f>
        <v>2.2245046318311097</v>
      </c>
      <c r="EU39" s="253">
        <v>3.1170915928492263E-2</v>
      </c>
    </row>
    <row r="40" spans="1:162" x14ac:dyDescent="0.2">
      <c r="A40" s="48"/>
      <c r="B40" s="6"/>
      <c r="C40" s="6"/>
      <c r="D40" s="6"/>
      <c r="E40" s="6"/>
      <c r="F40" s="6"/>
      <c r="G40" s="6"/>
      <c r="H40" s="6"/>
      <c r="I40" s="6"/>
      <c r="J40" s="6"/>
      <c r="K40" s="6"/>
      <c r="L40" s="6"/>
      <c r="M40" s="6"/>
      <c r="N40" s="6"/>
      <c r="O40" s="262"/>
      <c r="P40" s="270"/>
      <c r="Q40" s="48"/>
      <c r="R40" s="6"/>
      <c r="S40" s="6"/>
      <c r="T40" s="6"/>
      <c r="U40" s="6"/>
      <c r="V40" s="6"/>
      <c r="W40" s="6"/>
      <c r="X40" s="6"/>
      <c r="Y40" s="6"/>
      <c r="Z40" s="6"/>
      <c r="AA40" s="6"/>
      <c r="AB40" s="6"/>
      <c r="AC40" s="6"/>
      <c r="AD40" s="6"/>
      <c r="AE40" s="262"/>
      <c r="AF40" s="48"/>
      <c r="AG40" s="6"/>
      <c r="AH40" s="6"/>
      <c r="AI40" s="6"/>
      <c r="AJ40" s="6"/>
      <c r="AK40" s="6"/>
      <c r="AL40" s="6"/>
      <c r="AM40" s="6"/>
      <c r="AN40" s="6"/>
      <c r="AO40" s="6"/>
      <c r="AP40" s="6"/>
      <c r="AQ40" s="6"/>
      <c r="AR40" s="6"/>
      <c r="AS40" s="6"/>
      <c r="AT40" s="262"/>
      <c r="AU40" s="48"/>
      <c r="AV40" s="6"/>
      <c r="AW40" s="6"/>
      <c r="AX40" s="6"/>
      <c r="AY40" s="6"/>
      <c r="AZ40" s="6"/>
      <c r="BA40" s="6"/>
      <c r="BB40" s="6"/>
      <c r="BC40" s="6"/>
      <c r="BD40" s="6"/>
      <c r="BE40" s="6"/>
      <c r="BF40" s="6"/>
      <c r="BG40" s="6"/>
      <c r="BH40" s="6"/>
      <c r="BI40" s="262"/>
      <c r="BJ40" s="48"/>
      <c r="BK40" s="6"/>
      <c r="BL40" s="6"/>
      <c r="BM40" s="6"/>
      <c r="BN40" s="6"/>
      <c r="BO40" s="6"/>
      <c r="BP40" s="6"/>
      <c r="BQ40" s="6"/>
      <c r="BR40" s="6"/>
      <c r="BS40" s="6"/>
      <c r="BT40" s="6"/>
      <c r="BU40" s="6"/>
      <c r="BV40" s="6"/>
      <c r="BW40" s="6"/>
      <c r="BX40" s="262"/>
      <c r="BY40" s="48"/>
      <c r="BZ40" s="6"/>
      <c r="CA40" s="6"/>
      <c r="CB40" s="6"/>
      <c r="CC40" s="6"/>
      <c r="CD40" s="6"/>
      <c r="CE40" s="6"/>
      <c r="CF40" s="6"/>
      <c r="CG40" s="6"/>
      <c r="CH40" s="6"/>
      <c r="CI40" s="6"/>
      <c r="CJ40" s="6"/>
      <c r="CK40" s="6"/>
      <c r="CL40" s="6"/>
      <c r="CM40" s="262"/>
      <c r="CN40" s="48"/>
      <c r="CO40" s="6"/>
      <c r="CP40" s="6"/>
      <c r="CQ40" s="6"/>
      <c r="CR40" s="6"/>
      <c r="CS40" s="6"/>
      <c r="CT40" s="6"/>
      <c r="CU40" s="6"/>
      <c r="CV40" s="6"/>
      <c r="CW40" s="6"/>
      <c r="CX40" s="6"/>
      <c r="CY40" s="6"/>
      <c r="CZ40" s="6"/>
      <c r="DA40" s="6"/>
      <c r="DB40" s="262"/>
      <c r="DC40" s="48"/>
      <c r="DD40" s="6"/>
      <c r="DE40" s="6"/>
      <c r="DF40" s="6"/>
      <c r="DG40" s="6"/>
      <c r="DH40" s="6"/>
      <c r="DI40" s="6"/>
      <c r="DJ40" s="6"/>
      <c r="DK40" s="6"/>
      <c r="DL40" s="6"/>
      <c r="DM40" s="6"/>
      <c r="DN40" s="6"/>
      <c r="DO40" s="6"/>
      <c r="DP40" s="6"/>
      <c r="DQ40" s="262"/>
      <c r="DR40" s="48"/>
      <c r="DS40" s="6"/>
      <c r="DT40" s="6"/>
      <c r="DU40" s="6"/>
      <c r="DV40" s="6"/>
      <c r="DW40" s="6"/>
      <c r="DX40" s="6"/>
      <c r="DY40" s="6"/>
      <c r="DZ40" s="6"/>
      <c r="EA40" s="6"/>
      <c r="EB40" s="6"/>
      <c r="EC40" s="6"/>
      <c r="ED40" s="6"/>
      <c r="EE40" s="6"/>
      <c r="EF40" s="262"/>
      <c r="EG40" s="48"/>
      <c r="EH40" s="6"/>
      <c r="EI40" s="6"/>
      <c r="EJ40" s="6"/>
      <c r="EK40" s="6"/>
      <c r="EL40" s="6"/>
      <c r="EM40" s="6"/>
      <c r="EN40" s="6"/>
      <c r="EO40" s="6"/>
      <c r="EP40" s="6"/>
      <c r="EQ40" s="6"/>
      <c r="ER40" s="6"/>
      <c r="ES40" s="6"/>
      <c r="ET40" s="6"/>
      <c r="EU40" s="262"/>
    </row>
    <row r="41" spans="1:162" x14ac:dyDescent="0.2">
      <c r="A41" s="49" t="s">
        <v>26</v>
      </c>
      <c r="B41" s="6"/>
      <c r="C41" s="6"/>
      <c r="D41" s="6"/>
      <c r="E41" s="6"/>
      <c r="F41" s="6"/>
      <c r="G41" s="6"/>
      <c r="H41" s="6"/>
      <c r="I41" s="6"/>
      <c r="J41" s="6"/>
      <c r="K41" s="6"/>
      <c r="L41" s="6"/>
      <c r="M41" s="6"/>
      <c r="N41" s="6"/>
      <c r="O41" s="262"/>
      <c r="P41" s="270"/>
      <c r="Q41" s="49" t="s">
        <v>26</v>
      </c>
      <c r="R41" s="6"/>
      <c r="S41" s="6"/>
      <c r="T41" s="6"/>
      <c r="U41" s="6"/>
      <c r="V41" s="6"/>
      <c r="W41" s="6"/>
      <c r="X41" s="6"/>
      <c r="Y41" s="6"/>
      <c r="Z41" s="6"/>
      <c r="AA41" s="6"/>
      <c r="AB41" s="6"/>
      <c r="AC41" s="6"/>
      <c r="AD41" s="6"/>
      <c r="AE41" s="262"/>
      <c r="AF41" s="49" t="s">
        <v>26</v>
      </c>
      <c r="AG41" s="6"/>
      <c r="AH41" s="6"/>
      <c r="AI41" s="6"/>
      <c r="AJ41" s="6"/>
      <c r="AK41" s="6"/>
      <c r="AL41" s="6"/>
      <c r="AM41" s="6"/>
      <c r="AN41" s="6"/>
      <c r="AO41" s="6"/>
      <c r="AP41" s="6"/>
      <c r="AQ41" s="6"/>
      <c r="AR41" s="6"/>
      <c r="AS41" s="6"/>
      <c r="AT41" s="262"/>
      <c r="AU41" s="49" t="s">
        <v>26</v>
      </c>
      <c r="AV41" s="6"/>
      <c r="AW41" s="6"/>
      <c r="AX41" s="6"/>
      <c r="AY41" s="6"/>
      <c r="AZ41" s="6"/>
      <c r="BA41" s="6"/>
      <c r="BB41" s="6"/>
      <c r="BC41" s="6"/>
      <c r="BD41" s="6"/>
      <c r="BE41" s="6"/>
      <c r="BF41" s="6"/>
      <c r="BG41" s="6"/>
      <c r="BH41" s="6"/>
      <c r="BI41" s="262"/>
      <c r="BJ41" s="49" t="s">
        <v>26</v>
      </c>
      <c r="BK41" s="6"/>
      <c r="BL41" s="6"/>
      <c r="BM41" s="6"/>
      <c r="BN41" s="6"/>
      <c r="BO41" s="6"/>
      <c r="BP41" s="6"/>
      <c r="BQ41" s="6"/>
      <c r="BR41" s="6"/>
      <c r="BS41" s="6"/>
      <c r="BT41" s="6"/>
      <c r="BU41" s="6"/>
      <c r="BV41" s="6"/>
      <c r="BW41" s="6"/>
      <c r="BX41" s="262"/>
      <c r="BY41" s="49" t="s">
        <v>26</v>
      </c>
      <c r="BZ41" s="6"/>
      <c r="CA41" s="6"/>
      <c r="CB41" s="6"/>
      <c r="CC41" s="6"/>
      <c r="CD41" s="6"/>
      <c r="CE41" s="6"/>
      <c r="CF41" s="6"/>
      <c r="CG41" s="6"/>
      <c r="CH41" s="6"/>
      <c r="CI41" s="6"/>
      <c r="CJ41" s="6"/>
      <c r="CK41" s="6"/>
      <c r="CL41" s="6"/>
      <c r="CM41" s="262"/>
      <c r="CN41" s="49" t="s">
        <v>26</v>
      </c>
      <c r="CO41" s="6"/>
      <c r="CP41" s="6"/>
      <c r="CQ41" s="6"/>
      <c r="CR41" s="6"/>
      <c r="CS41" s="6"/>
      <c r="CT41" s="6"/>
      <c r="CU41" s="6"/>
      <c r="CV41" s="6"/>
      <c r="CW41" s="6"/>
      <c r="CX41" s="6"/>
      <c r="CY41" s="6"/>
      <c r="CZ41" s="6"/>
      <c r="DA41" s="6"/>
      <c r="DB41" s="262"/>
      <c r="DC41" s="49" t="s">
        <v>26</v>
      </c>
      <c r="DD41" s="6"/>
      <c r="DE41" s="6"/>
      <c r="DF41" s="6"/>
      <c r="DG41" s="6"/>
      <c r="DH41" s="6"/>
      <c r="DI41" s="6"/>
      <c r="DJ41" s="6"/>
      <c r="DK41" s="6"/>
      <c r="DL41" s="6"/>
      <c r="DM41" s="6"/>
      <c r="DN41" s="6"/>
      <c r="DO41" s="6"/>
      <c r="DP41" s="6"/>
      <c r="DQ41" s="262"/>
      <c r="DR41" s="49" t="s">
        <v>26</v>
      </c>
      <c r="DS41" s="6"/>
      <c r="DT41" s="6"/>
      <c r="DU41" s="6"/>
      <c r="DV41" s="6"/>
      <c r="DW41" s="6"/>
      <c r="DX41" s="6"/>
      <c r="DY41" s="6"/>
      <c r="DZ41" s="6"/>
      <c r="EA41" s="6"/>
      <c r="EB41" s="6"/>
      <c r="EC41" s="6"/>
      <c r="ED41" s="6"/>
      <c r="EE41" s="6"/>
      <c r="EF41" s="262"/>
      <c r="EG41" s="49" t="s">
        <v>26</v>
      </c>
      <c r="EH41" s="6"/>
      <c r="EI41" s="6"/>
      <c r="EJ41" s="6"/>
      <c r="EK41" s="6"/>
      <c r="EL41" s="6"/>
      <c r="EM41" s="6"/>
      <c r="EN41" s="6"/>
      <c r="EO41" s="6"/>
      <c r="EP41" s="6"/>
      <c r="EQ41" s="6"/>
      <c r="ER41" s="6"/>
      <c r="ES41" s="6"/>
      <c r="ET41" s="6"/>
      <c r="EU41" s="262"/>
    </row>
    <row r="42" spans="1:162" s="6" customFormat="1" ht="12.75" customHeight="1" x14ac:dyDescent="0.2">
      <c r="A42" s="104" t="s">
        <v>262</v>
      </c>
      <c r="B42" s="8">
        <v>2.4040477459435499</v>
      </c>
      <c r="C42" s="9">
        <v>0.336454941717926</v>
      </c>
      <c r="D42" s="8" t="s">
        <v>328</v>
      </c>
      <c r="E42" s="8" t="s">
        <v>328</v>
      </c>
      <c r="F42" s="8" t="s">
        <v>328</v>
      </c>
      <c r="G42" s="8" t="s">
        <v>328</v>
      </c>
      <c r="H42" s="8" t="s">
        <v>328</v>
      </c>
      <c r="I42" s="8" t="s">
        <v>328</v>
      </c>
      <c r="J42" s="8">
        <v>2.87501858741705</v>
      </c>
      <c r="K42" s="9">
        <v>0.29640285807502598</v>
      </c>
      <c r="L42" s="8">
        <v>2.6891431659707701</v>
      </c>
      <c r="M42" s="9">
        <v>0.33565591507303499</v>
      </c>
      <c r="N42" s="8">
        <v>3.4516762004357502</v>
      </c>
      <c r="O42" s="247">
        <v>0.17792216216419299</v>
      </c>
      <c r="P42" s="271"/>
      <c r="Q42" s="104" t="s">
        <v>262</v>
      </c>
      <c r="R42" s="8">
        <v>1.6119414729228601</v>
      </c>
      <c r="S42" s="9">
        <v>7.4284135603485901E-2</v>
      </c>
      <c r="T42" s="8">
        <v>2.0013347362582201</v>
      </c>
      <c r="U42" s="9">
        <v>8.0443890899011494E-2</v>
      </c>
      <c r="V42" s="8">
        <v>1.7505174255201099</v>
      </c>
      <c r="W42" s="9">
        <v>6.5738323596462506E-2</v>
      </c>
      <c r="X42" s="8">
        <v>2.6549151926479402</v>
      </c>
      <c r="Y42" s="9">
        <v>0.109587437008379</v>
      </c>
      <c r="Z42" s="8">
        <v>2.7881048919456801</v>
      </c>
      <c r="AA42" s="9">
        <v>0.127583796167028</v>
      </c>
      <c r="AB42" s="8">
        <v>3.2601113065916101</v>
      </c>
      <c r="AC42" s="9">
        <v>9.8219811241221006E-2</v>
      </c>
      <c r="AD42" s="8">
        <v>2.90095185295116</v>
      </c>
      <c r="AE42" s="247">
        <v>0.12305721331194</v>
      </c>
      <c r="AF42" s="104" t="s">
        <v>262</v>
      </c>
      <c r="AG42" s="8">
        <v>1.7222844312746901</v>
      </c>
      <c r="AH42" s="9">
        <v>9.34291186427854E-2</v>
      </c>
      <c r="AI42" s="8">
        <v>1.9737990596091799</v>
      </c>
      <c r="AJ42" s="9">
        <v>6.8833936392695E-2</v>
      </c>
      <c r="AK42" s="8">
        <v>1.7466267811629701</v>
      </c>
      <c r="AL42" s="9">
        <v>6.4777890966206397E-2</v>
      </c>
      <c r="AM42" s="8">
        <v>2.84922883945113</v>
      </c>
      <c r="AN42" s="9">
        <v>0.124970586593129</v>
      </c>
      <c r="AO42" s="8">
        <v>2.8493492999382601</v>
      </c>
      <c r="AP42" s="9">
        <v>0.141155534441469</v>
      </c>
      <c r="AQ42" s="8">
        <v>3.4616914637151002</v>
      </c>
      <c r="AR42" s="9">
        <v>7.2952283098998705E-2</v>
      </c>
      <c r="AS42" s="8">
        <v>3.0970014590166399</v>
      </c>
      <c r="AT42" s="247">
        <v>9.3525569430476699E-2</v>
      </c>
      <c r="AU42" s="104" t="s">
        <v>262</v>
      </c>
      <c r="AV42" s="8">
        <v>1.81736166943953</v>
      </c>
      <c r="AW42" s="9">
        <v>4.2301655429088501E-2</v>
      </c>
      <c r="AX42" s="8">
        <v>1.9923787999523701</v>
      </c>
      <c r="AY42" s="9">
        <v>5.3453970602362601E-2</v>
      </c>
      <c r="AZ42" s="8">
        <v>1.9122660114299601</v>
      </c>
      <c r="BA42" s="9">
        <v>3.31936243223028E-2</v>
      </c>
      <c r="BB42" s="8">
        <v>2.5576256617892401</v>
      </c>
      <c r="BC42" s="9">
        <v>5.8072907136408003E-2</v>
      </c>
      <c r="BD42" s="8">
        <v>2.9898022134661599</v>
      </c>
      <c r="BE42" s="9">
        <v>6.4496785879111798E-2</v>
      </c>
      <c r="BF42" s="8">
        <v>3.0614292287643301</v>
      </c>
      <c r="BG42" s="9">
        <v>5.8781265993843902E-2</v>
      </c>
      <c r="BH42" s="8">
        <v>2.5481944355434298</v>
      </c>
      <c r="BI42" s="247">
        <v>6.9433536054772094E-2</v>
      </c>
      <c r="BJ42" s="104" t="s">
        <v>262</v>
      </c>
      <c r="BK42" s="8">
        <v>1.7546664687425799</v>
      </c>
      <c r="BL42" s="9">
        <v>9.3809222236597795E-2</v>
      </c>
      <c r="BM42" s="8">
        <v>2.3107921995548502</v>
      </c>
      <c r="BN42" s="9">
        <v>0.12645398315304199</v>
      </c>
      <c r="BO42" s="8">
        <v>2.10489359110576</v>
      </c>
      <c r="BP42" s="9">
        <v>0.11394178155764</v>
      </c>
      <c r="BQ42" s="8">
        <v>2.8816695128880601</v>
      </c>
      <c r="BR42" s="9">
        <v>0.146129457080797</v>
      </c>
      <c r="BS42" s="8">
        <v>3.1086455360472298</v>
      </c>
      <c r="BT42" s="9">
        <v>0.129915960351941</v>
      </c>
      <c r="BU42" s="8">
        <v>2.9665638610328702</v>
      </c>
      <c r="BV42" s="9">
        <v>0.18839213667409099</v>
      </c>
      <c r="BW42" s="8">
        <v>0.76231919329174802</v>
      </c>
      <c r="BX42" s="247">
        <v>0.145824778940258</v>
      </c>
      <c r="BY42" s="104" t="s">
        <v>262</v>
      </c>
      <c r="BZ42" s="8">
        <v>1.7443631312253201</v>
      </c>
      <c r="CA42" s="9">
        <v>6.1191109499321099E-2</v>
      </c>
      <c r="CB42" s="8">
        <v>2.1861144325626198</v>
      </c>
      <c r="CC42" s="9">
        <v>8.10500863134275E-2</v>
      </c>
      <c r="CD42" s="8">
        <v>2.2025366856526798</v>
      </c>
      <c r="CE42" s="9">
        <v>6.5746855238701801E-2</v>
      </c>
      <c r="CF42" s="8">
        <v>2.59074979974935</v>
      </c>
      <c r="CG42" s="9">
        <v>9.0211787082990103E-2</v>
      </c>
      <c r="CH42" s="8">
        <v>3.28092056835496</v>
      </c>
      <c r="CI42" s="9">
        <v>0.10201870608326601</v>
      </c>
      <c r="CJ42" s="8">
        <v>2.86967493551998</v>
      </c>
      <c r="CK42" s="9">
        <v>0.13209383582088699</v>
      </c>
      <c r="CL42" s="8">
        <v>0.61713832993553097</v>
      </c>
      <c r="CM42" s="247">
        <v>0.113691345767632</v>
      </c>
      <c r="CN42" s="104" t="s">
        <v>262</v>
      </c>
      <c r="CO42" s="8" t="s">
        <v>328</v>
      </c>
      <c r="CP42" s="8" t="s">
        <v>328</v>
      </c>
      <c r="CQ42" s="8" t="s">
        <v>328</v>
      </c>
      <c r="CR42" s="8" t="s">
        <v>328</v>
      </c>
      <c r="CS42" s="8" t="s">
        <v>328</v>
      </c>
      <c r="CT42" s="8" t="s">
        <v>328</v>
      </c>
      <c r="CU42" s="8" t="s">
        <v>328</v>
      </c>
      <c r="CV42" s="8" t="s">
        <v>328</v>
      </c>
      <c r="CW42" s="8" t="s">
        <v>328</v>
      </c>
      <c r="CX42" s="8" t="s">
        <v>328</v>
      </c>
      <c r="CY42" s="8" t="s">
        <v>328</v>
      </c>
      <c r="CZ42" s="8" t="s">
        <v>328</v>
      </c>
      <c r="DA42" s="8" t="s">
        <v>328</v>
      </c>
      <c r="DB42" s="275" t="s">
        <v>328</v>
      </c>
      <c r="DC42" s="104" t="s">
        <v>262</v>
      </c>
      <c r="DD42" s="8">
        <v>1.9079298983303901</v>
      </c>
      <c r="DE42" s="9">
        <v>8.1343922955046805E-2</v>
      </c>
      <c r="DF42" s="8">
        <v>2.1900712886823301</v>
      </c>
      <c r="DG42" s="9">
        <v>0.1020194789573</v>
      </c>
      <c r="DH42" s="8">
        <v>2.0182996849277801</v>
      </c>
      <c r="DI42" s="9">
        <v>8.1462222091098005E-2</v>
      </c>
      <c r="DJ42" s="8">
        <v>2.4871367021415201</v>
      </c>
      <c r="DK42" s="9">
        <v>0.10652644055506599</v>
      </c>
      <c r="DL42" s="8">
        <v>3.1699411044500398</v>
      </c>
      <c r="DM42" s="9">
        <v>0.13310221706977901</v>
      </c>
      <c r="DN42" s="8">
        <v>2.76365798536869</v>
      </c>
      <c r="DO42" s="9">
        <v>0.14496048766283301</v>
      </c>
      <c r="DP42" s="8">
        <v>1.1575479465688501</v>
      </c>
      <c r="DQ42" s="247">
        <v>0.13004350564681799</v>
      </c>
      <c r="DR42" s="104" t="s">
        <v>262</v>
      </c>
      <c r="DS42" s="8">
        <v>1.6350110770505899</v>
      </c>
      <c r="DT42" s="9">
        <v>3.4457021099346903E-2</v>
      </c>
      <c r="DU42" s="8">
        <v>1.9936765471312601</v>
      </c>
      <c r="DV42" s="9">
        <v>3.1837802363476699E-2</v>
      </c>
      <c r="DW42" s="8">
        <v>2.1889592772839399</v>
      </c>
      <c r="DX42" s="9">
        <v>4.55737466669267E-2</v>
      </c>
      <c r="DY42" s="8">
        <v>2.5456195732221101</v>
      </c>
      <c r="DZ42" s="9">
        <v>5.7416673560735598E-2</v>
      </c>
      <c r="EA42" s="8">
        <v>3.2141836184639998</v>
      </c>
      <c r="EB42" s="9">
        <v>5.7165477239815098E-2</v>
      </c>
      <c r="EC42" s="8">
        <v>2.8755741750919799</v>
      </c>
      <c r="ED42" s="9">
        <v>6.9151468777007494E-2</v>
      </c>
      <c r="EE42" s="8">
        <v>1.83208976450085</v>
      </c>
      <c r="EF42" s="247">
        <v>7.0439965912369798E-2</v>
      </c>
      <c r="EG42" s="104" t="s">
        <v>262</v>
      </c>
      <c r="EH42" s="8">
        <v>1.93024377534213</v>
      </c>
      <c r="EI42" s="9">
        <v>8.7265474895255699E-2</v>
      </c>
      <c r="EJ42" s="8">
        <v>1.86713534771205</v>
      </c>
      <c r="EK42" s="9">
        <v>0.10091336251404701</v>
      </c>
      <c r="EL42" s="8">
        <v>1.88684019155109</v>
      </c>
      <c r="EM42" s="9">
        <v>7.9613530942808597E-2</v>
      </c>
      <c r="EN42" s="8">
        <v>2.5822267038397002</v>
      </c>
      <c r="EO42" s="9">
        <v>0.158677394143932</v>
      </c>
      <c r="EP42" s="8">
        <v>3.1895589832686602</v>
      </c>
      <c r="EQ42" s="9">
        <v>0.131719926738501</v>
      </c>
      <c r="ER42" s="8">
        <v>3.10415085311294</v>
      </c>
      <c r="ES42" s="9">
        <v>0.14378601592152199</v>
      </c>
      <c r="ET42" s="8">
        <v>2.2748424494291899</v>
      </c>
      <c r="EU42" s="247">
        <v>0.17108503860517399</v>
      </c>
    </row>
    <row r="43" spans="1:162" s="6" customFormat="1" ht="12.75" customHeight="1" x14ac:dyDescent="0.2">
      <c r="A43" s="67" t="s">
        <v>338</v>
      </c>
      <c r="B43" s="210">
        <v>1.74828846820416</v>
      </c>
      <c r="C43" s="20">
        <v>0.142710527143109</v>
      </c>
      <c r="D43" s="210">
        <v>1.0335850643042499</v>
      </c>
      <c r="E43" s="210">
        <v>8.3984649424666796E-2</v>
      </c>
      <c r="F43" s="210" t="s">
        <v>328</v>
      </c>
      <c r="G43" s="210" t="s">
        <v>328</v>
      </c>
      <c r="H43" s="210">
        <v>1.85949048447827</v>
      </c>
      <c r="I43" s="210">
        <v>0.37440346304958899</v>
      </c>
      <c r="J43" s="210">
        <v>2.7684897701331201</v>
      </c>
      <c r="K43" s="20">
        <v>0.111558512666624</v>
      </c>
      <c r="L43" s="210">
        <v>2.63985838987201</v>
      </c>
      <c r="M43" s="20">
        <v>0.34435342158795601</v>
      </c>
      <c r="N43" s="210">
        <v>3.8437640125732502</v>
      </c>
      <c r="O43" s="253">
        <v>0.105451485637499</v>
      </c>
      <c r="P43" s="271"/>
      <c r="Q43" s="67" t="s">
        <v>338</v>
      </c>
      <c r="R43" s="210">
        <v>1.4754572133019701</v>
      </c>
      <c r="S43" s="20">
        <v>4.8277406524511901E-2</v>
      </c>
      <c r="T43" s="210">
        <v>1.5297274933795399</v>
      </c>
      <c r="U43" s="20">
        <v>7.4643021516636293E-2</v>
      </c>
      <c r="V43" s="210">
        <v>1.50171720475504</v>
      </c>
      <c r="W43" s="20">
        <v>7.8144057229421804E-2</v>
      </c>
      <c r="X43" s="210">
        <v>1.6695238665708101</v>
      </c>
      <c r="Y43" s="20">
        <v>0.17656695044420101</v>
      </c>
      <c r="Z43" s="210">
        <v>2.4460952290042401</v>
      </c>
      <c r="AA43" s="20">
        <v>0.12399778485388201</v>
      </c>
      <c r="AB43" s="210">
        <v>2.2842417207457499</v>
      </c>
      <c r="AC43" s="20">
        <v>0.107652076396619</v>
      </c>
      <c r="AD43" s="210">
        <v>2.3424258124308301</v>
      </c>
      <c r="AE43" s="253">
        <v>0.101782323815116</v>
      </c>
      <c r="AF43" s="67" t="s">
        <v>338</v>
      </c>
      <c r="AG43" s="210">
        <v>1.5604532023636799</v>
      </c>
      <c r="AH43" s="20">
        <v>7.8947509003045202E-2</v>
      </c>
      <c r="AI43" s="210">
        <v>1.4717403523047601</v>
      </c>
      <c r="AJ43" s="20">
        <v>0.15965012193831099</v>
      </c>
      <c r="AK43" s="210">
        <v>1.5292457276796401</v>
      </c>
      <c r="AL43" s="20">
        <v>0.100043662968298</v>
      </c>
      <c r="AM43" s="210">
        <v>1.7401591099565801</v>
      </c>
      <c r="AN43" s="20">
        <v>0.160451510996899</v>
      </c>
      <c r="AO43" s="210">
        <v>2.6902681020631798</v>
      </c>
      <c r="AP43" s="20">
        <v>0.15407956481590501</v>
      </c>
      <c r="AQ43" s="210">
        <v>2.8429621988271601</v>
      </c>
      <c r="AR43" s="20">
        <v>0.20633271223015201</v>
      </c>
      <c r="AS43" s="210">
        <v>3.2196423888657799</v>
      </c>
      <c r="AT43" s="253">
        <v>9.5136956176945606E-2</v>
      </c>
      <c r="AU43" s="67" t="s">
        <v>338</v>
      </c>
      <c r="AV43" s="210">
        <v>1.6631401330847599</v>
      </c>
      <c r="AW43" s="20">
        <v>4.0915747045809303E-2</v>
      </c>
      <c r="AX43" s="210">
        <v>1.72742264819738</v>
      </c>
      <c r="AY43" s="20">
        <v>6.5800741270670607E-2</v>
      </c>
      <c r="AZ43" s="210">
        <v>2.01883298804781</v>
      </c>
      <c r="BA43" s="20">
        <v>6.6777448581624696E-2</v>
      </c>
      <c r="BB43" s="210">
        <v>1.6168893681630401</v>
      </c>
      <c r="BC43" s="20">
        <v>7.2918438659196699E-2</v>
      </c>
      <c r="BD43" s="210">
        <v>2.9367969743944702</v>
      </c>
      <c r="BE43" s="20">
        <v>7.3105259768841094E-2</v>
      </c>
      <c r="BF43" s="210">
        <v>2.18934451425796</v>
      </c>
      <c r="BG43" s="20">
        <v>0.145985188067737</v>
      </c>
      <c r="BH43" s="210">
        <v>2.5281963176569802</v>
      </c>
      <c r="BI43" s="253">
        <v>7.1973987853638802E-2</v>
      </c>
      <c r="BJ43" s="67" t="s">
        <v>338</v>
      </c>
      <c r="BK43" s="210">
        <v>1.9404270960971799</v>
      </c>
      <c r="BL43" s="20">
        <v>0.10592304287405301</v>
      </c>
      <c r="BM43" s="210">
        <v>2.2939300938090499</v>
      </c>
      <c r="BN43" s="20">
        <v>0.13782785287619101</v>
      </c>
      <c r="BO43" s="210">
        <v>2.40153104196949</v>
      </c>
      <c r="BP43" s="20">
        <v>7.6885178239847404E-2</v>
      </c>
      <c r="BQ43" s="210">
        <v>2.0330517836964499</v>
      </c>
      <c r="BR43" s="20">
        <v>0.16331417912230201</v>
      </c>
      <c r="BS43" s="210">
        <v>3.5033373202740501</v>
      </c>
      <c r="BT43" s="20">
        <v>0.120361555276789</v>
      </c>
      <c r="BU43" s="210">
        <v>1.57409081000134</v>
      </c>
      <c r="BV43" s="20">
        <v>0.33207080395928001</v>
      </c>
      <c r="BW43" s="210">
        <v>0.54577001847642803</v>
      </c>
      <c r="BX43" s="253">
        <v>0.17297203804693301</v>
      </c>
      <c r="BY43" s="67" t="s">
        <v>338</v>
      </c>
      <c r="BZ43" s="210">
        <v>1.50281008267271</v>
      </c>
      <c r="CA43" s="20">
        <v>7.7622177837280107E-2</v>
      </c>
      <c r="CB43" s="210">
        <v>2.0677860708787099</v>
      </c>
      <c r="CC43" s="20">
        <v>0.18187255141692699</v>
      </c>
      <c r="CD43" s="210">
        <v>2.3987144179155702</v>
      </c>
      <c r="CE43" s="20">
        <v>0.191120794458528</v>
      </c>
      <c r="CF43" s="210">
        <v>1.9700494112954301</v>
      </c>
      <c r="CG43" s="20">
        <v>0.18662264403246601</v>
      </c>
      <c r="CH43" s="210">
        <v>3.1764469984799399</v>
      </c>
      <c r="CI43" s="20">
        <v>0.199464912844459</v>
      </c>
      <c r="CJ43" s="210">
        <v>2.0426629137827801</v>
      </c>
      <c r="CK43" s="20">
        <v>0.338129529391899</v>
      </c>
      <c r="CL43" s="210">
        <v>0.77635506939872501</v>
      </c>
      <c r="CM43" s="253">
        <v>0.20951251419102901</v>
      </c>
      <c r="CN43" s="67" t="s">
        <v>338</v>
      </c>
      <c r="CO43" s="210" t="s">
        <v>328</v>
      </c>
      <c r="CP43" s="210" t="s">
        <v>328</v>
      </c>
      <c r="CQ43" s="210" t="s">
        <v>328</v>
      </c>
      <c r="CR43" s="210" t="s">
        <v>328</v>
      </c>
      <c r="CS43" s="210" t="s">
        <v>328</v>
      </c>
      <c r="CT43" s="210" t="s">
        <v>328</v>
      </c>
      <c r="CU43" s="210" t="s">
        <v>328</v>
      </c>
      <c r="CV43" s="210" t="s">
        <v>328</v>
      </c>
      <c r="CW43" s="210" t="s">
        <v>328</v>
      </c>
      <c r="CX43" s="210" t="s">
        <v>328</v>
      </c>
      <c r="CY43" s="210" t="s">
        <v>328</v>
      </c>
      <c r="CZ43" s="210" t="s">
        <v>328</v>
      </c>
      <c r="DA43" s="210" t="s">
        <v>328</v>
      </c>
      <c r="DB43" s="297" t="s">
        <v>328</v>
      </c>
      <c r="DC43" s="67" t="s">
        <v>338</v>
      </c>
      <c r="DD43" s="210">
        <v>1.5463808842501101</v>
      </c>
      <c r="DE43" s="20">
        <v>9.48931055913734E-2</v>
      </c>
      <c r="DF43" s="210">
        <v>1.6291255992324201</v>
      </c>
      <c r="DG43" s="20">
        <v>0.11571668193123601</v>
      </c>
      <c r="DH43" s="210">
        <v>1.9326257799161199</v>
      </c>
      <c r="DI43" s="20">
        <v>9.7450583462469098E-2</v>
      </c>
      <c r="DJ43" s="210">
        <v>1.4592723515725801</v>
      </c>
      <c r="DK43" s="20">
        <v>0.14422283424722401</v>
      </c>
      <c r="DL43" s="210">
        <v>2.6158946295867</v>
      </c>
      <c r="DM43" s="20">
        <v>0.14976779507818</v>
      </c>
      <c r="DN43" s="210">
        <v>1.5824263474087099</v>
      </c>
      <c r="DO43" s="20">
        <v>0.13197119252745901</v>
      </c>
      <c r="DP43" s="210">
        <v>1.40119719464271</v>
      </c>
      <c r="DQ43" s="253">
        <v>0.13903957502130099</v>
      </c>
      <c r="DR43" s="67" t="s">
        <v>338</v>
      </c>
      <c r="DS43" s="210">
        <v>1.54619369026058</v>
      </c>
      <c r="DT43" s="20">
        <v>4.12717195952002E-2</v>
      </c>
      <c r="DU43" s="210">
        <v>1.8830873471323499</v>
      </c>
      <c r="DV43" s="20">
        <v>5.6268252773456998E-2</v>
      </c>
      <c r="DW43" s="210">
        <v>2.3441380068669901</v>
      </c>
      <c r="DX43" s="20">
        <v>9.31607347127172E-2</v>
      </c>
      <c r="DY43" s="210">
        <v>1.7495404511972299</v>
      </c>
      <c r="DZ43" s="20">
        <v>0.123564858205486</v>
      </c>
      <c r="EA43" s="210">
        <v>3.1483293218231498</v>
      </c>
      <c r="EB43" s="20">
        <v>7.1745676404740805E-2</v>
      </c>
      <c r="EC43" s="210">
        <v>2.13599293418598</v>
      </c>
      <c r="ED43" s="20">
        <v>9.1905875116114505E-2</v>
      </c>
      <c r="EE43" s="210">
        <v>1.37491181966868</v>
      </c>
      <c r="EF43" s="253">
        <v>8.0902188192499794E-2</v>
      </c>
      <c r="EG43" s="67" t="s">
        <v>338</v>
      </c>
      <c r="EH43" s="210">
        <v>2.08046162930501</v>
      </c>
      <c r="EI43" s="20">
        <v>0.16534132154581799</v>
      </c>
      <c r="EJ43" s="210">
        <v>1.71509329523858</v>
      </c>
      <c r="EK43" s="20">
        <v>0.208692125908117</v>
      </c>
      <c r="EL43" s="210">
        <v>1.9847249493004</v>
      </c>
      <c r="EM43" s="20">
        <v>7.9569100727336306E-2</v>
      </c>
      <c r="EN43" s="210">
        <v>1.8867106123230599</v>
      </c>
      <c r="EO43" s="20">
        <v>0.22154577236311701</v>
      </c>
      <c r="EP43" s="210">
        <v>3.1004306015404302</v>
      </c>
      <c r="EQ43" s="20">
        <v>0.15474302271517501</v>
      </c>
      <c r="ER43" s="210">
        <v>2.64411235686643</v>
      </c>
      <c r="ES43" s="20">
        <v>0.23740670155825799</v>
      </c>
      <c r="ET43" s="210">
        <v>1.75356534568588</v>
      </c>
      <c r="EU43" s="253">
        <v>0.171499762468936</v>
      </c>
    </row>
    <row r="44" spans="1:162" s="73" customFormat="1" ht="99.2" customHeight="1" x14ac:dyDescent="0.2">
      <c r="A44" s="324" t="s">
        <v>240</v>
      </c>
      <c r="B44" s="325"/>
      <c r="C44" s="325"/>
      <c r="D44" s="325"/>
      <c r="E44" s="325"/>
      <c r="F44" s="325"/>
      <c r="G44" s="325"/>
      <c r="H44" s="325"/>
      <c r="I44" s="325"/>
      <c r="J44" s="325"/>
      <c r="K44" s="325"/>
      <c r="L44" s="325"/>
      <c r="M44" s="325"/>
      <c r="N44" s="325"/>
      <c r="O44" s="325"/>
      <c r="P44" s="300"/>
      <c r="Q44" s="435" t="s">
        <v>240</v>
      </c>
      <c r="R44" s="436"/>
      <c r="S44" s="436"/>
      <c r="T44" s="436"/>
      <c r="U44" s="436"/>
      <c r="V44" s="436"/>
      <c r="W44" s="436"/>
      <c r="X44" s="436"/>
      <c r="Y44" s="436"/>
      <c r="Z44" s="436"/>
      <c r="AA44" s="436"/>
      <c r="AB44" s="436"/>
      <c r="AC44" s="436"/>
      <c r="AD44" s="436"/>
      <c r="AE44" s="436"/>
      <c r="AF44" s="435" t="s">
        <v>240</v>
      </c>
      <c r="AG44" s="436"/>
      <c r="AH44" s="436"/>
      <c r="AI44" s="436"/>
      <c r="AJ44" s="436"/>
      <c r="AK44" s="436"/>
      <c r="AL44" s="436"/>
      <c r="AM44" s="436"/>
      <c r="AN44" s="436"/>
      <c r="AO44" s="436"/>
      <c r="AP44" s="436"/>
      <c r="AQ44" s="436"/>
      <c r="AR44" s="436"/>
      <c r="AS44" s="436"/>
      <c r="AT44" s="436"/>
      <c r="AU44" s="435" t="s">
        <v>240</v>
      </c>
      <c r="AV44" s="436"/>
      <c r="AW44" s="436"/>
      <c r="AX44" s="436"/>
      <c r="AY44" s="436"/>
      <c r="AZ44" s="436"/>
      <c r="BA44" s="436"/>
      <c r="BB44" s="436"/>
      <c r="BC44" s="436"/>
      <c r="BD44" s="436"/>
      <c r="BE44" s="436"/>
      <c r="BF44" s="436"/>
      <c r="BG44" s="436"/>
      <c r="BH44" s="436"/>
      <c r="BI44" s="436"/>
      <c r="BJ44" s="435" t="s">
        <v>240</v>
      </c>
      <c r="BK44" s="436"/>
      <c r="BL44" s="436"/>
      <c r="BM44" s="436"/>
      <c r="BN44" s="436"/>
      <c r="BO44" s="436"/>
      <c r="BP44" s="436"/>
      <c r="BQ44" s="436"/>
      <c r="BR44" s="436"/>
      <c r="BS44" s="436"/>
      <c r="BT44" s="436"/>
      <c r="BU44" s="436"/>
      <c r="BV44" s="436"/>
      <c r="BW44" s="436"/>
      <c r="BX44" s="436"/>
      <c r="BY44" s="435" t="s">
        <v>240</v>
      </c>
      <c r="BZ44" s="436"/>
      <c r="CA44" s="436"/>
      <c r="CB44" s="436"/>
      <c r="CC44" s="436"/>
      <c r="CD44" s="436"/>
      <c r="CE44" s="436"/>
      <c r="CF44" s="436"/>
      <c r="CG44" s="436"/>
      <c r="CH44" s="436"/>
      <c r="CI44" s="436"/>
      <c r="CJ44" s="436"/>
      <c r="CK44" s="436"/>
      <c r="CL44" s="436"/>
      <c r="CM44" s="436"/>
      <c r="CN44" s="435" t="s">
        <v>240</v>
      </c>
      <c r="CO44" s="436"/>
      <c r="CP44" s="436"/>
      <c r="CQ44" s="436"/>
      <c r="CR44" s="436"/>
      <c r="CS44" s="436"/>
      <c r="CT44" s="436"/>
      <c r="CU44" s="436"/>
      <c r="CV44" s="436"/>
      <c r="CW44" s="436"/>
      <c r="CX44" s="436"/>
      <c r="CY44" s="436"/>
      <c r="CZ44" s="436"/>
      <c r="DA44" s="436"/>
      <c r="DB44" s="436"/>
      <c r="DC44" s="435" t="s">
        <v>240</v>
      </c>
      <c r="DD44" s="436"/>
      <c r="DE44" s="436"/>
      <c r="DF44" s="436"/>
      <c r="DG44" s="436"/>
      <c r="DH44" s="436"/>
      <c r="DI44" s="436"/>
      <c r="DJ44" s="436"/>
      <c r="DK44" s="436"/>
      <c r="DL44" s="436"/>
      <c r="DM44" s="436"/>
      <c r="DN44" s="436"/>
      <c r="DO44" s="436"/>
      <c r="DP44" s="436"/>
      <c r="DQ44" s="436"/>
      <c r="DR44" s="435" t="s">
        <v>240</v>
      </c>
      <c r="DS44" s="436"/>
      <c r="DT44" s="436"/>
      <c r="DU44" s="436"/>
      <c r="DV44" s="436"/>
      <c r="DW44" s="436"/>
      <c r="DX44" s="436"/>
      <c r="DY44" s="436"/>
      <c r="DZ44" s="436"/>
      <c r="EA44" s="436"/>
      <c r="EB44" s="436"/>
      <c r="EC44" s="436"/>
      <c r="ED44" s="436"/>
      <c r="EE44" s="436"/>
      <c r="EF44" s="436"/>
      <c r="EG44" s="435" t="s">
        <v>240</v>
      </c>
      <c r="EH44" s="436"/>
      <c r="EI44" s="436"/>
      <c r="EJ44" s="436"/>
      <c r="EK44" s="436"/>
      <c r="EL44" s="436"/>
      <c r="EM44" s="436"/>
      <c r="EN44" s="436"/>
      <c r="EO44" s="436"/>
      <c r="EP44" s="436"/>
      <c r="EQ44" s="436"/>
      <c r="ER44" s="436"/>
      <c r="ES44" s="436"/>
      <c r="ET44" s="436"/>
      <c r="EU44" s="436"/>
    </row>
    <row r="45" spans="1:162" s="235" customFormat="1" ht="72.75" customHeight="1" x14ac:dyDescent="0.2">
      <c r="A45" s="323" t="s">
        <v>339</v>
      </c>
      <c r="B45" s="323"/>
      <c r="C45" s="323"/>
      <c r="D45" s="323"/>
      <c r="E45" s="323"/>
      <c r="F45" s="323"/>
      <c r="G45" s="323"/>
      <c r="H45" s="323"/>
      <c r="I45" s="323"/>
      <c r="J45" s="323"/>
      <c r="K45" s="323"/>
      <c r="L45" s="323"/>
      <c r="M45" s="323"/>
      <c r="N45" s="323"/>
      <c r="O45" s="323"/>
      <c r="P45" s="300"/>
      <c r="Q45" s="323" t="s">
        <v>339</v>
      </c>
      <c r="R45" s="323"/>
      <c r="S45" s="323"/>
      <c r="T45" s="323"/>
      <c r="U45" s="323"/>
      <c r="V45" s="323"/>
      <c r="W45" s="323"/>
      <c r="X45" s="323"/>
      <c r="Y45" s="323"/>
      <c r="Z45" s="323"/>
      <c r="AA45" s="323"/>
      <c r="AB45" s="323"/>
      <c r="AC45" s="323"/>
      <c r="AD45" s="323"/>
      <c r="AE45" s="323"/>
      <c r="AF45" s="323" t="s">
        <v>339</v>
      </c>
      <c r="AG45" s="323"/>
      <c r="AH45" s="323"/>
      <c r="AI45" s="323"/>
      <c r="AJ45" s="323"/>
      <c r="AK45" s="323"/>
      <c r="AL45" s="323"/>
      <c r="AM45" s="323"/>
      <c r="AN45" s="323"/>
      <c r="AO45" s="323"/>
      <c r="AP45" s="323"/>
      <c r="AQ45" s="323"/>
      <c r="AR45" s="323"/>
      <c r="AS45" s="323"/>
      <c r="AT45" s="323"/>
      <c r="AU45" s="323" t="s">
        <v>339</v>
      </c>
      <c r="AV45" s="323"/>
      <c r="AW45" s="323"/>
      <c r="AX45" s="323"/>
      <c r="AY45" s="323"/>
      <c r="AZ45" s="323"/>
      <c r="BA45" s="323"/>
      <c r="BB45" s="323"/>
      <c r="BC45" s="323"/>
      <c r="BD45" s="323"/>
      <c r="BE45" s="323"/>
      <c r="BF45" s="323"/>
      <c r="BG45" s="323"/>
      <c r="BH45" s="323"/>
      <c r="BI45" s="323"/>
      <c r="BJ45" s="323" t="s">
        <v>339</v>
      </c>
      <c r="BK45" s="323"/>
      <c r="BL45" s="323"/>
      <c r="BM45" s="323"/>
      <c r="BN45" s="323"/>
      <c r="BO45" s="323"/>
      <c r="BP45" s="323"/>
      <c r="BQ45" s="323"/>
      <c r="BR45" s="323"/>
      <c r="BS45" s="323"/>
      <c r="BT45" s="323"/>
      <c r="BU45" s="323"/>
      <c r="BV45" s="323"/>
      <c r="BW45" s="323"/>
      <c r="BX45" s="323"/>
      <c r="BY45" s="323" t="s">
        <v>339</v>
      </c>
      <c r="BZ45" s="323"/>
      <c r="CA45" s="323"/>
      <c r="CB45" s="323"/>
      <c r="CC45" s="323"/>
      <c r="CD45" s="323"/>
      <c r="CE45" s="323"/>
      <c r="CF45" s="323"/>
      <c r="CG45" s="323"/>
      <c r="CH45" s="323"/>
      <c r="CI45" s="323"/>
      <c r="CJ45" s="323"/>
      <c r="CK45" s="323"/>
      <c r="CL45" s="323"/>
      <c r="CM45" s="323"/>
      <c r="CN45" s="323" t="s">
        <v>339</v>
      </c>
      <c r="CO45" s="323"/>
      <c r="CP45" s="323"/>
      <c r="CQ45" s="323"/>
      <c r="CR45" s="323"/>
      <c r="CS45" s="323"/>
      <c r="CT45" s="323"/>
      <c r="CU45" s="323"/>
      <c r="CV45" s="323"/>
      <c r="CW45" s="323"/>
      <c r="CX45" s="323"/>
      <c r="CY45" s="323"/>
      <c r="CZ45" s="323"/>
      <c r="DA45" s="323"/>
      <c r="DB45" s="323"/>
      <c r="DC45" s="323" t="s">
        <v>339</v>
      </c>
      <c r="DD45" s="323"/>
      <c r="DE45" s="323"/>
      <c r="DF45" s="323"/>
      <c r="DG45" s="323"/>
      <c r="DH45" s="323"/>
      <c r="DI45" s="323"/>
      <c r="DJ45" s="323"/>
      <c r="DK45" s="323"/>
      <c r="DL45" s="323"/>
      <c r="DM45" s="323"/>
      <c r="DN45" s="323"/>
      <c r="DO45" s="323"/>
      <c r="DP45" s="323"/>
      <c r="DQ45" s="323"/>
      <c r="DR45" s="323" t="s">
        <v>339</v>
      </c>
      <c r="DS45" s="323"/>
      <c r="DT45" s="323"/>
      <c r="DU45" s="323"/>
      <c r="DV45" s="323"/>
      <c r="DW45" s="323"/>
      <c r="DX45" s="323"/>
      <c r="DY45" s="323"/>
      <c r="DZ45" s="323"/>
      <c r="EA45" s="323"/>
      <c r="EB45" s="323"/>
      <c r="EC45" s="323"/>
      <c r="ED45" s="323"/>
      <c r="EE45" s="323"/>
      <c r="EF45" s="323"/>
      <c r="EG45" s="323" t="s">
        <v>339</v>
      </c>
      <c r="EH45" s="323"/>
      <c r="EI45" s="323"/>
      <c r="EJ45" s="323"/>
      <c r="EK45" s="323"/>
      <c r="EL45" s="323"/>
      <c r="EM45" s="323"/>
      <c r="EN45" s="323"/>
      <c r="EO45" s="323"/>
      <c r="EP45" s="323"/>
      <c r="EQ45" s="323"/>
      <c r="ER45" s="323"/>
      <c r="ES45" s="323"/>
      <c r="ET45" s="323"/>
      <c r="EU45" s="323"/>
    </row>
    <row r="46" spans="1:162" s="68" customFormat="1" x14ac:dyDescent="0.2">
      <c r="A46" s="278" t="s">
        <v>173</v>
      </c>
      <c r="B46" s="298"/>
      <c r="C46" s="298"/>
      <c r="D46" s="298"/>
      <c r="E46" s="298"/>
      <c r="F46" s="298"/>
      <c r="G46" s="298"/>
      <c r="H46" s="298"/>
      <c r="I46" s="298"/>
      <c r="J46" s="298"/>
      <c r="K46" s="298"/>
      <c r="L46" s="298"/>
      <c r="M46" s="298"/>
      <c r="N46" s="298"/>
      <c r="O46" s="298"/>
      <c r="P46" s="298"/>
      <c r="Q46" s="278" t="str">
        <f>A46</f>
        <v>Notes : High-level SNA/ISIC aggregation of industries.</v>
      </c>
      <c r="R46" s="298"/>
      <c r="S46" s="298"/>
      <c r="T46" s="298"/>
      <c r="U46" s="298"/>
      <c r="V46" s="298"/>
      <c r="W46" s="298"/>
      <c r="X46" s="298"/>
      <c r="Y46" s="298"/>
      <c r="Z46" s="298"/>
      <c r="AA46" s="298"/>
      <c r="AB46" s="298"/>
      <c r="AC46" s="298"/>
      <c r="AD46" s="298"/>
      <c r="AE46" s="298"/>
      <c r="AF46" s="278" t="str">
        <f>A46</f>
        <v>Notes : High-level SNA/ISIC aggregation of industries.</v>
      </c>
      <c r="AG46" s="298"/>
      <c r="AH46" s="298"/>
      <c r="AI46" s="298"/>
      <c r="AJ46" s="298"/>
      <c r="AK46" s="298"/>
      <c r="AL46" s="298"/>
      <c r="AM46" s="298"/>
      <c r="AN46" s="298"/>
      <c r="AO46" s="298"/>
      <c r="AP46" s="298"/>
      <c r="AQ46" s="298"/>
      <c r="AR46" s="298"/>
      <c r="AS46" s="298"/>
      <c r="AT46" s="298"/>
      <c r="AU46" s="278" t="str">
        <f>A46</f>
        <v>Notes : High-level SNA/ISIC aggregation of industries.</v>
      </c>
      <c r="AV46" s="298"/>
      <c r="AW46" s="298"/>
      <c r="AX46" s="298"/>
      <c r="AY46" s="298"/>
      <c r="AZ46" s="298"/>
      <c r="BA46" s="298"/>
      <c r="BB46" s="298"/>
      <c r="BC46" s="298"/>
      <c r="BD46" s="298"/>
      <c r="BE46" s="298"/>
      <c r="BF46" s="298"/>
      <c r="BG46" s="298"/>
      <c r="BH46" s="298"/>
      <c r="BI46" s="298"/>
      <c r="BJ46" s="278" t="str">
        <f>A46</f>
        <v>Notes : High-level SNA/ISIC aggregation of industries.</v>
      </c>
      <c r="BK46" s="298"/>
      <c r="BL46" s="298"/>
      <c r="BM46" s="298"/>
      <c r="BN46" s="298"/>
      <c r="BO46" s="298"/>
      <c r="BP46" s="298"/>
      <c r="BQ46" s="298"/>
      <c r="BR46" s="298"/>
      <c r="BS46" s="298"/>
      <c r="BT46" s="298"/>
      <c r="BU46" s="298"/>
      <c r="BV46" s="298"/>
      <c r="BW46" s="298"/>
      <c r="BX46" s="298"/>
      <c r="BY46" s="278" t="str">
        <f>A46</f>
        <v>Notes : High-level SNA/ISIC aggregation of industries.</v>
      </c>
      <c r="BZ46" s="298"/>
      <c r="CA46" s="298"/>
      <c r="CB46" s="298"/>
      <c r="CC46" s="298"/>
      <c r="CD46" s="298"/>
      <c r="CE46" s="298"/>
      <c r="CF46" s="298"/>
      <c r="CG46" s="298"/>
      <c r="CH46" s="298"/>
      <c r="CI46" s="298"/>
      <c r="CJ46" s="298"/>
      <c r="CK46" s="298"/>
      <c r="CL46" s="298"/>
      <c r="CM46" s="298"/>
      <c r="CN46" s="278" t="str">
        <f>A46</f>
        <v>Notes : High-level SNA/ISIC aggregation of industries.</v>
      </c>
      <c r="CO46" s="298"/>
      <c r="CP46" s="298"/>
      <c r="CQ46" s="298"/>
      <c r="CR46" s="298"/>
      <c r="CS46" s="298"/>
      <c r="CT46" s="298"/>
      <c r="CU46" s="298"/>
      <c r="CV46" s="298"/>
      <c r="CW46" s="298"/>
      <c r="CX46" s="298"/>
      <c r="CY46" s="298"/>
      <c r="CZ46" s="298"/>
      <c r="DA46" s="298"/>
      <c r="DB46" s="298"/>
      <c r="DC46" s="278" t="str">
        <f>A46</f>
        <v>Notes : High-level SNA/ISIC aggregation of industries.</v>
      </c>
      <c r="DD46" s="298"/>
      <c r="DE46" s="298"/>
      <c r="DF46" s="298"/>
      <c r="DG46" s="298"/>
      <c r="DH46" s="298"/>
      <c r="DI46" s="298"/>
      <c r="DJ46" s="298"/>
      <c r="DK46" s="298"/>
      <c r="DL46" s="298"/>
      <c r="DM46" s="298"/>
      <c r="DN46" s="298"/>
      <c r="DO46" s="298"/>
      <c r="DP46" s="298"/>
      <c r="DQ46" s="298"/>
      <c r="DR46" s="278" t="str">
        <f>A46</f>
        <v>Notes : High-level SNA/ISIC aggregation of industries.</v>
      </c>
      <c r="DS46" s="298"/>
      <c r="DT46" s="298"/>
      <c r="DU46" s="298"/>
      <c r="DV46" s="298"/>
      <c r="DW46" s="298"/>
      <c r="DX46" s="298"/>
      <c r="DY46" s="298"/>
      <c r="DZ46" s="298"/>
      <c r="EA46" s="298"/>
      <c r="EB46" s="298"/>
      <c r="EC46" s="298"/>
      <c r="ED46" s="298"/>
      <c r="EE46" s="298"/>
      <c r="EF46" s="298"/>
      <c r="EG46" s="278" t="str">
        <f>A46</f>
        <v>Notes : High-level SNA/ISIC aggregation of industries.</v>
      </c>
      <c r="EH46" s="298"/>
      <c r="EI46" s="298"/>
      <c r="EJ46" s="298"/>
      <c r="EK46" s="298"/>
      <c r="EL46" s="298"/>
      <c r="EM46" s="298"/>
      <c r="EN46" s="298"/>
      <c r="EO46" s="298"/>
      <c r="EP46" s="298"/>
      <c r="EQ46" s="298"/>
      <c r="ER46" s="298"/>
      <c r="ES46" s="298"/>
      <c r="ET46" s="298"/>
      <c r="EU46" s="298"/>
    </row>
    <row r="47" spans="1:162" s="68" customFormat="1" x14ac:dyDescent="0.2">
      <c r="A47" s="284" t="s">
        <v>147</v>
      </c>
      <c r="B47" s="283"/>
      <c r="C47" s="283"/>
      <c r="D47" s="283"/>
      <c r="E47" s="283"/>
      <c r="F47" s="283"/>
      <c r="G47" s="283"/>
      <c r="H47" s="283"/>
      <c r="I47" s="283"/>
      <c r="J47" s="283"/>
      <c r="K47" s="283"/>
      <c r="L47" s="283"/>
      <c r="M47" s="283"/>
      <c r="N47" s="283"/>
      <c r="O47" s="283"/>
      <c r="P47" s="283"/>
      <c r="Q47" s="284" t="s">
        <v>147</v>
      </c>
      <c r="R47" s="283"/>
      <c r="S47" s="283"/>
      <c r="T47" s="283"/>
      <c r="U47" s="283"/>
      <c r="V47" s="283"/>
      <c r="W47" s="283"/>
      <c r="X47" s="283"/>
      <c r="Y47" s="283"/>
      <c r="Z47" s="283"/>
      <c r="AA47" s="283"/>
      <c r="AB47" s="283"/>
      <c r="AC47" s="283"/>
      <c r="AD47" s="283"/>
      <c r="AE47" s="283"/>
      <c r="AF47" s="284" t="s">
        <v>147</v>
      </c>
      <c r="AG47" s="283"/>
      <c r="AH47" s="283"/>
      <c r="AI47" s="283"/>
      <c r="AJ47" s="283"/>
      <c r="AK47" s="283"/>
      <c r="AL47" s="283"/>
      <c r="AM47" s="283"/>
      <c r="AN47" s="283"/>
      <c r="AO47" s="283"/>
      <c r="AP47" s="283"/>
      <c r="AQ47" s="283"/>
      <c r="AR47" s="283"/>
      <c r="AS47" s="283"/>
      <c r="AT47" s="283"/>
      <c r="AU47" s="284" t="s">
        <v>147</v>
      </c>
      <c r="AV47" s="301"/>
      <c r="AW47" s="301"/>
      <c r="AX47" s="301"/>
      <c r="AY47" s="301"/>
      <c r="AZ47" s="301"/>
      <c r="BA47" s="301"/>
      <c r="BB47" s="301"/>
      <c r="BC47" s="301"/>
      <c r="BD47" s="301"/>
      <c r="BE47" s="301"/>
      <c r="BF47" s="301"/>
      <c r="BG47" s="301"/>
      <c r="BH47" s="301"/>
      <c r="BI47" s="301"/>
      <c r="BJ47" s="284" t="s">
        <v>147</v>
      </c>
      <c r="BK47" s="283"/>
      <c r="BL47" s="283"/>
      <c r="BM47" s="283"/>
      <c r="BN47" s="283"/>
      <c r="BO47" s="283"/>
      <c r="BP47" s="283"/>
      <c r="BQ47" s="283"/>
      <c r="BR47" s="283"/>
      <c r="BS47" s="283"/>
      <c r="BT47" s="283"/>
      <c r="BU47" s="283"/>
      <c r="BV47" s="283"/>
      <c r="BW47" s="283"/>
      <c r="BX47" s="283"/>
      <c r="BY47" s="284" t="s">
        <v>147</v>
      </c>
      <c r="BZ47" s="283"/>
      <c r="CA47" s="283"/>
      <c r="CB47" s="283"/>
      <c r="CC47" s="283"/>
      <c r="CD47" s="283"/>
      <c r="CE47" s="283"/>
      <c r="CF47" s="283"/>
      <c r="CG47" s="283"/>
      <c r="CH47" s="283"/>
      <c r="CI47" s="283"/>
      <c r="CJ47" s="283"/>
      <c r="CK47" s="283"/>
      <c r="CL47" s="283"/>
      <c r="CM47" s="283"/>
      <c r="CN47" s="284" t="s">
        <v>147</v>
      </c>
      <c r="CO47" s="283"/>
      <c r="CP47" s="283"/>
      <c r="CQ47" s="283"/>
      <c r="CR47" s="283"/>
      <c r="CS47" s="283"/>
      <c r="CT47" s="283"/>
      <c r="CU47" s="283"/>
      <c r="CV47" s="283"/>
      <c r="CW47" s="283"/>
      <c r="CX47" s="283"/>
      <c r="CY47" s="283"/>
      <c r="CZ47" s="283"/>
      <c r="DA47" s="283"/>
      <c r="DB47" s="283"/>
      <c r="DC47" s="284" t="s">
        <v>147</v>
      </c>
      <c r="DD47" s="283"/>
      <c r="DE47" s="283"/>
      <c r="DF47" s="283"/>
      <c r="DG47" s="283"/>
      <c r="DH47" s="283"/>
      <c r="DI47" s="283"/>
      <c r="DJ47" s="283"/>
      <c r="DK47" s="283"/>
      <c r="DL47" s="283"/>
      <c r="DM47" s="283"/>
      <c r="DN47" s="283"/>
      <c r="DO47" s="283"/>
      <c r="DP47" s="283"/>
      <c r="DQ47" s="283"/>
      <c r="DR47" s="284" t="s">
        <v>147</v>
      </c>
      <c r="DS47" s="283"/>
      <c r="DT47" s="283"/>
      <c r="DU47" s="283"/>
      <c r="DV47" s="283"/>
      <c r="DW47" s="283"/>
      <c r="DX47" s="283"/>
      <c r="DY47" s="283"/>
      <c r="DZ47" s="283"/>
      <c r="EA47" s="283"/>
      <c r="EB47" s="283"/>
      <c r="EC47" s="283"/>
      <c r="ED47" s="283"/>
      <c r="EE47" s="283"/>
      <c r="EF47" s="283"/>
      <c r="EG47" s="284" t="s">
        <v>147</v>
      </c>
      <c r="EH47" s="301"/>
      <c r="EI47" s="301"/>
      <c r="EJ47" s="301"/>
      <c r="EK47" s="301"/>
      <c r="EL47" s="301"/>
      <c r="EM47" s="301"/>
      <c r="EN47" s="301"/>
      <c r="EO47" s="301"/>
      <c r="EP47" s="301"/>
      <c r="EQ47" s="301"/>
      <c r="ER47" s="301"/>
      <c r="ES47" s="301"/>
      <c r="ET47" s="301"/>
      <c r="EU47" s="301"/>
    </row>
    <row r="48" spans="1:162" s="68" customFormat="1" x14ac:dyDescent="0.2"/>
    <row r="49" spans="1:151" s="68" customFormat="1" x14ac:dyDescent="0.2"/>
    <row r="50" spans="1:151" s="68" customFormat="1" x14ac:dyDescent="0.2"/>
    <row r="51" spans="1:151" s="68" customFormat="1" x14ac:dyDescent="0.2"/>
    <row r="52" spans="1:151" s="68" customFormat="1" x14ac:dyDescent="0.2"/>
    <row r="53" spans="1:151" s="68" customFormat="1" x14ac:dyDescent="0.2"/>
    <row r="54" spans="1:151" s="68" customFormat="1" x14ac:dyDescent="0.2"/>
    <row r="55" spans="1:151" s="68" customFormat="1" x14ac:dyDescent="0.2"/>
    <row r="56" spans="1:151" s="68" customFormat="1" x14ac:dyDescent="0.2">
      <c r="A56" s="71"/>
      <c r="B56" s="69"/>
      <c r="C56" s="69"/>
      <c r="D56" s="69"/>
      <c r="E56" s="69"/>
      <c r="F56" s="69"/>
      <c r="G56" s="69"/>
      <c r="H56" s="69"/>
      <c r="I56" s="69"/>
      <c r="J56" s="69"/>
      <c r="K56" s="69"/>
      <c r="L56" s="69"/>
      <c r="M56" s="69"/>
      <c r="N56" s="69"/>
      <c r="O56" s="69"/>
      <c r="P56" s="69"/>
      <c r="Q56" s="71"/>
      <c r="R56" s="69"/>
      <c r="S56" s="69"/>
      <c r="T56" s="69"/>
      <c r="U56" s="69"/>
      <c r="V56" s="69"/>
      <c r="W56" s="69"/>
      <c r="X56" s="69"/>
      <c r="Y56" s="69"/>
      <c r="Z56" s="69"/>
      <c r="AA56" s="69"/>
      <c r="AB56" s="69"/>
      <c r="AC56" s="69"/>
      <c r="AD56" s="69"/>
      <c r="AE56" s="69"/>
      <c r="AF56" s="71"/>
      <c r="AG56" s="69"/>
      <c r="AH56" s="69"/>
      <c r="AI56" s="69"/>
      <c r="AJ56" s="69"/>
      <c r="AK56" s="69"/>
      <c r="AL56" s="69"/>
      <c r="AM56" s="69"/>
      <c r="AN56" s="69"/>
      <c r="AO56" s="69"/>
      <c r="AP56" s="69"/>
      <c r="AQ56" s="69"/>
      <c r="AR56" s="69"/>
      <c r="AS56" s="69"/>
      <c r="AT56" s="69"/>
      <c r="AU56" s="71"/>
      <c r="AV56" s="69"/>
      <c r="AW56" s="69"/>
      <c r="AX56" s="69"/>
      <c r="AY56" s="69"/>
      <c r="AZ56" s="69"/>
      <c r="BA56" s="69"/>
      <c r="BB56" s="69"/>
      <c r="BC56" s="69"/>
      <c r="BD56" s="69"/>
      <c r="BE56" s="69"/>
      <c r="BF56" s="69"/>
      <c r="BG56" s="69"/>
      <c r="BH56" s="69"/>
      <c r="BI56" s="69"/>
      <c r="BJ56" s="71"/>
      <c r="BK56" s="69"/>
      <c r="BL56" s="69"/>
      <c r="BM56" s="69"/>
      <c r="BN56" s="69"/>
      <c r="BO56" s="69"/>
      <c r="BP56" s="69"/>
      <c r="BQ56" s="69"/>
      <c r="BR56" s="69"/>
      <c r="BS56" s="69"/>
      <c r="BT56" s="69"/>
      <c r="BU56" s="69"/>
      <c r="BV56" s="69"/>
      <c r="BW56" s="69"/>
      <c r="BX56" s="69"/>
      <c r="BY56" s="71"/>
      <c r="BZ56" s="69"/>
      <c r="CA56" s="69"/>
      <c r="CB56" s="69"/>
      <c r="CC56" s="69"/>
      <c r="CD56" s="69"/>
      <c r="CE56" s="69"/>
      <c r="CF56" s="69"/>
      <c r="CG56" s="69"/>
      <c r="CH56" s="69"/>
      <c r="CI56" s="69"/>
      <c r="CJ56" s="69"/>
      <c r="CK56" s="69"/>
      <c r="CL56" s="69"/>
      <c r="CM56" s="69"/>
      <c r="CN56" s="71"/>
      <c r="CO56" s="69"/>
      <c r="CP56" s="69"/>
      <c r="CQ56" s="69"/>
      <c r="CR56" s="69"/>
      <c r="CS56" s="69"/>
      <c r="CT56" s="69"/>
      <c r="CU56" s="69"/>
      <c r="CV56" s="69"/>
      <c r="CW56" s="69"/>
      <c r="CX56" s="69"/>
      <c r="CY56" s="69"/>
      <c r="CZ56" s="69"/>
      <c r="DA56" s="69"/>
      <c r="DB56" s="69"/>
      <c r="DC56" s="71"/>
      <c r="DD56" s="69"/>
      <c r="DE56" s="69"/>
      <c r="DF56" s="69"/>
      <c r="DG56" s="69"/>
      <c r="DH56" s="69"/>
      <c r="DI56" s="69"/>
      <c r="DJ56" s="69"/>
      <c r="DK56" s="69"/>
      <c r="DL56" s="69"/>
      <c r="DM56" s="69"/>
      <c r="DN56" s="69"/>
      <c r="DO56" s="69"/>
      <c r="DP56" s="69"/>
      <c r="DQ56" s="69"/>
      <c r="DR56" s="71"/>
      <c r="DS56" s="69"/>
      <c r="DT56" s="69"/>
      <c r="DU56" s="69"/>
      <c r="DV56" s="69"/>
      <c r="DW56" s="69"/>
      <c r="DX56" s="69"/>
      <c r="DY56" s="69"/>
      <c r="DZ56" s="69"/>
      <c r="EA56" s="69"/>
      <c r="EB56" s="69"/>
      <c r="EC56" s="69"/>
      <c r="ED56" s="69"/>
      <c r="EE56" s="69"/>
      <c r="EF56" s="69"/>
      <c r="EG56" s="71"/>
      <c r="EH56" s="69"/>
      <c r="EI56" s="69"/>
      <c r="EJ56" s="69"/>
      <c r="EK56" s="69"/>
      <c r="EL56" s="69"/>
      <c r="EM56" s="69"/>
      <c r="EN56" s="69"/>
      <c r="EO56" s="69"/>
      <c r="EP56" s="69"/>
      <c r="EQ56" s="69"/>
      <c r="ER56" s="69"/>
      <c r="ES56" s="69"/>
      <c r="ET56" s="69"/>
      <c r="EU56" s="69"/>
    </row>
    <row r="57" spans="1:151" s="68" customFormat="1" x14ac:dyDescent="0.2">
      <c r="A57" s="71"/>
      <c r="B57" s="69"/>
      <c r="C57" s="69"/>
      <c r="D57" s="69"/>
      <c r="E57" s="69"/>
      <c r="F57" s="69"/>
      <c r="G57" s="69"/>
      <c r="H57" s="69"/>
      <c r="I57" s="69"/>
      <c r="J57" s="69"/>
      <c r="K57" s="69"/>
      <c r="L57" s="69"/>
      <c r="M57" s="69"/>
      <c r="N57" s="69"/>
      <c r="O57" s="69"/>
      <c r="P57" s="69"/>
      <c r="Q57" s="71"/>
      <c r="R57" s="69"/>
      <c r="S57" s="69"/>
      <c r="T57" s="69"/>
      <c r="U57" s="69"/>
      <c r="V57" s="69"/>
      <c r="W57" s="69"/>
      <c r="X57" s="69"/>
      <c r="Y57" s="69"/>
      <c r="Z57" s="69"/>
      <c r="AA57" s="69"/>
      <c r="AB57" s="69"/>
      <c r="AC57" s="69"/>
      <c r="AD57" s="69"/>
      <c r="AE57" s="69"/>
      <c r="AF57" s="71"/>
      <c r="AG57" s="69"/>
      <c r="AH57" s="69"/>
      <c r="AI57" s="69"/>
      <c r="AJ57" s="69"/>
      <c r="AK57" s="69"/>
      <c r="AL57" s="69"/>
      <c r="AM57" s="69"/>
      <c r="AN57" s="69"/>
      <c r="AO57" s="69"/>
      <c r="AP57" s="69"/>
      <c r="AQ57" s="69"/>
      <c r="AR57" s="69"/>
      <c r="AS57" s="69"/>
      <c r="AT57" s="69"/>
      <c r="AU57" s="71"/>
      <c r="AV57" s="69"/>
      <c r="AW57" s="69"/>
      <c r="AX57" s="69"/>
      <c r="AY57" s="69"/>
      <c r="AZ57" s="69"/>
      <c r="BA57" s="69"/>
      <c r="BB57" s="69"/>
      <c r="BC57" s="69"/>
      <c r="BD57" s="69"/>
      <c r="BE57" s="69"/>
      <c r="BF57" s="69"/>
      <c r="BG57" s="69"/>
      <c r="BH57" s="69"/>
      <c r="BI57" s="69"/>
      <c r="BJ57" s="71"/>
      <c r="BK57" s="69"/>
      <c r="BL57" s="69"/>
      <c r="BM57" s="69"/>
      <c r="BN57" s="69"/>
      <c r="BO57" s="69"/>
      <c r="BP57" s="69"/>
      <c r="BQ57" s="69"/>
      <c r="BR57" s="69"/>
      <c r="BS57" s="69"/>
      <c r="BT57" s="69"/>
      <c r="BU57" s="69"/>
      <c r="BV57" s="69"/>
      <c r="BW57" s="69"/>
      <c r="BX57" s="69"/>
      <c r="BY57" s="71"/>
      <c r="BZ57" s="69"/>
      <c r="CA57" s="69"/>
      <c r="CB57" s="69"/>
      <c r="CC57" s="69"/>
      <c r="CD57" s="69"/>
      <c r="CE57" s="69"/>
      <c r="CF57" s="69"/>
      <c r="CG57" s="69"/>
      <c r="CH57" s="69"/>
      <c r="CI57" s="69"/>
      <c r="CJ57" s="69"/>
      <c r="CK57" s="69"/>
      <c r="CL57" s="69"/>
      <c r="CM57" s="69"/>
      <c r="CN57" s="71"/>
      <c r="CO57" s="69"/>
      <c r="CP57" s="69"/>
      <c r="CQ57" s="69"/>
      <c r="CR57" s="69"/>
      <c r="CS57" s="69"/>
      <c r="CT57" s="69"/>
      <c r="CU57" s="69"/>
      <c r="CV57" s="69"/>
      <c r="CW57" s="69"/>
      <c r="CX57" s="69"/>
      <c r="CY57" s="69"/>
      <c r="CZ57" s="69"/>
      <c r="DA57" s="69"/>
      <c r="DB57" s="69"/>
      <c r="DC57" s="71"/>
      <c r="DD57" s="69"/>
      <c r="DE57" s="69"/>
      <c r="DF57" s="69"/>
      <c r="DG57" s="69"/>
      <c r="DH57" s="69"/>
      <c r="DI57" s="69"/>
      <c r="DJ57" s="69"/>
      <c r="DK57" s="69"/>
      <c r="DL57" s="69"/>
      <c r="DM57" s="69"/>
      <c r="DN57" s="69"/>
      <c r="DO57" s="69"/>
      <c r="DP57" s="69"/>
      <c r="DQ57" s="69"/>
      <c r="DR57" s="71"/>
      <c r="DS57" s="69"/>
      <c r="DT57" s="69"/>
      <c r="DU57" s="69"/>
      <c r="DV57" s="69"/>
      <c r="DW57" s="69"/>
      <c r="DX57" s="69"/>
      <c r="DY57" s="69"/>
      <c r="DZ57" s="69"/>
      <c r="EA57" s="69"/>
      <c r="EB57" s="69"/>
      <c r="EC57" s="69"/>
      <c r="ED57" s="69"/>
      <c r="EE57" s="69"/>
      <c r="EF57" s="69"/>
      <c r="EG57" s="71"/>
      <c r="EH57" s="69"/>
      <c r="EI57" s="69"/>
      <c r="EJ57" s="69"/>
      <c r="EK57" s="69"/>
      <c r="EL57" s="69"/>
      <c r="EM57" s="69"/>
      <c r="EN57" s="69"/>
      <c r="EO57" s="69"/>
      <c r="EP57" s="69"/>
      <c r="EQ57" s="69"/>
      <c r="ER57" s="69"/>
      <c r="ES57" s="69"/>
      <c r="ET57" s="69"/>
      <c r="EU57" s="69"/>
    </row>
    <row r="58" spans="1:151" s="68" customFormat="1" x14ac:dyDescent="0.2">
      <c r="A58" s="72"/>
      <c r="B58" s="69"/>
      <c r="D58" s="69"/>
      <c r="F58" s="69"/>
      <c r="H58" s="69"/>
      <c r="J58" s="69"/>
      <c r="L58" s="69"/>
      <c r="N58" s="69"/>
      <c r="Q58" s="72"/>
      <c r="R58" s="69"/>
      <c r="T58" s="69"/>
      <c r="V58" s="69"/>
      <c r="X58" s="69"/>
      <c r="Z58" s="69"/>
      <c r="AB58" s="69"/>
      <c r="AD58" s="69"/>
      <c r="AF58" s="72"/>
      <c r="AG58" s="69"/>
      <c r="AI58" s="69"/>
      <c r="AK58" s="69"/>
      <c r="AM58" s="69"/>
      <c r="AO58" s="69"/>
      <c r="AQ58" s="69"/>
      <c r="AS58" s="69"/>
      <c r="AU58" s="72"/>
      <c r="AV58" s="69"/>
      <c r="AX58" s="69"/>
      <c r="AZ58" s="69"/>
      <c r="BB58" s="69"/>
      <c r="BD58" s="69"/>
      <c r="BF58" s="69"/>
      <c r="BH58" s="69"/>
      <c r="BJ58" s="72"/>
      <c r="BK58" s="69"/>
      <c r="BM58" s="69"/>
      <c r="BO58" s="69"/>
      <c r="BQ58" s="69"/>
      <c r="BS58" s="69"/>
      <c r="BU58" s="69"/>
      <c r="BW58" s="69"/>
      <c r="BY58" s="72"/>
      <c r="BZ58" s="69"/>
      <c r="CB58" s="69"/>
      <c r="CD58" s="69"/>
      <c r="CF58" s="69"/>
      <c r="CH58" s="69"/>
      <c r="CJ58" s="69"/>
      <c r="CL58" s="69"/>
      <c r="CN58" s="72"/>
      <c r="CO58" s="69"/>
      <c r="CQ58" s="69"/>
      <c r="CS58" s="69"/>
      <c r="CU58" s="69"/>
      <c r="CW58" s="69"/>
      <c r="CY58" s="69"/>
      <c r="DA58" s="69"/>
      <c r="DC58" s="72"/>
      <c r="DD58" s="69"/>
      <c r="DF58" s="69"/>
      <c r="DH58" s="69"/>
      <c r="DJ58" s="69"/>
      <c r="DL58" s="69"/>
      <c r="DN58" s="69"/>
      <c r="DP58" s="69"/>
      <c r="DR58" s="72"/>
      <c r="DS58" s="69"/>
      <c r="DU58" s="69"/>
      <c r="DW58" s="69"/>
      <c r="DY58" s="69"/>
      <c r="EA58" s="69"/>
      <c r="EC58" s="69"/>
      <c r="EE58" s="69"/>
      <c r="EG58" s="72"/>
      <c r="EH58" s="69"/>
      <c r="EJ58" s="69"/>
      <c r="EL58" s="69"/>
      <c r="EN58" s="69"/>
      <c r="EP58" s="69"/>
      <c r="ER58" s="69"/>
      <c r="ET58" s="69"/>
    </row>
    <row r="59" spans="1:151" s="68" customFormat="1" x14ac:dyDescent="0.2"/>
    <row r="60" spans="1:151" s="68" customFormat="1" x14ac:dyDescent="0.2"/>
    <row r="61" spans="1:151" s="68" customFormat="1" x14ac:dyDescent="0.2"/>
    <row r="67" ht="12.75" customHeight="1" x14ac:dyDescent="0.2"/>
  </sheetData>
  <mergeCells count="110">
    <mergeCell ref="DR45:EF45"/>
    <mergeCell ref="EG45:EU45"/>
    <mergeCell ref="DP8:DQ8"/>
    <mergeCell ref="ET8:EU8"/>
    <mergeCell ref="ER8:ES8"/>
    <mergeCell ref="DS8:DT8"/>
    <mergeCell ref="DU8:DV8"/>
    <mergeCell ref="DW8:DX8"/>
    <mergeCell ref="DY8:DZ8"/>
    <mergeCell ref="EA8:EB8"/>
    <mergeCell ref="EC8:ED8"/>
    <mergeCell ref="EH8:EI8"/>
    <mergeCell ref="EJ8:EK8"/>
    <mergeCell ref="EL8:EM8"/>
    <mergeCell ref="EN8:EO8"/>
    <mergeCell ref="EP8:EQ8"/>
    <mergeCell ref="EE8:EF8"/>
    <mergeCell ref="J8:K8"/>
    <mergeCell ref="AM8:AN8"/>
    <mergeCell ref="AO8:AP8"/>
    <mergeCell ref="AQ8:AR8"/>
    <mergeCell ref="AU45:BI45"/>
    <mergeCell ref="BJ45:BX45"/>
    <mergeCell ref="BY45:CM45"/>
    <mergeCell ref="CN45:DB45"/>
    <mergeCell ref="DC45:DQ45"/>
    <mergeCell ref="BB8:BC8"/>
    <mergeCell ref="BF8:BG8"/>
    <mergeCell ref="BO8:BP8"/>
    <mergeCell ref="BQ8:BR8"/>
    <mergeCell ref="BS8:BT8"/>
    <mergeCell ref="BU8:BV8"/>
    <mergeCell ref="AG8:AH8"/>
    <mergeCell ref="B6:O7"/>
    <mergeCell ref="R6:AE7"/>
    <mergeCell ref="AS8:AT8"/>
    <mergeCell ref="AG6:AT7"/>
    <mergeCell ref="N8:O8"/>
    <mergeCell ref="AD8:AE8"/>
    <mergeCell ref="AB8:AC8"/>
    <mergeCell ref="R8:S8"/>
    <mergeCell ref="T8:U8"/>
    <mergeCell ref="V8:W8"/>
    <mergeCell ref="X8:Y8"/>
    <mergeCell ref="Z8:AA8"/>
    <mergeCell ref="AI8:AJ8"/>
    <mergeCell ref="AK8:AL8"/>
    <mergeCell ref="L8:M8"/>
    <mergeCell ref="B8:C8"/>
    <mergeCell ref="D8:E8"/>
    <mergeCell ref="F8:G8"/>
    <mergeCell ref="H8:I8"/>
    <mergeCell ref="CH8:CI8"/>
    <mergeCell ref="DL8:DM8"/>
    <mergeCell ref="AZ8:BA8"/>
    <mergeCell ref="EH6:EU7"/>
    <mergeCell ref="BZ6:CM7"/>
    <mergeCell ref="A2:O4"/>
    <mergeCell ref="Q2:AE4"/>
    <mergeCell ref="AF2:AT4"/>
    <mergeCell ref="AU2:BI4"/>
    <mergeCell ref="BJ2:BX4"/>
    <mergeCell ref="BK6:BX7"/>
    <mergeCell ref="CO6:DB7"/>
    <mergeCell ref="DD6:DQ7"/>
    <mergeCell ref="DS6:EF7"/>
    <mergeCell ref="CN2:DB4"/>
    <mergeCell ref="DC2:DQ4"/>
    <mergeCell ref="DR2:EF4"/>
    <mergeCell ref="EG2:EU4"/>
    <mergeCell ref="BY2:CM4"/>
    <mergeCell ref="AV8:AW8"/>
    <mergeCell ref="AX8:AY8"/>
    <mergeCell ref="BW8:BX8"/>
    <mergeCell ref="BK8:BL8"/>
    <mergeCell ref="BM8:BN8"/>
    <mergeCell ref="A45:O45"/>
    <mergeCell ref="Q45:AE45"/>
    <mergeCell ref="AF45:AT45"/>
    <mergeCell ref="DN8:DO8"/>
    <mergeCell ref="AV6:BI7"/>
    <mergeCell ref="DJ8:DK8"/>
    <mergeCell ref="BZ8:CA8"/>
    <mergeCell ref="CB8:CC8"/>
    <mergeCell ref="CD8:CE8"/>
    <mergeCell ref="CU8:CV8"/>
    <mergeCell ref="DH8:DI8"/>
    <mergeCell ref="DD8:DE8"/>
    <mergeCell ref="DF8:DG8"/>
    <mergeCell ref="DA8:DB8"/>
    <mergeCell ref="CW8:CX8"/>
    <mergeCell ref="CY8:CZ8"/>
    <mergeCell ref="CO8:CP8"/>
    <mergeCell ref="CQ8:CR8"/>
    <mergeCell ref="CS8:CT8"/>
    <mergeCell ref="BH8:BI8"/>
    <mergeCell ref="BD8:BE8"/>
    <mergeCell ref="CL8:CM8"/>
    <mergeCell ref="CJ8:CK8"/>
    <mergeCell ref="CF8:CG8"/>
    <mergeCell ref="A44:O44"/>
    <mergeCell ref="EG44:EU44"/>
    <mergeCell ref="BY44:CM44"/>
    <mergeCell ref="CN44:DB44"/>
    <mergeCell ref="DC44:DQ44"/>
    <mergeCell ref="DR44:EF44"/>
    <mergeCell ref="Q44:AE44"/>
    <mergeCell ref="AF44:AT44"/>
    <mergeCell ref="AU44:BI44"/>
    <mergeCell ref="BJ44:BX4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CG63"/>
  <sheetViews>
    <sheetView zoomScaleNormal="100" workbookViewId="0">
      <selection activeCell="R45" sqref="R45:AH45"/>
    </sheetView>
  </sheetViews>
  <sheetFormatPr defaultRowHeight="12.75" x14ac:dyDescent="0.2"/>
  <cols>
    <col min="1" max="1" width="16.7109375" style="3" customWidth="1"/>
    <col min="2" max="2" width="5.28515625" style="3" customWidth="1"/>
    <col min="3" max="17" width="4.5703125" style="3" customWidth="1"/>
    <col min="18" max="18" width="16.7109375" style="3" customWidth="1"/>
    <col min="19" max="34" width="4.7109375" style="3" customWidth="1"/>
    <col min="35" max="35" width="16.7109375" style="3" customWidth="1"/>
    <col min="36" max="51" width="4.7109375" style="3" customWidth="1"/>
    <col min="52" max="52" width="16.7109375" style="3" customWidth="1"/>
    <col min="53" max="68" width="4.7109375" style="3" customWidth="1"/>
    <col min="69" max="69" width="16.7109375" style="3" customWidth="1"/>
    <col min="70" max="85" width="4.7109375" style="3" customWidth="1"/>
    <col min="86" max="16384" width="9.140625" style="3"/>
  </cols>
  <sheetData>
    <row r="1" spans="1:84" x14ac:dyDescent="0.2">
      <c r="A1" s="2" t="s">
        <v>194</v>
      </c>
      <c r="E1" s="2"/>
      <c r="F1" s="2"/>
      <c r="G1" s="2"/>
      <c r="H1" s="2"/>
      <c r="I1" s="2"/>
      <c r="J1" s="2"/>
      <c r="K1" s="2"/>
      <c r="L1" s="2"/>
      <c r="M1" s="2"/>
      <c r="N1" s="2"/>
      <c r="O1" s="2"/>
      <c r="P1" s="2"/>
      <c r="Q1" s="2"/>
      <c r="R1" s="2" t="str">
        <f>A1</f>
        <v>Table A4.21</v>
      </c>
      <c r="S1" s="2"/>
      <c r="T1" s="2"/>
      <c r="U1" s="2"/>
      <c r="V1" s="2"/>
      <c r="W1" s="2"/>
      <c r="X1" s="2"/>
      <c r="Y1" s="2"/>
      <c r="Z1" s="2"/>
      <c r="AA1" s="2"/>
      <c r="AB1" s="2"/>
      <c r="AC1" s="2"/>
      <c r="AD1" s="2"/>
      <c r="AE1" s="2"/>
      <c r="AF1" s="2"/>
      <c r="AI1" s="2" t="str">
        <f>R1</f>
        <v>Table A4.21</v>
      </c>
      <c r="AJ1" s="2"/>
      <c r="AK1" s="2"/>
      <c r="AL1" s="2"/>
      <c r="AM1" s="2"/>
      <c r="AN1" s="2"/>
      <c r="AO1" s="2"/>
      <c r="AP1" s="2"/>
      <c r="AQ1" s="2"/>
      <c r="AR1" s="2"/>
      <c r="AS1" s="2"/>
      <c r="AT1" s="2"/>
      <c r="AU1" s="2"/>
      <c r="AV1" s="2"/>
      <c r="AW1" s="2"/>
      <c r="AZ1" s="2" t="str">
        <f>AI1</f>
        <v>Table A4.21</v>
      </c>
      <c r="BA1" s="2"/>
      <c r="BB1" s="2"/>
      <c r="BC1" s="2"/>
      <c r="BD1" s="2"/>
      <c r="BE1" s="2"/>
      <c r="BF1" s="2"/>
      <c r="BG1" s="2"/>
      <c r="BH1" s="2"/>
      <c r="BI1" s="2"/>
      <c r="BJ1" s="2"/>
      <c r="BK1" s="2"/>
      <c r="BL1" s="2"/>
      <c r="BM1" s="2"/>
      <c r="BN1" s="2"/>
      <c r="BQ1" s="2" t="str">
        <f>AZ1</f>
        <v>Table A4.21</v>
      </c>
      <c r="BR1" s="2"/>
      <c r="BS1" s="2"/>
      <c r="BT1" s="2"/>
      <c r="BU1" s="2"/>
      <c r="BV1" s="2"/>
      <c r="BW1" s="2"/>
      <c r="BX1" s="2"/>
      <c r="BY1" s="2"/>
      <c r="BZ1" s="2"/>
      <c r="CA1" s="2"/>
      <c r="CB1" s="2"/>
      <c r="CC1" s="2"/>
      <c r="CD1" s="2"/>
      <c r="CE1" s="2"/>
    </row>
    <row r="2" spans="1:84" ht="12.75" customHeight="1" x14ac:dyDescent="0.2">
      <c r="A2" s="329" t="s">
        <v>142</v>
      </c>
      <c r="B2" s="329"/>
      <c r="C2" s="329"/>
      <c r="D2" s="329"/>
      <c r="E2" s="329"/>
      <c r="F2" s="329"/>
      <c r="G2" s="329"/>
      <c r="H2" s="329"/>
      <c r="I2" s="329"/>
      <c r="J2" s="329"/>
      <c r="K2" s="329"/>
      <c r="L2" s="329"/>
      <c r="M2" s="329"/>
      <c r="N2" s="329"/>
      <c r="O2" s="329"/>
      <c r="P2" s="4"/>
      <c r="Q2" s="4"/>
      <c r="R2" s="329" t="str">
        <f>$A$2</f>
        <v>Mean use of information-processing skills at work, by establishment size</v>
      </c>
      <c r="S2" s="329"/>
      <c r="T2" s="329"/>
      <c r="U2" s="329"/>
      <c r="V2" s="329"/>
      <c r="W2" s="329"/>
      <c r="X2" s="329"/>
      <c r="Y2" s="329"/>
      <c r="Z2" s="329"/>
      <c r="AA2" s="329"/>
      <c r="AB2" s="329"/>
      <c r="AC2" s="329"/>
      <c r="AD2" s="329"/>
      <c r="AE2" s="329"/>
      <c r="AF2" s="329"/>
      <c r="AI2" s="329" t="str">
        <f>$A$2</f>
        <v>Mean use of information-processing skills at work, by establishment size</v>
      </c>
      <c r="AJ2" s="329"/>
      <c r="AK2" s="329"/>
      <c r="AL2" s="329"/>
      <c r="AM2" s="329"/>
      <c r="AN2" s="329"/>
      <c r="AO2" s="329"/>
      <c r="AP2" s="329"/>
      <c r="AQ2" s="329"/>
      <c r="AR2" s="329"/>
      <c r="AS2" s="329"/>
      <c r="AT2" s="329"/>
      <c r="AU2" s="329"/>
      <c r="AV2" s="329"/>
      <c r="AW2" s="329"/>
      <c r="AZ2" s="329" t="str">
        <f>$A$2</f>
        <v>Mean use of information-processing skills at work, by establishment size</v>
      </c>
      <c r="BA2" s="329"/>
      <c r="BB2" s="329"/>
      <c r="BC2" s="329"/>
      <c r="BD2" s="329"/>
      <c r="BE2" s="329"/>
      <c r="BF2" s="329"/>
      <c r="BG2" s="329"/>
      <c r="BH2" s="329"/>
      <c r="BI2" s="329"/>
      <c r="BJ2" s="329"/>
      <c r="BK2" s="329"/>
      <c r="BL2" s="329"/>
      <c r="BM2" s="329"/>
      <c r="BN2" s="329"/>
      <c r="BQ2" s="329" t="str">
        <f>$A$2</f>
        <v>Mean use of information-processing skills at work, by establishment size</v>
      </c>
      <c r="BR2" s="329"/>
      <c r="BS2" s="329"/>
      <c r="BT2" s="329"/>
      <c r="BU2" s="329"/>
      <c r="BV2" s="329"/>
      <c r="BW2" s="329"/>
      <c r="BX2" s="329"/>
      <c r="BY2" s="329"/>
      <c r="BZ2" s="329"/>
      <c r="CA2" s="329"/>
      <c r="CB2" s="329"/>
      <c r="CC2" s="329"/>
      <c r="CD2" s="329"/>
      <c r="CE2" s="329"/>
    </row>
    <row r="3" spans="1:84" x14ac:dyDescent="0.2">
      <c r="A3" s="329"/>
      <c r="B3" s="329"/>
      <c r="C3" s="329"/>
      <c r="D3" s="329"/>
      <c r="E3" s="329"/>
      <c r="F3" s="329"/>
      <c r="G3" s="329"/>
      <c r="H3" s="329"/>
      <c r="I3" s="329"/>
      <c r="J3" s="329"/>
      <c r="K3" s="329"/>
      <c r="L3" s="329"/>
      <c r="M3" s="329"/>
      <c r="N3" s="329"/>
      <c r="O3" s="329"/>
      <c r="P3" s="4"/>
      <c r="Q3" s="4"/>
      <c r="R3" s="329"/>
      <c r="S3" s="329"/>
      <c r="T3" s="329"/>
      <c r="U3" s="329"/>
      <c r="V3" s="329"/>
      <c r="W3" s="329"/>
      <c r="X3" s="329"/>
      <c r="Y3" s="329"/>
      <c r="Z3" s="329"/>
      <c r="AA3" s="329"/>
      <c r="AB3" s="329"/>
      <c r="AC3" s="329"/>
      <c r="AD3" s="329"/>
      <c r="AE3" s="329"/>
      <c r="AF3" s="329"/>
      <c r="AI3" s="329"/>
      <c r="AJ3" s="329"/>
      <c r="AK3" s="329"/>
      <c r="AL3" s="329"/>
      <c r="AM3" s="329"/>
      <c r="AN3" s="329"/>
      <c r="AO3" s="329"/>
      <c r="AP3" s="329"/>
      <c r="AQ3" s="329"/>
      <c r="AR3" s="329"/>
      <c r="AS3" s="329"/>
      <c r="AT3" s="329"/>
      <c r="AU3" s="329"/>
      <c r="AV3" s="329"/>
      <c r="AW3" s="329"/>
      <c r="AZ3" s="329"/>
      <c r="BA3" s="329"/>
      <c r="BB3" s="329"/>
      <c r="BC3" s="329"/>
      <c r="BD3" s="329"/>
      <c r="BE3" s="329"/>
      <c r="BF3" s="329"/>
      <c r="BG3" s="329"/>
      <c r="BH3" s="329"/>
      <c r="BI3" s="329"/>
      <c r="BJ3" s="329"/>
      <c r="BK3" s="329"/>
      <c r="BL3" s="329"/>
      <c r="BM3" s="329"/>
      <c r="BN3" s="329"/>
      <c r="BQ3" s="329"/>
      <c r="BR3" s="329"/>
      <c r="BS3" s="329"/>
      <c r="BT3" s="329"/>
      <c r="BU3" s="329"/>
      <c r="BV3" s="329"/>
      <c r="BW3" s="329"/>
      <c r="BX3" s="329"/>
      <c r="BY3" s="329"/>
      <c r="BZ3" s="329"/>
      <c r="CA3" s="329"/>
      <c r="CB3" s="329"/>
      <c r="CC3" s="329"/>
      <c r="CD3" s="329"/>
      <c r="CE3" s="329"/>
    </row>
    <row r="4" spans="1:84" x14ac:dyDescent="0.2">
      <c r="A4" s="329"/>
      <c r="B4" s="329"/>
      <c r="C4" s="329"/>
      <c r="D4" s="329"/>
      <c r="E4" s="329"/>
      <c r="F4" s="329"/>
      <c r="G4" s="329"/>
      <c r="H4" s="329"/>
      <c r="I4" s="329"/>
      <c r="J4" s="329"/>
      <c r="K4" s="329"/>
      <c r="L4" s="329"/>
      <c r="M4" s="329"/>
      <c r="N4" s="329"/>
      <c r="O4" s="329"/>
      <c r="P4" s="4"/>
      <c r="Q4" s="4"/>
      <c r="R4" s="329"/>
      <c r="S4" s="329"/>
      <c r="T4" s="329"/>
      <c r="U4" s="329"/>
      <c r="V4" s="329"/>
      <c r="W4" s="329"/>
      <c r="X4" s="329"/>
      <c r="Y4" s="329"/>
      <c r="Z4" s="329"/>
      <c r="AA4" s="329"/>
      <c r="AB4" s="329"/>
      <c r="AC4" s="329"/>
      <c r="AD4" s="329"/>
      <c r="AE4" s="329"/>
      <c r="AF4" s="329"/>
      <c r="AI4" s="329"/>
      <c r="AJ4" s="329"/>
      <c r="AK4" s="329"/>
      <c r="AL4" s="329"/>
      <c r="AM4" s="329"/>
      <c r="AN4" s="329"/>
      <c r="AO4" s="329"/>
      <c r="AP4" s="329"/>
      <c r="AQ4" s="329"/>
      <c r="AR4" s="329"/>
      <c r="AS4" s="329"/>
      <c r="AT4" s="329"/>
      <c r="AU4" s="329"/>
      <c r="AV4" s="329"/>
      <c r="AW4" s="329"/>
      <c r="AZ4" s="329"/>
      <c r="BA4" s="329"/>
      <c r="BB4" s="329"/>
      <c r="BC4" s="329"/>
      <c r="BD4" s="329"/>
      <c r="BE4" s="329"/>
      <c r="BF4" s="329"/>
      <c r="BG4" s="329"/>
      <c r="BH4" s="329"/>
      <c r="BI4" s="329"/>
      <c r="BJ4" s="329"/>
      <c r="BK4" s="329"/>
      <c r="BL4" s="329"/>
      <c r="BM4" s="329"/>
      <c r="BN4" s="329"/>
      <c r="BQ4" s="329"/>
      <c r="BR4" s="329"/>
      <c r="BS4" s="329"/>
      <c r="BT4" s="329"/>
      <c r="BU4" s="329"/>
      <c r="BV4" s="329"/>
      <c r="BW4" s="329"/>
      <c r="BX4" s="329"/>
      <c r="BY4" s="329"/>
      <c r="BZ4" s="329"/>
      <c r="CA4" s="329"/>
      <c r="CB4" s="329"/>
      <c r="CC4" s="329"/>
      <c r="CD4" s="329"/>
      <c r="CE4" s="329"/>
    </row>
    <row r="5" spans="1:84" x14ac:dyDescent="0.2">
      <c r="A5" s="4" t="s">
        <v>37</v>
      </c>
      <c r="B5" s="4"/>
      <c r="C5" s="4"/>
      <c r="D5" s="4"/>
      <c r="E5" s="4"/>
      <c r="F5" s="4"/>
      <c r="G5" s="4"/>
      <c r="H5" s="4"/>
      <c r="I5" s="4"/>
      <c r="J5" s="4"/>
      <c r="K5" s="4"/>
      <c r="L5" s="4"/>
      <c r="M5" s="4"/>
      <c r="N5" s="4"/>
      <c r="O5" s="4"/>
      <c r="P5" s="4"/>
      <c r="Q5" s="4"/>
      <c r="R5" s="4" t="s">
        <v>38</v>
      </c>
      <c r="S5" s="4"/>
      <c r="T5" s="4"/>
      <c r="U5" s="4"/>
      <c r="V5" s="4"/>
      <c r="W5" s="4"/>
      <c r="X5" s="4"/>
      <c r="Y5" s="4"/>
      <c r="Z5" s="4"/>
      <c r="AA5" s="4"/>
      <c r="AB5" s="4"/>
      <c r="AC5" s="4"/>
      <c r="AD5" s="4"/>
      <c r="AE5" s="4"/>
      <c r="AF5" s="4"/>
      <c r="AI5" s="4" t="s">
        <v>39</v>
      </c>
      <c r="AJ5" s="4"/>
      <c r="AK5" s="4"/>
      <c r="AL5" s="4"/>
      <c r="AM5" s="4"/>
      <c r="AN5" s="4"/>
      <c r="AO5" s="4"/>
      <c r="AP5" s="4"/>
      <c r="AQ5" s="4"/>
      <c r="AR5" s="4"/>
      <c r="AS5" s="4"/>
      <c r="AT5" s="4"/>
      <c r="AU5" s="4"/>
      <c r="AV5" s="4"/>
      <c r="AW5" s="4"/>
      <c r="AZ5" s="4" t="s">
        <v>40</v>
      </c>
      <c r="BA5" s="4"/>
      <c r="BB5" s="4"/>
      <c r="BC5" s="4"/>
      <c r="BD5" s="4"/>
      <c r="BE5" s="4"/>
      <c r="BF5" s="4"/>
      <c r="BG5" s="4"/>
      <c r="BH5" s="4"/>
      <c r="BI5" s="4"/>
      <c r="BJ5" s="4"/>
      <c r="BK5" s="4"/>
      <c r="BL5" s="4"/>
      <c r="BM5" s="4"/>
      <c r="BN5" s="4"/>
      <c r="BQ5" s="4" t="s">
        <v>41</v>
      </c>
      <c r="BR5" s="4"/>
      <c r="BS5" s="4"/>
      <c r="BT5" s="4"/>
      <c r="BU5" s="4"/>
      <c r="BV5" s="4"/>
      <c r="BW5" s="4"/>
      <c r="BX5" s="4"/>
      <c r="BY5" s="4"/>
      <c r="BZ5" s="4"/>
      <c r="CA5" s="4"/>
      <c r="CB5" s="4"/>
      <c r="CC5" s="4"/>
      <c r="CD5" s="4"/>
      <c r="CE5" s="4"/>
    </row>
    <row r="6" spans="1:84" s="22" customFormat="1" ht="15" x14ac:dyDescent="0.25">
      <c r="A6" s="21"/>
      <c r="B6" s="376" t="s">
        <v>98</v>
      </c>
      <c r="C6" s="377"/>
      <c r="D6" s="377"/>
      <c r="E6" s="377"/>
      <c r="F6" s="377"/>
      <c r="G6" s="377"/>
      <c r="H6" s="377"/>
      <c r="I6" s="377"/>
      <c r="J6" s="377"/>
      <c r="K6" s="378"/>
      <c r="L6" s="37"/>
      <c r="M6" s="37"/>
      <c r="N6" s="38"/>
      <c r="O6" s="38"/>
      <c r="R6" s="21"/>
      <c r="S6" s="376" t="s">
        <v>99</v>
      </c>
      <c r="T6" s="377"/>
      <c r="U6" s="377"/>
      <c r="V6" s="377"/>
      <c r="W6" s="377"/>
      <c r="X6" s="377"/>
      <c r="Y6" s="377"/>
      <c r="Z6" s="377"/>
      <c r="AA6" s="377"/>
      <c r="AB6" s="378"/>
      <c r="AC6" s="38"/>
      <c r="AD6" s="38"/>
      <c r="AE6" s="38"/>
      <c r="AF6" s="38"/>
      <c r="AI6" s="21"/>
      <c r="AJ6" s="376" t="s">
        <v>100</v>
      </c>
      <c r="AK6" s="377"/>
      <c r="AL6" s="377"/>
      <c r="AM6" s="377"/>
      <c r="AN6" s="377"/>
      <c r="AO6" s="377"/>
      <c r="AP6" s="377"/>
      <c r="AQ6" s="377"/>
      <c r="AR6" s="377"/>
      <c r="AS6" s="378"/>
      <c r="AT6" s="38"/>
      <c r="AU6" s="38"/>
      <c r="AV6" s="38"/>
      <c r="AW6" s="38"/>
      <c r="AZ6" s="21"/>
      <c r="BA6" s="376" t="s">
        <v>101</v>
      </c>
      <c r="BB6" s="377"/>
      <c r="BC6" s="377"/>
      <c r="BD6" s="377"/>
      <c r="BE6" s="377"/>
      <c r="BF6" s="377"/>
      <c r="BG6" s="377"/>
      <c r="BH6" s="377"/>
      <c r="BI6" s="377"/>
      <c r="BJ6" s="378"/>
      <c r="BK6" s="38"/>
      <c r="BL6" s="38"/>
      <c r="BM6" s="38"/>
      <c r="BN6" s="38"/>
      <c r="BQ6" s="21"/>
      <c r="BR6" s="376" t="s">
        <v>102</v>
      </c>
      <c r="BS6" s="377"/>
      <c r="BT6" s="377"/>
      <c r="BU6" s="377"/>
      <c r="BV6" s="377"/>
      <c r="BW6" s="377"/>
      <c r="BX6" s="377"/>
      <c r="BY6" s="377"/>
      <c r="BZ6" s="377"/>
      <c r="CA6" s="378"/>
      <c r="CB6" s="38"/>
      <c r="CC6" s="38"/>
      <c r="CD6" s="38"/>
      <c r="CE6" s="38"/>
    </row>
    <row r="7" spans="1:84" ht="12.75" customHeight="1" x14ac:dyDescent="0.2">
      <c r="A7" s="6"/>
      <c r="B7" s="379"/>
      <c r="C7" s="380"/>
      <c r="D7" s="380"/>
      <c r="E7" s="380"/>
      <c r="F7" s="380"/>
      <c r="G7" s="380"/>
      <c r="H7" s="380"/>
      <c r="I7" s="380"/>
      <c r="J7" s="380"/>
      <c r="K7" s="381"/>
      <c r="L7" s="38"/>
      <c r="M7" s="38"/>
      <c r="N7" s="38"/>
      <c r="O7" s="38"/>
      <c r="P7" s="6"/>
      <c r="R7" s="6"/>
      <c r="S7" s="379"/>
      <c r="T7" s="380"/>
      <c r="U7" s="380"/>
      <c r="V7" s="380"/>
      <c r="W7" s="380"/>
      <c r="X7" s="380"/>
      <c r="Y7" s="380"/>
      <c r="Z7" s="380"/>
      <c r="AA7" s="380"/>
      <c r="AB7" s="381"/>
      <c r="AC7" s="38"/>
      <c r="AD7" s="38"/>
      <c r="AE7" s="38"/>
      <c r="AF7" s="38"/>
      <c r="AG7" s="6"/>
      <c r="AI7" s="6"/>
      <c r="AJ7" s="379"/>
      <c r="AK7" s="380"/>
      <c r="AL7" s="380"/>
      <c r="AM7" s="380"/>
      <c r="AN7" s="380"/>
      <c r="AO7" s="380"/>
      <c r="AP7" s="380"/>
      <c r="AQ7" s="380"/>
      <c r="AR7" s="380"/>
      <c r="AS7" s="381"/>
      <c r="AT7" s="38"/>
      <c r="AU7" s="38"/>
      <c r="AV7" s="38"/>
      <c r="AW7" s="38"/>
      <c r="AX7" s="6"/>
      <c r="AZ7" s="6"/>
      <c r="BA7" s="379"/>
      <c r="BB7" s="380"/>
      <c r="BC7" s="380"/>
      <c r="BD7" s="380"/>
      <c r="BE7" s="380"/>
      <c r="BF7" s="380"/>
      <c r="BG7" s="380"/>
      <c r="BH7" s="380"/>
      <c r="BI7" s="380"/>
      <c r="BJ7" s="381"/>
      <c r="BK7" s="38"/>
      <c r="BL7" s="38"/>
      <c r="BM7" s="38"/>
      <c r="BN7" s="38"/>
      <c r="BO7" s="6"/>
      <c r="BQ7" s="6"/>
      <c r="BR7" s="379"/>
      <c r="BS7" s="380"/>
      <c r="BT7" s="380"/>
      <c r="BU7" s="380"/>
      <c r="BV7" s="380"/>
      <c r="BW7" s="380"/>
      <c r="BX7" s="380"/>
      <c r="BY7" s="380"/>
      <c r="BZ7" s="380"/>
      <c r="CA7" s="381"/>
      <c r="CB7" s="38"/>
      <c r="CC7" s="38"/>
      <c r="CD7" s="38"/>
      <c r="CE7" s="38"/>
      <c r="CF7" s="6"/>
    </row>
    <row r="8" spans="1:84" ht="24" customHeight="1" x14ac:dyDescent="0.2">
      <c r="B8" s="330" t="s">
        <v>77</v>
      </c>
      <c r="C8" s="331"/>
      <c r="D8" s="330" t="s">
        <v>78</v>
      </c>
      <c r="E8" s="331"/>
      <c r="F8" s="330" t="s">
        <v>79</v>
      </c>
      <c r="G8" s="331"/>
      <c r="H8" s="330" t="s">
        <v>80</v>
      </c>
      <c r="I8" s="332"/>
      <c r="J8" s="330" t="s">
        <v>106</v>
      </c>
      <c r="K8" s="334"/>
      <c r="L8" s="39"/>
      <c r="M8" s="40"/>
      <c r="N8" s="40"/>
      <c r="O8" s="40"/>
      <c r="S8" s="330" t="s">
        <v>77</v>
      </c>
      <c r="T8" s="331"/>
      <c r="U8" s="330" t="s">
        <v>78</v>
      </c>
      <c r="V8" s="331"/>
      <c r="W8" s="330" t="s">
        <v>79</v>
      </c>
      <c r="X8" s="331"/>
      <c r="Y8" s="330" t="s">
        <v>80</v>
      </c>
      <c r="Z8" s="332"/>
      <c r="AA8" s="330" t="s">
        <v>106</v>
      </c>
      <c r="AB8" s="334"/>
      <c r="AC8" s="39"/>
      <c r="AD8" s="40"/>
      <c r="AE8" s="40"/>
      <c r="AF8" s="40"/>
      <c r="AJ8" s="330" t="s">
        <v>77</v>
      </c>
      <c r="AK8" s="331"/>
      <c r="AL8" s="330" t="s">
        <v>78</v>
      </c>
      <c r="AM8" s="331"/>
      <c r="AN8" s="330" t="s">
        <v>79</v>
      </c>
      <c r="AO8" s="331"/>
      <c r="AP8" s="330" t="s">
        <v>80</v>
      </c>
      <c r="AQ8" s="332"/>
      <c r="AR8" s="330" t="s">
        <v>106</v>
      </c>
      <c r="AS8" s="334"/>
      <c r="AT8" s="39"/>
      <c r="AU8" s="40"/>
      <c r="AV8" s="40"/>
      <c r="AW8" s="40"/>
      <c r="BA8" s="330" t="s">
        <v>77</v>
      </c>
      <c r="BB8" s="331"/>
      <c r="BC8" s="330" t="s">
        <v>78</v>
      </c>
      <c r="BD8" s="331"/>
      <c r="BE8" s="330" t="s">
        <v>79</v>
      </c>
      <c r="BF8" s="331"/>
      <c r="BG8" s="330" t="s">
        <v>80</v>
      </c>
      <c r="BH8" s="332"/>
      <c r="BI8" s="330" t="s">
        <v>106</v>
      </c>
      <c r="BJ8" s="334"/>
      <c r="BK8" s="39"/>
      <c r="BL8" s="40"/>
      <c r="BM8" s="40"/>
      <c r="BN8" s="40"/>
      <c r="BR8" s="330" t="s">
        <v>77</v>
      </c>
      <c r="BS8" s="331"/>
      <c r="BT8" s="330" t="s">
        <v>78</v>
      </c>
      <c r="BU8" s="331"/>
      <c r="BV8" s="330" t="s">
        <v>79</v>
      </c>
      <c r="BW8" s="331"/>
      <c r="BX8" s="330" t="s">
        <v>80</v>
      </c>
      <c r="BY8" s="332"/>
      <c r="BZ8" s="330" t="s">
        <v>106</v>
      </c>
      <c r="CA8" s="334"/>
      <c r="CB8" s="39"/>
      <c r="CC8" s="40"/>
      <c r="CD8" s="40"/>
      <c r="CE8" s="40"/>
    </row>
    <row r="9" spans="1:84" s="7" customFormat="1" ht="20.25" customHeight="1" x14ac:dyDescent="0.2">
      <c r="A9" s="41"/>
      <c r="B9" s="42" t="s">
        <v>36</v>
      </c>
      <c r="C9" s="43" t="s">
        <v>29</v>
      </c>
      <c r="D9" s="42" t="s">
        <v>36</v>
      </c>
      <c r="E9" s="43" t="s">
        <v>29</v>
      </c>
      <c r="F9" s="42" t="s">
        <v>36</v>
      </c>
      <c r="G9" s="43" t="s">
        <v>29</v>
      </c>
      <c r="H9" s="42" t="s">
        <v>36</v>
      </c>
      <c r="I9" s="43" t="s">
        <v>29</v>
      </c>
      <c r="J9" s="42" t="s">
        <v>36</v>
      </c>
      <c r="K9" s="44" t="s">
        <v>29</v>
      </c>
      <c r="L9" s="45"/>
      <c r="M9" s="46"/>
      <c r="N9" s="46"/>
      <c r="O9" s="46"/>
      <c r="R9" s="41"/>
      <c r="S9" s="42" t="s">
        <v>36</v>
      </c>
      <c r="T9" s="43" t="s">
        <v>29</v>
      </c>
      <c r="U9" s="42" t="s">
        <v>36</v>
      </c>
      <c r="V9" s="43" t="s">
        <v>29</v>
      </c>
      <c r="W9" s="42" t="s">
        <v>36</v>
      </c>
      <c r="X9" s="43" t="s">
        <v>29</v>
      </c>
      <c r="Y9" s="42" t="s">
        <v>36</v>
      </c>
      <c r="Z9" s="43" t="s">
        <v>29</v>
      </c>
      <c r="AA9" s="42" t="s">
        <v>36</v>
      </c>
      <c r="AB9" s="44" t="s">
        <v>29</v>
      </c>
      <c r="AC9" s="45"/>
      <c r="AD9" s="46"/>
      <c r="AE9" s="46"/>
      <c r="AF9" s="46"/>
      <c r="AI9" s="41"/>
      <c r="AJ9" s="42" t="s">
        <v>36</v>
      </c>
      <c r="AK9" s="43" t="s">
        <v>29</v>
      </c>
      <c r="AL9" s="42" t="s">
        <v>36</v>
      </c>
      <c r="AM9" s="43" t="s">
        <v>29</v>
      </c>
      <c r="AN9" s="42" t="s">
        <v>36</v>
      </c>
      <c r="AO9" s="43" t="s">
        <v>29</v>
      </c>
      <c r="AP9" s="42" t="s">
        <v>36</v>
      </c>
      <c r="AQ9" s="43" t="s">
        <v>29</v>
      </c>
      <c r="AR9" s="42" t="s">
        <v>36</v>
      </c>
      <c r="AS9" s="44" t="s">
        <v>29</v>
      </c>
      <c r="AT9" s="45"/>
      <c r="AU9" s="46"/>
      <c r="AV9" s="46"/>
      <c r="AW9" s="46"/>
      <c r="AZ9" s="41"/>
      <c r="BA9" s="42" t="s">
        <v>36</v>
      </c>
      <c r="BB9" s="43" t="s">
        <v>29</v>
      </c>
      <c r="BC9" s="42" t="s">
        <v>36</v>
      </c>
      <c r="BD9" s="43" t="s">
        <v>29</v>
      </c>
      <c r="BE9" s="42" t="s">
        <v>36</v>
      </c>
      <c r="BF9" s="43" t="s">
        <v>29</v>
      </c>
      <c r="BG9" s="42" t="s">
        <v>36</v>
      </c>
      <c r="BH9" s="43" t="s">
        <v>29</v>
      </c>
      <c r="BI9" s="42" t="s">
        <v>36</v>
      </c>
      <c r="BJ9" s="44" t="s">
        <v>29</v>
      </c>
      <c r="BK9" s="45"/>
      <c r="BL9" s="46"/>
      <c r="BM9" s="46"/>
      <c r="BN9" s="46"/>
      <c r="BQ9" s="41"/>
      <c r="BR9" s="42" t="s">
        <v>36</v>
      </c>
      <c r="BS9" s="43" t="s">
        <v>29</v>
      </c>
      <c r="BT9" s="42" t="s">
        <v>36</v>
      </c>
      <c r="BU9" s="43" t="s">
        <v>29</v>
      </c>
      <c r="BV9" s="42" t="s">
        <v>36</v>
      </c>
      <c r="BW9" s="43" t="s">
        <v>29</v>
      </c>
      <c r="BX9" s="42" t="s">
        <v>36</v>
      </c>
      <c r="BY9" s="43" t="s">
        <v>29</v>
      </c>
      <c r="BZ9" s="42" t="s">
        <v>36</v>
      </c>
      <c r="CA9" s="44" t="s">
        <v>29</v>
      </c>
      <c r="CB9" s="45"/>
      <c r="CC9" s="46"/>
      <c r="CD9" s="46"/>
      <c r="CE9" s="46"/>
    </row>
    <row r="10" spans="1:84" s="85" customFormat="1" x14ac:dyDescent="0.2">
      <c r="A10" s="95" t="s">
        <v>0</v>
      </c>
      <c r="B10" s="96"/>
      <c r="C10" s="96"/>
      <c r="D10" s="96"/>
      <c r="E10" s="96"/>
      <c r="F10" s="96"/>
      <c r="G10" s="96"/>
      <c r="H10" s="96"/>
      <c r="I10" s="96"/>
      <c r="J10" s="96"/>
      <c r="K10" s="292"/>
      <c r="L10" s="96"/>
      <c r="M10" s="96"/>
      <c r="N10" s="96"/>
      <c r="O10" s="96"/>
      <c r="P10" s="96"/>
      <c r="Q10" s="295"/>
      <c r="R10" s="95" t="s">
        <v>0</v>
      </c>
      <c r="S10" s="96"/>
      <c r="T10" s="96"/>
      <c r="U10" s="96"/>
      <c r="V10" s="96"/>
      <c r="W10" s="96"/>
      <c r="X10" s="96"/>
      <c r="Y10" s="96"/>
      <c r="Z10" s="96"/>
      <c r="AA10" s="96"/>
      <c r="AB10" s="292"/>
      <c r="AC10" s="96"/>
      <c r="AD10" s="96"/>
      <c r="AE10" s="96"/>
      <c r="AF10" s="96"/>
      <c r="AH10" s="287"/>
      <c r="AI10" s="95" t="s">
        <v>0</v>
      </c>
      <c r="AJ10" s="96"/>
      <c r="AK10" s="96"/>
      <c r="AL10" s="96"/>
      <c r="AM10" s="96"/>
      <c r="AN10" s="96"/>
      <c r="AO10" s="96"/>
      <c r="AP10" s="96"/>
      <c r="AQ10" s="96"/>
      <c r="AR10" s="96"/>
      <c r="AS10" s="292"/>
      <c r="AT10" s="96"/>
      <c r="AU10" s="96"/>
      <c r="AV10" s="96"/>
      <c r="AW10" s="96"/>
      <c r="AY10" s="287"/>
      <c r="AZ10" s="95" t="s">
        <v>0</v>
      </c>
      <c r="BA10" s="96"/>
      <c r="BB10" s="96"/>
      <c r="BC10" s="96"/>
      <c r="BD10" s="96"/>
      <c r="BE10" s="96"/>
      <c r="BF10" s="96"/>
      <c r="BG10" s="96"/>
      <c r="BH10" s="96"/>
      <c r="BI10" s="96"/>
      <c r="BJ10" s="292"/>
      <c r="BK10" s="96"/>
      <c r="BL10" s="96"/>
      <c r="BM10" s="96"/>
      <c r="BN10" s="96"/>
      <c r="BP10" s="287"/>
      <c r="BQ10" s="95" t="s">
        <v>0</v>
      </c>
      <c r="BR10" s="96"/>
      <c r="BS10" s="96"/>
      <c r="BT10" s="96"/>
      <c r="BU10" s="96"/>
      <c r="BV10" s="96"/>
      <c r="BW10" s="96"/>
      <c r="BX10" s="96"/>
      <c r="BY10" s="96"/>
      <c r="BZ10" s="96"/>
      <c r="CA10" s="292"/>
      <c r="CB10" s="96"/>
      <c r="CC10" s="96"/>
      <c r="CD10" s="96"/>
      <c r="CE10" s="96"/>
    </row>
    <row r="11" spans="1:84" s="85" customFormat="1" x14ac:dyDescent="0.2">
      <c r="A11" s="97" t="s">
        <v>1</v>
      </c>
      <c r="B11" s="1"/>
      <c r="C11" s="1"/>
      <c r="D11" s="1"/>
      <c r="E11" s="1"/>
      <c r="F11" s="1"/>
      <c r="G11" s="1"/>
      <c r="H11" s="1"/>
      <c r="I11" s="1"/>
      <c r="J11" s="1"/>
      <c r="K11" s="293"/>
      <c r="L11" s="1"/>
      <c r="M11" s="1"/>
      <c r="N11" s="1"/>
      <c r="O11" s="1"/>
      <c r="P11" s="1"/>
      <c r="Q11" s="293"/>
      <c r="R11" s="97" t="s">
        <v>1</v>
      </c>
      <c r="S11" s="1"/>
      <c r="T11" s="1"/>
      <c r="U11" s="1"/>
      <c r="V11" s="1"/>
      <c r="W11" s="1"/>
      <c r="X11" s="1"/>
      <c r="Y11" s="1"/>
      <c r="Z11" s="1"/>
      <c r="AA11" s="1"/>
      <c r="AB11" s="293"/>
      <c r="AC11" s="1"/>
      <c r="AD11" s="1"/>
      <c r="AE11" s="1"/>
      <c r="AF11" s="1"/>
      <c r="AH11" s="287"/>
      <c r="AI11" s="97" t="s">
        <v>1</v>
      </c>
      <c r="AJ11" s="1"/>
      <c r="AK11" s="1"/>
      <c r="AL11" s="1"/>
      <c r="AM11" s="1"/>
      <c r="AN11" s="1"/>
      <c r="AO11" s="1"/>
      <c r="AP11" s="1"/>
      <c r="AQ11" s="1"/>
      <c r="AR11" s="1"/>
      <c r="AS11" s="293"/>
      <c r="AT11" s="1"/>
      <c r="AU11" s="1"/>
      <c r="AV11" s="1"/>
      <c r="AW11" s="1"/>
      <c r="AY11" s="287"/>
      <c r="AZ11" s="97" t="s">
        <v>1</v>
      </c>
      <c r="BA11" s="1"/>
      <c r="BB11" s="1"/>
      <c r="BC11" s="1"/>
      <c r="BD11" s="1"/>
      <c r="BE11" s="1"/>
      <c r="BF11" s="1"/>
      <c r="BG11" s="1"/>
      <c r="BH11" s="1"/>
      <c r="BI11" s="1"/>
      <c r="BJ11" s="293"/>
      <c r="BK11" s="1"/>
      <c r="BL11" s="1"/>
      <c r="BM11" s="1"/>
      <c r="BN11" s="1"/>
      <c r="BP11" s="287"/>
      <c r="BQ11" s="97" t="s">
        <v>1</v>
      </c>
      <c r="BR11" s="1"/>
      <c r="BS11" s="1"/>
      <c r="BT11" s="1"/>
      <c r="BU11" s="1"/>
      <c r="BV11" s="1"/>
      <c r="BW11" s="1"/>
      <c r="BX11" s="1"/>
      <c r="BY11" s="1"/>
      <c r="BZ11" s="1"/>
      <c r="CA11" s="293"/>
      <c r="CB11" s="1"/>
      <c r="CC11" s="1"/>
      <c r="CD11" s="1"/>
      <c r="CE11" s="1"/>
    </row>
    <row r="12" spans="1:84" s="85" customFormat="1" x14ac:dyDescent="0.2">
      <c r="A12" s="98" t="s">
        <v>2</v>
      </c>
      <c r="B12" s="209">
        <v>2.17832182254844</v>
      </c>
      <c r="C12" s="100">
        <v>2.52421987395956E-2</v>
      </c>
      <c r="D12" s="209">
        <v>1.9400227967608199</v>
      </c>
      <c r="E12" s="100">
        <v>2.7302973241863E-2</v>
      </c>
      <c r="F12" s="209">
        <v>2.2009608366797999</v>
      </c>
      <c r="G12" s="100">
        <v>2.27027244254931E-2</v>
      </c>
      <c r="H12" s="209">
        <v>2.03577241371715</v>
      </c>
      <c r="I12" s="100">
        <v>4.1183473132902701E-2</v>
      </c>
      <c r="J12" s="209">
        <v>1.96637675456574</v>
      </c>
      <c r="K12" s="258">
        <v>3.6802935884710897E-2</v>
      </c>
      <c r="L12" s="191"/>
      <c r="M12" s="192"/>
      <c r="N12" s="191"/>
      <c r="O12" s="192"/>
      <c r="P12" s="192"/>
      <c r="Q12" s="249"/>
      <c r="R12" s="98" t="s">
        <v>2</v>
      </c>
      <c r="S12" s="209">
        <v>2.17818386030907</v>
      </c>
      <c r="T12" s="100">
        <v>3.4494494743557202E-2</v>
      </c>
      <c r="U12" s="209">
        <v>2.1502342164688701</v>
      </c>
      <c r="V12" s="100">
        <v>3.2501055661081399E-2</v>
      </c>
      <c r="W12" s="209">
        <v>2.1720413023910101</v>
      </c>
      <c r="X12" s="100">
        <v>3.2842776509025701E-2</v>
      </c>
      <c r="Y12" s="209">
        <v>2.1374912555011298</v>
      </c>
      <c r="Z12" s="100">
        <v>3.1542627325454702E-2</v>
      </c>
      <c r="AA12" s="209">
        <v>2.1036470150207398</v>
      </c>
      <c r="AB12" s="258">
        <v>4.0709264790563603E-2</v>
      </c>
      <c r="AC12" s="191"/>
      <c r="AD12" s="192"/>
      <c r="AE12" s="191"/>
      <c r="AF12" s="192"/>
      <c r="AH12" s="287"/>
      <c r="AI12" s="98" t="s">
        <v>2</v>
      </c>
      <c r="AJ12" s="209">
        <v>2.2806966727043001</v>
      </c>
      <c r="AK12" s="100">
        <v>4.2398687093859903E-2</v>
      </c>
      <c r="AL12" s="209">
        <v>2.1752009573128701</v>
      </c>
      <c r="AM12" s="100">
        <v>3.9790301932946803E-2</v>
      </c>
      <c r="AN12" s="209">
        <v>2.1729108421056398</v>
      </c>
      <c r="AO12" s="100">
        <v>5.5280171838518397E-2</v>
      </c>
      <c r="AP12" s="209">
        <v>2.1208413642924002</v>
      </c>
      <c r="AQ12" s="100">
        <v>5.1700504393255402E-2</v>
      </c>
      <c r="AR12" s="209">
        <v>2.1735274493755998</v>
      </c>
      <c r="AS12" s="258">
        <v>5.2518490834409098E-2</v>
      </c>
      <c r="AT12" s="191"/>
      <c r="AU12" s="192"/>
      <c r="AV12" s="191"/>
      <c r="AW12" s="192"/>
      <c r="AY12" s="287"/>
      <c r="AZ12" s="98" t="s">
        <v>2</v>
      </c>
      <c r="BA12" s="209">
        <v>2.4876858598585398</v>
      </c>
      <c r="BB12" s="100">
        <v>4.8188603043539002E-2</v>
      </c>
      <c r="BC12" s="209">
        <v>2.4530363855500301</v>
      </c>
      <c r="BD12" s="100">
        <v>5.4558791909044703E-2</v>
      </c>
      <c r="BE12" s="209">
        <v>2.2735113991668698</v>
      </c>
      <c r="BF12" s="100">
        <v>6.6440052414878603E-2</v>
      </c>
      <c r="BG12" s="209">
        <v>2.2973739890226401</v>
      </c>
      <c r="BH12" s="100">
        <v>6.6289725795170104E-2</v>
      </c>
      <c r="BI12" s="209">
        <v>2.4193108785212698</v>
      </c>
      <c r="BJ12" s="258">
        <v>6.3743476298937701E-2</v>
      </c>
      <c r="BK12" s="191"/>
      <c r="BL12" s="192"/>
      <c r="BM12" s="191"/>
      <c r="BN12" s="192"/>
      <c r="BP12" s="287"/>
      <c r="BQ12" s="98" t="s">
        <v>2</v>
      </c>
      <c r="BR12" s="209">
        <v>2.5427717563807701</v>
      </c>
      <c r="BS12" s="100">
        <v>5.78770239038255E-2</v>
      </c>
      <c r="BT12" s="209">
        <v>2.5193307007261101</v>
      </c>
      <c r="BU12" s="100">
        <v>5.8272825655308502E-2</v>
      </c>
      <c r="BV12" s="209">
        <v>2.3185546232974699</v>
      </c>
      <c r="BW12" s="100">
        <v>7.1013519566117497E-2</v>
      </c>
      <c r="BX12" s="209">
        <v>2.4077864544428298</v>
      </c>
      <c r="BY12" s="100">
        <v>7.8010393174768503E-2</v>
      </c>
      <c r="BZ12" s="209">
        <v>2.4980479297060101</v>
      </c>
      <c r="CA12" s="258">
        <v>8.2098392765641501E-2</v>
      </c>
      <c r="CB12" s="191"/>
      <c r="CC12" s="192"/>
      <c r="CD12" s="191"/>
      <c r="CE12" s="192"/>
    </row>
    <row r="13" spans="1:84" s="85" customFormat="1" ht="12.75" customHeight="1" x14ac:dyDescent="0.2">
      <c r="A13" s="98" t="s">
        <v>3</v>
      </c>
      <c r="B13" s="209">
        <v>2.1034492921251302</v>
      </c>
      <c r="C13" s="100">
        <v>2.8148029010743199E-2</v>
      </c>
      <c r="D13" s="209">
        <v>1.87877510968398</v>
      </c>
      <c r="E13" s="100">
        <v>3.42161226232644E-2</v>
      </c>
      <c r="F13" s="209">
        <v>1.8853261761965801</v>
      </c>
      <c r="G13" s="100">
        <v>2.8560603762887899E-2</v>
      </c>
      <c r="H13" s="209">
        <v>1.90140519755765</v>
      </c>
      <c r="I13" s="100">
        <v>3.0094502442078699E-2</v>
      </c>
      <c r="J13" s="209">
        <v>1.64521803694442</v>
      </c>
      <c r="K13" s="258">
        <v>3.4866818946473997E-2</v>
      </c>
      <c r="L13" s="191"/>
      <c r="M13" s="192"/>
      <c r="N13" s="191"/>
      <c r="O13" s="192"/>
      <c r="P13" s="192"/>
      <c r="Q13" s="249"/>
      <c r="R13" s="98" t="s">
        <v>3</v>
      </c>
      <c r="S13" s="209">
        <v>2.0241115339499198</v>
      </c>
      <c r="T13" s="100">
        <v>3.5747851895193299E-2</v>
      </c>
      <c r="U13" s="209">
        <v>2.04316163026219</v>
      </c>
      <c r="V13" s="100">
        <v>3.4028664298237601E-2</v>
      </c>
      <c r="W13" s="209">
        <v>1.9647688800562799</v>
      </c>
      <c r="X13" s="100">
        <v>3.5954947934396998E-2</v>
      </c>
      <c r="Y13" s="209">
        <v>1.9453811544648001</v>
      </c>
      <c r="Z13" s="100">
        <v>3.6148205440493797E-2</v>
      </c>
      <c r="AA13" s="209">
        <v>1.6412534883701999</v>
      </c>
      <c r="AB13" s="258">
        <v>4.1405637963701301E-2</v>
      </c>
      <c r="AC13" s="191"/>
      <c r="AD13" s="192"/>
      <c r="AE13" s="191"/>
      <c r="AF13" s="192"/>
      <c r="AH13" s="287"/>
      <c r="AI13" s="98" t="s">
        <v>3</v>
      </c>
      <c r="AJ13" s="209">
        <v>2.1054175002219502</v>
      </c>
      <c r="AK13" s="100">
        <v>3.7431593160003399E-2</v>
      </c>
      <c r="AL13" s="209">
        <v>2.1255037348322299</v>
      </c>
      <c r="AM13" s="100">
        <v>4.0916136724857E-2</v>
      </c>
      <c r="AN13" s="209">
        <v>1.9192553718757299</v>
      </c>
      <c r="AO13" s="100">
        <v>3.8803345334258998E-2</v>
      </c>
      <c r="AP13" s="209">
        <v>1.95930614889182</v>
      </c>
      <c r="AQ13" s="100">
        <v>3.5888450053638103E-2</v>
      </c>
      <c r="AR13" s="209">
        <v>1.82640361179054</v>
      </c>
      <c r="AS13" s="258">
        <v>5.5477753177724E-2</v>
      </c>
      <c r="AT13" s="191"/>
      <c r="AU13" s="192"/>
      <c r="AV13" s="191"/>
      <c r="AW13" s="192"/>
      <c r="AY13" s="287"/>
      <c r="AZ13" s="98" t="s">
        <v>3</v>
      </c>
      <c r="BA13" s="209">
        <v>2.0090000811345501</v>
      </c>
      <c r="BB13" s="100">
        <v>4.6699622447250497E-2</v>
      </c>
      <c r="BC13" s="209">
        <v>2.1944025010404999</v>
      </c>
      <c r="BD13" s="100">
        <v>5.3538587744772499E-2</v>
      </c>
      <c r="BE13" s="209">
        <v>2.0563819346285102</v>
      </c>
      <c r="BF13" s="100">
        <v>5.81079530401169E-2</v>
      </c>
      <c r="BG13" s="209">
        <v>1.9090194342675</v>
      </c>
      <c r="BH13" s="100">
        <v>5.0852147889232001E-2</v>
      </c>
      <c r="BI13" s="209">
        <v>1.9912513568290799</v>
      </c>
      <c r="BJ13" s="258">
        <v>6.4178831849918697E-2</v>
      </c>
      <c r="BK13" s="191"/>
      <c r="BL13" s="192"/>
      <c r="BM13" s="191"/>
      <c r="BN13" s="192"/>
      <c r="BP13" s="287"/>
      <c r="BQ13" s="98" t="s">
        <v>3</v>
      </c>
      <c r="BR13" s="209">
        <v>2.2313320863981301</v>
      </c>
      <c r="BS13" s="100">
        <v>5.7580073077528403E-2</v>
      </c>
      <c r="BT13" s="209">
        <v>2.3332057009678802</v>
      </c>
      <c r="BU13" s="100">
        <v>6.9205781272047004E-2</v>
      </c>
      <c r="BV13" s="209">
        <v>2.1536376505656398</v>
      </c>
      <c r="BW13" s="100">
        <v>7.4804137142864102E-2</v>
      </c>
      <c r="BX13" s="209">
        <v>2.0746641133754502</v>
      </c>
      <c r="BY13" s="100">
        <v>7.2436140811482003E-2</v>
      </c>
      <c r="BZ13" s="209">
        <v>2.1699194130604602</v>
      </c>
      <c r="CA13" s="258">
        <v>9.7911712709027598E-2</v>
      </c>
      <c r="CB13" s="191"/>
      <c r="CC13" s="192"/>
      <c r="CD13" s="191"/>
      <c r="CE13" s="192"/>
    </row>
    <row r="14" spans="1:84" s="85" customFormat="1" x14ac:dyDescent="0.2">
      <c r="A14" s="98" t="s">
        <v>4</v>
      </c>
      <c r="B14" s="209">
        <v>2.0882807272084598</v>
      </c>
      <c r="C14" s="100">
        <v>2.0319830408651301E-2</v>
      </c>
      <c r="D14" s="209">
        <v>1.95094049239615</v>
      </c>
      <c r="E14" s="100">
        <v>2.3615231073414698E-2</v>
      </c>
      <c r="F14" s="209">
        <v>2.20178062785893</v>
      </c>
      <c r="G14" s="100">
        <v>2.04287378772459E-2</v>
      </c>
      <c r="H14" s="209">
        <v>2.02397859960799</v>
      </c>
      <c r="I14" s="100">
        <v>3.0175905808613099E-2</v>
      </c>
      <c r="J14" s="209">
        <v>1.75184479163968</v>
      </c>
      <c r="K14" s="258">
        <v>2.8655750211300401E-2</v>
      </c>
      <c r="L14" s="191"/>
      <c r="M14" s="192"/>
      <c r="N14" s="191"/>
      <c r="O14" s="192"/>
      <c r="P14" s="192"/>
      <c r="Q14" s="249"/>
      <c r="R14" s="98" t="s">
        <v>4</v>
      </c>
      <c r="S14" s="209">
        <v>2.0819407739815299</v>
      </c>
      <c r="T14" s="100">
        <v>1.9669313768157001E-2</v>
      </c>
      <c r="U14" s="209">
        <v>2.1480710614843699</v>
      </c>
      <c r="V14" s="100">
        <v>2.8738634972060601E-2</v>
      </c>
      <c r="W14" s="209">
        <v>2.2164586535624702</v>
      </c>
      <c r="X14" s="100">
        <v>3.2117382691599097E-2</v>
      </c>
      <c r="Y14" s="209">
        <v>2.10457659287353</v>
      </c>
      <c r="Z14" s="100">
        <v>3.6654129760047401E-2</v>
      </c>
      <c r="AA14" s="209">
        <v>1.8363581719629001</v>
      </c>
      <c r="AB14" s="258">
        <v>3.0800453695896901E-2</v>
      </c>
      <c r="AC14" s="191"/>
      <c r="AD14" s="192"/>
      <c r="AE14" s="191"/>
      <c r="AF14" s="192"/>
      <c r="AH14" s="287"/>
      <c r="AI14" s="98" t="s">
        <v>4</v>
      </c>
      <c r="AJ14" s="209">
        <v>2.07882980820064</v>
      </c>
      <c r="AK14" s="100">
        <v>2.3433166467594801E-2</v>
      </c>
      <c r="AL14" s="209">
        <v>2.15879390229393</v>
      </c>
      <c r="AM14" s="100">
        <v>2.6546119284414499E-2</v>
      </c>
      <c r="AN14" s="209">
        <v>2.2022418633155598</v>
      </c>
      <c r="AO14" s="100">
        <v>3.3913248015408202E-2</v>
      </c>
      <c r="AP14" s="209">
        <v>2.1519665509242798</v>
      </c>
      <c r="AQ14" s="100">
        <v>3.5793089969514802E-2</v>
      </c>
      <c r="AR14" s="209">
        <v>1.9193562545581599</v>
      </c>
      <c r="AS14" s="258">
        <v>3.3599356032696599E-2</v>
      </c>
      <c r="AT14" s="191"/>
      <c r="AU14" s="192"/>
      <c r="AV14" s="191"/>
      <c r="AW14" s="192"/>
      <c r="AY14" s="287"/>
      <c r="AZ14" s="98" t="s">
        <v>4</v>
      </c>
      <c r="BA14" s="209">
        <v>2.25923820750049</v>
      </c>
      <c r="BB14" s="100">
        <v>3.1752654800563697E-2</v>
      </c>
      <c r="BC14" s="209">
        <v>2.3018115240273902</v>
      </c>
      <c r="BD14" s="100">
        <v>3.2330669430773902E-2</v>
      </c>
      <c r="BE14" s="209">
        <v>2.23858621665575</v>
      </c>
      <c r="BF14" s="100">
        <v>3.8692370064897903E-2</v>
      </c>
      <c r="BG14" s="209">
        <v>2.25881482389314</v>
      </c>
      <c r="BH14" s="100">
        <v>4.0377107409135998E-2</v>
      </c>
      <c r="BI14" s="209">
        <v>2.1385592147371302</v>
      </c>
      <c r="BJ14" s="258">
        <v>4.7176104057762402E-2</v>
      </c>
      <c r="BK14" s="191"/>
      <c r="BL14" s="192"/>
      <c r="BM14" s="191"/>
      <c r="BN14" s="192"/>
      <c r="BP14" s="287"/>
      <c r="BQ14" s="98" t="s">
        <v>4</v>
      </c>
      <c r="BR14" s="209">
        <v>2.43433017720956</v>
      </c>
      <c r="BS14" s="100">
        <v>3.4906435380533798E-2</v>
      </c>
      <c r="BT14" s="209">
        <v>2.4299845624069101</v>
      </c>
      <c r="BU14" s="100">
        <v>3.7497697043466602E-2</v>
      </c>
      <c r="BV14" s="209">
        <v>2.3521508121930301</v>
      </c>
      <c r="BW14" s="100">
        <v>4.5592860060421E-2</v>
      </c>
      <c r="BX14" s="209">
        <v>2.3286459589614799</v>
      </c>
      <c r="BY14" s="100">
        <v>4.933850961577E-2</v>
      </c>
      <c r="BZ14" s="209">
        <v>2.3733177381521902</v>
      </c>
      <c r="CA14" s="258">
        <v>5.8508086740382097E-2</v>
      </c>
      <c r="CB14" s="191"/>
      <c r="CC14" s="192"/>
      <c r="CD14" s="191"/>
      <c r="CE14" s="192"/>
    </row>
    <row r="15" spans="1:84" s="85" customFormat="1" x14ac:dyDescent="0.2">
      <c r="A15" s="98" t="s">
        <v>5</v>
      </c>
      <c r="B15" s="209">
        <v>1.9607034660909199</v>
      </c>
      <c r="C15" s="100">
        <v>4.5537185082620502E-2</v>
      </c>
      <c r="D15" s="209">
        <v>1.9047725640903299</v>
      </c>
      <c r="E15" s="100">
        <v>5.1353770810691299E-2</v>
      </c>
      <c r="F15" s="209">
        <v>2.2649826414590701</v>
      </c>
      <c r="G15" s="100">
        <v>4.1816540760754597E-2</v>
      </c>
      <c r="H15" s="209">
        <v>2.1917880755400798</v>
      </c>
      <c r="I15" s="100">
        <v>4.8134924658375398E-2</v>
      </c>
      <c r="J15" s="209">
        <v>1.8688132697662101</v>
      </c>
      <c r="K15" s="258">
        <v>5.5490903574840697E-2</v>
      </c>
      <c r="L15" s="191"/>
      <c r="M15" s="192"/>
      <c r="N15" s="191"/>
      <c r="O15" s="192"/>
      <c r="P15" s="192"/>
      <c r="Q15" s="249"/>
      <c r="R15" s="98" t="s">
        <v>5</v>
      </c>
      <c r="S15" s="209">
        <v>1.8557118167833599</v>
      </c>
      <c r="T15" s="100">
        <v>5.4097775038799499E-2</v>
      </c>
      <c r="U15" s="209">
        <v>1.91272115390358</v>
      </c>
      <c r="V15" s="100">
        <v>6.0423857949158798E-2</v>
      </c>
      <c r="W15" s="209">
        <v>2.0943306219123801</v>
      </c>
      <c r="X15" s="100">
        <v>5.33107859574347E-2</v>
      </c>
      <c r="Y15" s="209">
        <v>2.0388823970786301</v>
      </c>
      <c r="Z15" s="100">
        <v>5.5657392289336603E-2</v>
      </c>
      <c r="AA15" s="209">
        <v>1.88322932305018</v>
      </c>
      <c r="AB15" s="258">
        <v>7.6042292833468694E-2</v>
      </c>
      <c r="AC15" s="191"/>
      <c r="AD15" s="192"/>
      <c r="AE15" s="191"/>
      <c r="AF15" s="192"/>
      <c r="AH15" s="287"/>
      <c r="AI15" s="98" t="s">
        <v>5</v>
      </c>
      <c r="AJ15" s="209">
        <v>1.8255534453278499</v>
      </c>
      <c r="AK15" s="100">
        <v>6.1989473347800701E-2</v>
      </c>
      <c r="AL15" s="209">
        <v>1.9463627358268301</v>
      </c>
      <c r="AM15" s="100">
        <v>6.53368927902509E-2</v>
      </c>
      <c r="AN15" s="209">
        <v>2.1223049367057998</v>
      </c>
      <c r="AO15" s="100">
        <v>6.4802540938772094E-2</v>
      </c>
      <c r="AP15" s="209">
        <v>2.08416201093485</v>
      </c>
      <c r="AQ15" s="100">
        <v>6.4534129070443202E-2</v>
      </c>
      <c r="AR15" s="209">
        <v>1.86677034430119</v>
      </c>
      <c r="AS15" s="258">
        <v>0.10558129169480999</v>
      </c>
      <c r="AT15" s="191"/>
      <c r="AU15" s="192"/>
      <c r="AV15" s="191"/>
      <c r="AW15" s="192"/>
      <c r="AY15" s="287"/>
      <c r="AZ15" s="98" t="s">
        <v>5</v>
      </c>
      <c r="BA15" s="209">
        <v>2.07762422446645</v>
      </c>
      <c r="BB15" s="100">
        <v>9.5922025555385898E-2</v>
      </c>
      <c r="BC15" s="209">
        <v>2.10744166135945</v>
      </c>
      <c r="BD15" s="100">
        <v>0.13144695293421399</v>
      </c>
      <c r="BE15" s="209">
        <v>2.1558607727738699</v>
      </c>
      <c r="BF15" s="100">
        <v>0.10327197333904201</v>
      </c>
      <c r="BG15" s="209">
        <v>2.03015285534015</v>
      </c>
      <c r="BH15" s="100">
        <v>9.02335343684076E-2</v>
      </c>
      <c r="BI15" s="209">
        <v>2.1229935183155302</v>
      </c>
      <c r="BJ15" s="258">
        <v>0.123220023783686</v>
      </c>
      <c r="BK15" s="191"/>
      <c r="BL15" s="192"/>
      <c r="BM15" s="191"/>
      <c r="BN15" s="192"/>
      <c r="BP15" s="287"/>
      <c r="BQ15" s="98" t="s">
        <v>5</v>
      </c>
      <c r="BR15" s="209">
        <v>1.88894263046935</v>
      </c>
      <c r="BS15" s="100">
        <v>0.11053976547060999</v>
      </c>
      <c r="BT15" s="209">
        <v>1.99661119220425</v>
      </c>
      <c r="BU15" s="100">
        <v>0.12273960202838401</v>
      </c>
      <c r="BV15" s="209">
        <v>2.2570539037950899</v>
      </c>
      <c r="BW15" s="100">
        <v>0.12874404486760899</v>
      </c>
      <c r="BX15" s="209">
        <v>2.1017944527035102</v>
      </c>
      <c r="BY15" s="100">
        <v>0.16124375347327699</v>
      </c>
      <c r="BZ15" s="209">
        <v>1.75693653134644</v>
      </c>
      <c r="CA15" s="258">
        <v>0.129699597771959</v>
      </c>
      <c r="CB15" s="191"/>
      <c r="CC15" s="192"/>
      <c r="CD15" s="191"/>
      <c r="CE15" s="192"/>
    </row>
    <row r="16" spans="1:84" s="85" customFormat="1" x14ac:dyDescent="0.2">
      <c r="A16" s="98" t="s">
        <v>6</v>
      </c>
      <c r="B16" s="209">
        <v>2.0294724449236998</v>
      </c>
      <c r="C16" s="100">
        <v>3.1591062802977701E-2</v>
      </c>
      <c r="D16" s="209">
        <v>1.76660600973453</v>
      </c>
      <c r="E16" s="100">
        <v>2.96117417636651E-2</v>
      </c>
      <c r="F16" s="209">
        <v>1.9568516313423401</v>
      </c>
      <c r="G16" s="100">
        <v>3.0118531142816998E-2</v>
      </c>
      <c r="H16" s="209">
        <v>2.00180933612056</v>
      </c>
      <c r="I16" s="100">
        <v>3.6033900139036901E-2</v>
      </c>
      <c r="J16" s="209">
        <v>1.66341103190165</v>
      </c>
      <c r="K16" s="258">
        <v>3.64155983631613E-2</v>
      </c>
      <c r="L16" s="191"/>
      <c r="M16" s="192"/>
      <c r="N16" s="191"/>
      <c r="O16" s="192"/>
      <c r="P16" s="192"/>
      <c r="Q16" s="249"/>
      <c r="R16" s="98" t="s">
        <v>6</v>
      </c>
      <c r="S16" s="209">
        <v>2.06801929404245</v>
      </c>
      <c r="T16" s="100">
        <v>2.5752163791657401E-2</v>
      </c>
      <c r="U16" s="209">
        <v>1.9233007907983599</v>
      </c>
      <c r="V16" s="100">
        <v>2.4308835328434801E-2</v>
      </c>
      <c r="W16" s="209">
        <v>1.80009009031677</v>
      </c>
      <c r="X16" s="100">
        <v>2.9583738265275199E-2</v>
      </c>
      <c r="Y16" s="209">
        <v>1.9703588423518901</v>
      </c>
      <c r="Z16" s="100">
        <v>3.14153515164068E-2</v>
      </c>
      <c r="AA16" s="209">
        <v>1.7169023680167299</v>
      </c>
      <c r="AB16" s="258">
        <v>2.8959665509680502E-2</v>
      </c>
      <c r="AC16" s="191"/>
      <c r="AD16" s="192"/>
      <c r="AE16" s="191"/>
      <c r="AF16" s="192"/>
      <c r="AH16" s="287"/>
      <c r="AI16" s="98" t="s">
        <v>6</v>
      </c>
      <c r="AJ16" s="209">
        <v>2.2204818552590999</v>
      </c>
      <c r="AK16" s="100">
        <v>2.7685430397841299E-2</v>
      </c>
      <c r="AL16" s="209">
        <v>2.0566189909862498</v>
      </c>
      <c r="AM16" s="100">
        <v>3.0325987155197201E-2</v>
      </c>
      <c r="AN16" s="209">
        <v>1.95375356320006</v>
      </c>
      <c r="AO16" s="100">
        <v>3.7593378327593102E-2</v>
      </c>
      <c r="AP16" s="209">
        <v>2.1406567638123799</v>
      </c>
      <c r="AQ16" s="100">
        <v>3.3281602883499101E-2</v>
      </c>
      <c r="AR16" s="209">
        <v>1.95989990697871</v>
      </c>
      <c r="AS16" s="258">
        <v>4.46076547913037E-2</v>
      </c>
      <c r="AT16" s="191"/>
      <c r="AU16" s="192"/>
      <c r="AV16" s="191"/>
      <c r="AW16" s="192"/>
      <c r="AY16" s="287"/>
      <c r="AZ16" s="98" t="s">
        <v>6</v>
      </c>
      <c r="BA16" s="209">
        <v>2.29844021129882</v>
      </c>
      <c r="BB16" s="100">
        <v>4.2533714142109401E-2</v>
      </c>
      <c r="BC16" s="209">
        <v>2.1544822108069601</v>
      </c>
      <c r="BD16" s="100">
        <v>4.3999548104539099E-2</v>
      </c>
      <c r="BE16" s="209">
        <v>2.1130719585261102</v>
      </c>
      <c r="BF16" s="100">
        <v>5.7705681858017603E-2</v>
      </c>
      <c r="BG16" s="209">
        <v>2.30851062532262</v>
      </c>
      <c r="BH16" s="100">
        <v>5.3531702153782501E-2</v>
      </c>
      <c r="BI16" s="209">
        <v>2.10913224411973</v>
      </c>
      <c r="BJ16" s="258">
        <v>6.4052566982261694E-2</v>
      </c>
      <c r="BK16" s="191"/>
      <c r="BL16" s="192"/>
      <c r="BM16" s="191"/>
      <c r="BN16" s="192"/>
      <c r="BP16" s="287"/>
      <c r="BQ16" s="98" t="s">
        <v>6</v>
      </c>
      <c r="BR16" s="209">
        <v>2.40749474403709</v>
      </c>
      <c r="BS16" s="100">
        <v>3.9429480739300797E-2</v>
      </c>
      <c r="BT16" s="209">
        <v>2.1772704696440699</v>
      </c>
      <c r="BU16" s="100">
        <v>5.8090814255895601E-2</v>
      </c>
      <c r="BV16" s="209">
        <v>2.2002808338905999</v>
      </c>
      <c r="BW16" s="100">
        <v>6.4262140360069706E-2</v>
      </c>
      <c r="BX16" s="209">
        <v>2.40906389804407</v>
      </c>
      <c r="BY16" s="100">
        <v>6.3118496518209499E-2</v>
      </c>
      <c r="BZ16" s="209">
        <v>2.2955875589188102</v>
      </c>
      <c r="CA16" s="258">
        <v>6.21914793688636E-2</v>
      </c>
      <c r="CB16" s="191"/>
      <c r="CC16" s="192"/>
      <c r="CD16" s="191"/>
      <c r="CE16" s="192"/>
    </row>
    <row r="17" spans="1:83" s="85" customFormat="1" x14ac:dyDescent="0.2">
      <c r="A17" s="98" t="s">
        <v>7</v>
      </c>
      <c r="B17" s="209">
        <v>1.99183427490138</v>
      </c>
      <c r="C17" s="100">
        <v>2.0644466120506601E-2</v>
      </c>
      <c r="D17" s="209">
        <v>1.6233393615718501</v>
      </c>
      <c r="E17" s="100">
        <v>2.0335554203136701E-2</v>
      </c>
      <c r="F17" s="209">
        <v>2.0770242184961401</v>
      </c>
      <c r="G17" s="100">
        <v>2.60454844854313E-2</v>
      </c>
      <c r="H17" s="209">
        <v>2.1812427904601699</v>
      </c>
      <c r="I17" s="100">
        <v>3.1053909310737999E-2</v>
      </c>
      <c r="J17" s="209">
        <v>1.64351487649427</v>
      </c>
      <c r="K17" s="258">
        <v>2.9191835925937801E-2</v>
      </c>
      <c r="L17" s="191"/>
      <c r="M17" s="192"/>
      <c r="N17" s="191"/>
      <c r="O17" s="192"/>
      <c r="P17" s="192"/>
      <c r="Q17" s="249"/>
      <c r="R17" s="98" t="s">
        <v>7</v>
      </c>
      <c r="S17" s="209">
        <v>1.92897359188766</v>
      </c>
      <c r="T17" s="100">
        <v>2.43074554740173E-2</v>
      </c>
      <c r="U17" s="209">
        <v>1.7115579767854801</v>
      </c>
      <c r="V17" s="100">
        <v>2.2544988413752201E-2</v>
      </c>
      <c r="W17" s="209">
        <v>2.00517668721232</v>
      </c>
      <c r="X17" s="100">
        <v>2.67095982889844E-2</v>
      </c>
      <c r="Y17" s="209">
        <v>2.1697651749926301</v>
      </c>
      <c r="Z17" s="100">
        <v>3.1815789018125401E-2</v>
      </c>
      <c r="AA17" s="209">
        <v>1.70031712727768</v>
      </c>
      <c r="AB17" s="258">
        <v>3.1356568328790899E-2</v>
      </c>
      <c r="AC17" s="191"/>
      <c r="AD17" s="192"/>
      <c r="AE17" s="191"/>
      <c r="AF17" s="192"/>
      <c r="AH17" s="287"/>
      <c r="AI17" s="98" t="s">
        <v>7</v>
      </c>
      <c r="AJ17" s="209">
        <v>2.1122597312862799</v>
      </c>
      <c r="AK17" s="100">
        <v>3.4095555083764897E-2</v>
      </c>
      <c r="AL17" s="209">
        <v>1.8247800726078101</v>
      </c>
      <c r="AM17" s="100">
        <v>2.9787730569143599E-2</v>
      </c>
      <c r="AN17" s="209">
        <v>1.9659399067829499</v>
      </c>
      <c r="AO17" s="100">
        <v>3.4239315069621801E-2</v>
      </c>
      <c r="AP17" s="209">
        <v>2.2535347257554901</v>
      </c>
      <c r="AQ17" s="100">
        <v>3.7401210069085797E-2</v>
      </c>
      <c r="AR17" s="209">
        <v>1.7904084290622</v>
      </c>
      <c r="AS17" s="258">
        <v>4.46793368579224E-2</v>
      </c>
      <c r="AT17" s="191"/>
      <c r="AU17" s="192"/>
      <c r="AV17" s="191"/>
      <c r="AW17" s="192"/>
      <c r="AY17" s="287"/>
      <c r="AZ17" s="98" t="s">
        <v>7</v>
      </c>
      <c r="BA17" s="209">
        <v>2.0799817933350302</v>
      </c>
      <c r="BB17" s="100">
        <v>5.3365188525348703E-2</v>
      </c>
      <c r="BC17" s="209">
        <v>1.90811987017579</v>
      </c>
      <c r="BD17" s="100">
        <v>5.2029551871104703E-2</v>
      </c>
      <c r="BE17" s="209">
        <v>1.97365490799981</v>
      </c>
      <c r="BF17" s="100">
        <v>5.04667885670258E-2</v>
      </c>
      <c r="BG17" s="209">
        <v>2.3529883027590901</v>
      </c>
      <c r="BH17" s="100">
        <v>7.2244473760302894E-2</v>
      </c>
      <c r="BI17" s="209">
        <v>1.91071049447084</v>
      </c>
      <c r="BJ17" s="258">
        <v>6.94400738987834E-2</v>
      </c>
      <c r="BK17" s="191"/>
      <c r="BL17" s="192"/>
      <c r="BM17" s="191"/>
      <c r="BN17" s="192"/>
      <c r="BP17" s="287"/>
      <c r="BQ17" s="98" t="s">
        <v>7</v>
      </c>
      <c r="BR17" s="209">
        <v>2.16023450195005</v>
      </c>
      <c r="BS17" s="100">
        <v>8.3025894873144199E-2</v>
      </c>
      <c r="BT17" s="209">
        <v>2.0405665118381102</v>
      </c>
      <c r="BU17" s="100">
        <v>7.5013026733756497E-2</v>
      </c>
      <c r="BV17" s="209">
        <v>1.93874551319221</v>
      </c>
      <c r="BW17" s="100">
        <v>0.11406184662225299</v>
      </c>
      <c r="BX17" s="209">
        <v>2.12997716480454</v>
      </c>
      <c r="BY17" s="100">
        <v>0.117940282822166</v>
      </c>
      <c r="BZ17" s="209">
        <v>1.9389996842519801</v>
      </c>
      <c r="CA17" s="258">
        <v>9.7125378643996202E-2</v>
      </c>
      <c r="CB17" s="191"/>
      <c r="CC17" s="192"/>
      <c r="CD17" s="191"/>
      <c r="CE17" s="192"/>
    </row>
    <row r="18" spans="1:83" s="85" customFormat="1" x14ac:dyDescent="0.2">
      <c r="A18" s="98" t="s">
        <v>8</v>
      </c>
      <c r="B18" s="209">
        <v>2.1554254060491602</v>
      </c>
      <c r="C18" s="100">
        <v>2.3248458430670901E-2</v>
      </c>
      <c r="D18" s="209">
        <v>1.8339054939753401</v>
      </c>
      <c r="E18" s="100">
        <v>2.4072207706439499E-2</v>
      </c>
      <c r="F18" s="209">
        <v>2.1807840499965501</v>
      </c>
      <c r="G18" s="100">
        <v>2.6017463575432699E-2</v>
      </c>
      <c r="H18" s="209">
        <v>1.71395891251261</v>
      </c>
      <c r="I18" s="100">
        <v>2.4683927782157101E-2</v>
      </c>
      <c r="J18" s="209">
        <v>1.7025887221311899</v>
      </c>
      <c r="K18" s="258">
        <v>2.6963647948500799E-2</v>
      </c>
      <c r="L18" s="191"/>
      <c r="M18" s="192"/>
      <c r="N18" s="191"/>
      <c r="O18" s="192"/>
      <c r="P18" s="192"/>
      <c r="Q18" s="249"/>
      <c r="R18" s="98" t="s">
        <v>8</v>
      </c>
      <c r="S18" s="209">
        <v>2.17661135390787</v>
      </c>
      <c r="T18" s="100">
        <v>2.00725329662911E-2</v>
      </c>
      <c r="U18" s="209">
        <v>2.0442284590350499</v>
      </c>
      <c r="V18" s="100">
        <v>2.41126689727874E-2</v>
      </c>
      <c r="W18" s="209">
        <v>2.0996917656207699</v>
      </c>
      <c r="X18" s="100">
        <v>2.98205550184573E-2</v>
      </c>
      <c r="Y18" s="209">
        <v>1.8267501550529499</v>
      </c>
      <c r="Z18" s="100">
        <v>2.9212638547618401E-2</v>
      </c>
      <c r="AA18" s="209">
        <v>1.84586673317586</v>
      </c>
      <c r="AB18" s="258">
        <v>3.1387566188016601E-2</v>
      </c>
      <c r="AC18" s="191"/>
      <c r="AD18" s="192"/>
      <c r="AE18" s="191"/>
      <c r="AF18" s="192"/>
      <c r="AH18" s="287"/>
      <c r="AI18" s="98" t="s">
        <v>8</v>
      </c>
      <c r="AJ18" s="209">
        <v>2.24753426826187</v>
      </c>
      <c r="AK18" s="100">
        <v>3.07216790910174E-2</v>
      </c>
      <c r="AL18" s="209">
        <v>2.1442746272740298</v>
      </c>
      <c r="AM18" s="100">
        <v>2.89051324190116E-2</v>
      </c>
      <c r="AN18" s="209">
        <v>2.18612549623621</v>
      </c>
      <c r="AO18" s="100">
        <v>3.8947843965033903E-2</v>
      </c>
      <c r="AP18" s="209">
        <v>2.0561729351696298</v>
      </c>
      <c r="AQ18" s="100">
        <v>3.9246864779492803E-2</v>
      </c>
      <c r="AR18" s="209">
        <v>1.89047349962683</v>
      </c>
      <c r="AS18" s="258">
        <v>3.4999474707577603E-2</v>
      </c>
      <c r="AT18" s="191"/>
      <c r="AU18" s="192"/>
      <c r="AV18" s="191"/>
      <c r="AW18" s="192"/>
      <c r="AY18" s="287"/>
      <c r="AZ18" s="98" t="s">
        <v>8</v>
      </c>
      <c r="BA18" s="209">
        <v>2.3335383657869699</v>
      </c>
      <c r="BB18" s="100">
        <v>3.3735956791514303E-2</v>
      </c>
      <c r="BC18" s="209">
        <v>2.1695166466554698</v>
      </c>
      <c r="BD18" s="100">
        <v>4.2928738048081103E-2</v>
      </c>
      <c r="BE18" s="209">
        <v>2.2484084954600898</v>
      </c>
      <c r="BF18" s="100">
        <v>5.7419989670427198E-2</v>
      </c>
      <c r="BG18" s="209">
        <v>2.1081419701360198</v>
      </c>
      <c r="BH18" s="100">
        <v>4.7618611567974603E-2</v>
      </c>
      <c r="BI18" s="209">
        <v>2.09557514562945</v>
      </c>
      <c r="BJ18" s="258">
        <v>6.0093181244727303E-2</v>
      </c>
      <c r="BK18" s="191"/>
      <c r="BL18" s="192"/>
      <c r="BM18" s="191"/>
      <c r="BN18" s="192"/>
      <c r="BP18" s="287"/>
      <c r="BQ18" s="98" t="s">
        <v>8</v>
      </c>
      <c r="BR18" s="209">
        <v>2.3404288360311498</v>
      </c>
      <c r="BS18" s="100">
        <v>6.4104748127600406E-2</v>
      </c>
      <c r="BT18" s="209">
        <v>2.2197593986249999</v>
      </c>
      <c r="BU18" s="100">
        <v>7.4823094931258299E-2</v>
      </c>
      <c r="BV18" s="209">
        <v>2.1285644757630102</v>
      </c>
      <c r="BW18" s="100">
        <v>7.6561567900422706E-2</v>
      </c>
      <c r="BX18" s="209">
        <v>2.0872578383130902</v>
      </c>
      <c r="BY18" s="100">
        <v>9.07819346595619E-2</v>
      </c>
      <c r="BZ18" s="209">
        <v>2.1286888808533502</v>
      </c>
      <c r="CA18" s="258">
        <v>8.7957443930600704E-2</v>
      </c>
      <c r="CB18" s="191"/>
      <c r="CC18" s="192"/>
      <c r="CD18" s="191"/>
      <c r="CE18" s="192"/>
    </row>
    <row r="19" spans="1:83" s="85" customFormat="1" x14ac:dyDescent="0.2">
      <c r="A19" s="98" t="s">
        <v>326</v>
      </c>
      <c r="B19" s="209">
        <v>1.8430535333788201</v>
      </c>
      <c r="C19" s="100">
        <v>2.68851402473992E-2</v>
      </c>
      <c r="D19" s="209">
        <v>1.62987468248048</v>
      </c>
      <c r="E19" s="100">
        <v>2.4360953210558398E-2</v>
      </c>
      <c r="F19" s="209">
        <v>1.9351842293897099</v>
      </c>
      <c r="G19" s="100">
        <v>2.2673857040458399E-2</v>
      </c>
      <c r="H19" s="209">
        <v>1.78731897226868</v>
      </c>
      <c r="I19" s="100">
        <v>2.59666846918865E-2</v>
      </c>
      <c r="J19" s="209">
        <v>1.5499512307219101</v>
      </c>
      <c r="K19" s="258">
        <v>3.2846907742537103E-2</v>
      </c>
      <c r="L19" s="191"/>
      <c r="M19" s="192"/>
      <c r="N19" s="191"/>
      <c r="O19" s="192"/>
      <c r="P19" s="192"/>
      <c r="Q19" s="249"/>
      <c r="R19" s="98" t="s">
        <v>326</v>
      </c>
      <c r="S19" s="209">
        <v>1.8411746882620801</v>
      </c>
      <c r="T19" s="100">
        <v>2.4734763950420301E-2</v>
      </c>
      <c r="U19" s="209">
        <v>1.90164019334889</v>
      </c>
      <c r="V19" s="100">
        <v>2.80963115476822E-2</v>
      </c>
      <c r="W19" s="209">
        <v>2.04548369402736</v>
      </c>
      <c r="X19" s="100">
        <v>3.0651652109936499E-2</v>
      </c>
      <c r="Y19" s="209">
        <v>1.93476094810062</v>
      </c>
      <c r="Z19" s="100">
        <v>3.3123844791775499E-2</v>
      </c>
      <c r="AA19" s="209">
        <v>1.73446833963838</v>
      </c>
      <c r="AB19" s="258">
        <v>3.9846983601159597E-2</v>
      </c>
      <c r="AC19" s="191"/>
      <c r="AD19" s="192"/>
      <c r="AE19" s="191"/>
      <c r="AF19" s="192"/>
      <c r="AH19" s="287"/>
      <c r="AI19" s="98" t="s">
        <v>326</v>
      </c>
      <c r="AJ19" s="209">
        <v>1.9149349562281199</v>
      </c>
      <c r="AK19" s="100">
        <v>3.3360831962883898E-2</v>
      </c>
      <c r="AL19" s="209">
        <v>2.0143542526524501</v>
      </c>
      <c r="AM19" s="100">
        <v>2.91896757247668E-2</v>
      </c>
      <c r="AN19" s="209">
        <v>2.0302801625976499</v>
      </c>
      <c r="AO19" s="100">
        <v>4.1111310172042698E-2</v>
      </c>
      <c r="AP19" s="209">
        <v>2.0268602673401501</v>
      </c>
      <c r="AQ19" s="100">
        <v>3.6119522443449598E-2</v>
      </c>
      <c r="AR19" s="209">
        <v>1.76794145259326</v>
      </c>
      <c r="AS19" s="258">
        <v>4.9284900133956401E-2</v>
      </c>
      <c r="AT19" s="191"/>
      <c r="AU19" s="192"/>
      <c r="AV19" s="191"/>
      <c r="AW19" s="192"/>
      <c r="AY19" s="287"/>
      <c r="AZ19" s="98" t="s">
        <v>326</v>
      </c>
      <c r="BA19" s="209">
        <v>1.9087514397940899</v>
      </c>
      <c r="BB19" s="100">
        <v>3.5776323242966403E-2</v>
      </c>
      <c r="BC19" s="209">
        <v>2.12643501130486</v>
      </c>
      <c r="BD19" s="100">
        <v>4.0803211186127397E-2</v>
      </c>
      <c r="BE19" s="209">
        <v>2.0112021122158898</v>
      </c>
      <c r="BF19" s="100">
        <v>4.0869021444499699E-2</v>
      </c>
      <c r="BG19" s="209">
        <v>1.87947482151019</v>
      </c>
      <c r="BH19" s="100">
        <v>3.7791139394397801E-2</v>
      </c>
      <c r="BI19" s="209">
        <v>1.7821704706894299</v>
      </c>
      <c r="BJ19" s="258">
        <v>5.1753570240586799E-2</v>
      </c>
      <c r="BK19" s="191"/>
      <c r="BL19" s="192"/>
      <c r="BM19" s="191"/>
      <c r="BN19" s="192"/>
      <c r="BP19" s="287"/>
      <c r="BQ19" s="98" t="s">
        <v>326</v>
      </c>
      <c r="BR19" s="209">
        <v>2.0686785956210501</v>
      </c>
      <c r="BS19" s="100">
        <v>4.6670806930071598E-2</v>
      </c>
      <c r="BT19" s="209">
        <v>2.1412898369416</v>
      </c>
      <c r="BU19" s="100">
        <v>5.6381625815094802E-2</v>
      </c>
      <c r="BV19" s="209">
        <v>2.1128235721417798</v>
      </c>
      <c r="BW19" s="100">
        <v>6.6779754944139499E-2</v>
      </c>
      <c r="BX19" s="209">
        <v>2.0333517954875799</v>
      </c>
      <c r="BY19" s="100">
        <v>5.0065906445945899E-2</v>
      </c>
      <c r="BZ19" s="209">
        <v>2.1330259831180198</v>
      </c>
      <c r="CA19" s="258">
        <v>7.3867382363159304E-2</v>
      </c>
      <c r="CB19" s="191"/>
      <c r="CC19" s="192"/>
      <c r="CD19" s="191"/>
      <c r="CE19" s="192"/>
    </row>
    <row r="20" spans="1:83" s="85" customFormat="1" x14ac:dyDescent="0.2">
      <c r="A20" s="98" t="s">
        <v>9</v>
      </c>
      <c r="B20" s="209">
        <v>2.1365800045221599</v>
      </c>
      <c r="C20" s="100">
        <v>3.4977606144370198E-2</v>
      </c>
      <c r="D20" s="209">
        <v>1.9173196540928601</v>
      </c>
      <c r="E20" s="100">
        <v>2.77718946073796E-2</v>
      </c>
      <c r="F20" s="209">
        <v>2.0115753297460501</v>
      </c>
      <c r="G20" s="100">
        <v>3.14078648807034E-2</v>
      </c>
      <c r="H20" s="209">
        <v>1.90073264120203</v>
      </c>
      <c r="I20" s="100">
        <v>3.7550599036823097E-2</v>
      </c>
      <c r="J20" s="209">
        <v>1.5896924413801099</v>
      </c>
      <c r="K20" s="258">
        <v>4.6556161791976899E-2</v>
      </c>
      <c r="L20" s="191"/>
      <c r="M20" s="192"/>
      <c r="N20" s="117"/>
      <c r="O20" s="118"/>
      <c r="P20" s="192"/>
      <c r="Q20" s="249"/>
      <c r="R20" s="98" t="s">
        <v>9</v>
      </c>
      <c r="S20" s="209">
        <v>2.0210286891255498</v>
      </c>
      <c r="T20" s="100">
        <v>3.9241232279329699E-2</v>
      </c>
      <c r="U20" s="209">
        <v>2.0560519165628599</v>
      </c>
      <c r="V20" s="100">
        <v>3.3716436795451603E-2</v>
      </c>
      <c r="W20" s="209">
        <v>1.9847994491492</v>
      </c>
      <c r="X20" s="100">
        <v>3.8009729948835697E-2</v>
      </c>
      <c r="Y20" s="209">
        <v>1.92245428111281</v>
      </c>
      <c r="Z20" s="100">
        <v>3.9763222908506299E-2</v>
      </c>
      <c r="AA20" s="209">
        <v>1.6468834752574999</v>
      </c>
      <c r="AB20" s="258">
        <v>3.87362528743187E-2</v>
      </c>
      <c r="AC20" s="191"/>
      <c r="AD20" s="192"/>
      <c r="AE20" s="191"/>
      <c r="AF20" s="192"/>
      <c r="AH20" s="287"/>
      <c r="AI20" s="98" t="s">
        <v>9</v>
      </c>
      <c r="AJ20" s="209">
        <v>2.0856913941822302</v>
      </c>
      <c r="AK20" s="100">
        <v>3.5439102401050297E-2</v>
      </c>
      <c r="AL20" s="209">
        <v>2.0939845795303</v>
      </c>
      <c r="AM20" s="100">
        <v>4.1416862616174402E-2</v>
      </c>
      <c r="AN20" s="209">
        <v>1.94765267517647</v>
      </c>
      <c r="AO20" s="100">
        <v>4.6104339580901398E-2</v>
      </c>
      <c r="AP20" s="209">
        <v>1.92597341961867</v>
      </c>
      <c r="AQ20" s="100">
        <v>3.4327871447608599E-2</v>
      </c>
      <c r="AR20" s="209">
        <v>1.77824309926896</v>
      </c>
      <c r="AS20" s="258">
        <v>4.8157651094300299E-2</v>
      </c>
      <c r="AT20" s="191"/>
      <c r="AU20" s="192"/>
      <c r="AV20" s="191"/>
      <c r="AW20" s="192"/>
      <c r="AY20" s="287"/>
      <c r="AZ20" s="98" t="s">
        <v>9</v>
      </c>
      <c r="BA20" s="209">
        <v>2.22573187334724</v>
      </c>
      <c r="BB20" s="100">
        <v>5.5078696399806198E-2</v>
      </c>
      <c r="BC20" s="209">
        <v>2.20799360318034</v>
      </c>
      <c r="BD20" s="100">
        <v>4.2392324160908497E-2</v>
      </c>
      <c r="BE20" s="209">
        <v>2.1360201868917499</v>
      </c>
      <c r="BF20" s="100">
        <v>5.69317040251449E-2</v>
      </c>
      <c r="BG20" s="209">
        <v>1.99260312042013</v>
      </c>
      <c r="BH20" s="100">
        <v>3.8875789882565202E-2</v>
      </c>
      <c r="BI20" s="209">
        <v>1.99136502705455</v>
      </c>
      <c r="BJ20" s="258">
        <v>5.9290387692638197E-2</v>
      </c>
      <c r="BK20" s="191"/>
      <c r="BL20" s="192"/>
      <c r="BM20" s="191"/>
      <c r="BN20" s="192"/>
      <c r="BP20" s="287"/>
      <c r="BQ20" s="98" t="s">
        <v>9</v>
      </c>
      <c r="BR20" s="209">
        <v>2.35662424290999</v>
      </c>
      <c r="BS20" s="100">
        <v>5.8627341846452803E-2</v>
      </c>
      <c r="BT20" s="209">
        <v>2.27835772888373</v>
      </c>
      <c r="BU20" s="100">
        <v>5.1614455145655699E-2</v>
      </c>
      <c r="BV20" s="209">
        <v>2.2889312279362901</v>
      </c>
      <c r="BW20" s="100">
        <v>7.6414521656465895E-2</v>
      </c>
      <c r="BX20" s="209">
        <v>2.0367712227016899</v>
      </c>
      <c r="BY20" s="100">
        <v>4.9966924814960401E-2</v>
      </c>
      <c r="BZ20" s="209">
        <v>2.1934043244241099</v>
      </c>
      <c r="CA20" s="258">
        <v>7.5484840163584199E-2</v>
      </c>
      <c r="CB20" s="191"/>
      <c r="CC20" s="192"/>
      <c r="CD20" s="191"/>
      <c r="CE20" s="192"/>
    </row>
    <row r="21" spans="1:83" s="85" customFormat="1" x14ac:dyDescent="0.2">
      <c r="A21" s="98" t="s">
        <v>10</v>
      </c>
      <c r="B21" s="209">
        <v>1.8882412463810401</v>
      </c>
      <c r="C21" s="100">
        <v>3.3664725083931701E-2</v>
      </c>
      <c r="D21" s="209">
        <v>1.80219672947181</v>
      </c>
      <c r="E21" s="100">
        <v>3.9465466255358003E-2</v>
      </c>
      <c r="F21" s="209">
        <v>1.8526947792356201</v>
      </c>
      <c r="G21" s="100">
        <v>3.35185406051869E-2</v>
      </c>
      <c r="H21" s="209">
        <v>1.94419086908253</v>
      </c>
      <c r="I21" s="100">
        <v>4.0566480729203401E-2</v>
      </c>
      <c r="J21" s="209">
        <v>1.6085916491035299</v>
      </c>
      <c r="K21" s="258">
        <v>3.9609579230966301E-2</v>
      </c>
      <c r="L21" s="191"/>
      <c r="M21" s="192"/>
      <c r="N21" s="117"/>
      <c r="O21" s="118"/>
      <c r="P21" s="192"/>
      <c r="Q21" s="249"/>
      <c r="R21" s="98" t="s">
        <v>10</v>
      </c>
      <c r="S21" s="209">
        <v>2.0114502829846801</v>
      </c>
      <c r="T21" s="100">
        <v>4.6306943094683202E-2</v>
      </c>
      <c r="U21" s="209">
        <v>2.1605064083374601</v>
      </c>
      <c r="V21" s="100">
        <v>4.2118628990495802E-2</v>
      </c>
      <c r="W21" s="209">
        <v>2.0110251654598001</v>
      </c>
      <c r="X21" s="100">
        <v>3.76072948263673E-2</v>
      </c>
      <c r="Y21" s="209">
        <v>2.0037901024926299</v>
      </c>
      <c r="Z21" s="100">
        <v>4.7482810943994598E-2</v>
      </c>
      <c r="AA21" s="209">
        <v>1.68604209517688</v>
      </c>
      <c r="AB21" s="258">
        <v>5.7562381316259903E-2</v>
      </c>
      <c r="AC21" s="191"/>
      <c r="AD21" s="192"/>
      <c r="AE21" s="191"/>
      <c r="AF21" s="192"/>
      <c r="AH21" s="287"/>
      <c r="AI21" s="98" t="s">
        <v>10</v>
      </c>
      <c r="AJ21" s="209">
        <v>2.0367734899235899</v>
      </c>
      <c r="AK21" s="100">
        <v>5.0550631905212001E-2</v>
      </c>
      <c r="AL21" s="209">
        <v>2.2132097983514001</v>
      </c>
      <c r="AM21" s="100">
        <v>5.4444112727504698E-2</v>
      </c>
      <c r="AN21" s="209">
        <v>2.1454630987708501</v>
      </c>
      <c r="AO21" s="100">
        <v>6.1107603118262598E-2</v>
      </c>
      <c r="AP21" s="209">
        <v>2.1022998149142902</v>
      </c>
      <c r="AQ21" s="100">
        <v>5.50736592864354E-2</v>
      </c>
      <c r="AR21" s="209">
        <v>1.9576418157967299</v>
      </c>
      <c r="AS21" s="258">
        <v>6.6819863624731704E-2</v>
      </c>
      <c r="AT21" s="191"/>
      <c r="AU21" s="192"/>
      <c r="AV21" s="191"/>
      <c r="AW21" s="192"/>
      <c r="AY21" s="287"/>
      <c r="AZ21" s="98" t="s">
        <v>10</v>
      </c>
      <c r="BA21" s="209">
        <v>2.24238186371347</v>
      </c>
      <c r="BB21" s="100">
        <v>5.4531428018619599E-2</v>
      </c>
      <c r="BC21" s="209">
        <v>2.42019348476494</v>
      </c>
      <c r="BD21" s="100">
        <v>6.7306385182599196E-2</v>
      </c>
      <c r="BE21" s="209">
        <v>2.1688184242559498</v>
      </c>
      <c r="BF21" s="100">
        <v>6.82705052780396E-2</v>
      </c>
      <c r="BG21" s="209">
        <v>2.3359425298081402</v>
      </c>
      <c r="BH21" s="100">
        <v>7.7957903416912402E-2</v>
      </c>
      <c r="BI21" s="209">
        <v>2.2930789869930299</v>
      </c>
      <c r="BJ21" s="258">
        <v>8.3763499639164296E-2</v>
      </c>
      <c r="BK21" s="191"/>
      <c r="BL21" s="192"/>
      <c r="BM21" s="191"/>
      <c r="BN21" s="192"/>
      <c r="BP21" s="287"/>
      <c r="BQ21" s="98" t="s">
        <v>10</v>
      </c>
      <c r="BR21" s="209">
        <v>2.46468784985584</v>
      </c>
      <c r="BS21" s="100">
        <v>5.8955693295256399E-2</v>
      </c>
      <c r="BT21" s="209">
        <v>2.50604743422985</v>
      </c>
      <c r="BU21" s="100">
        <v>6.4812050714304306E-2</v>
      </c>
      <c r="BV21" s="209">
        <v>2.4140362376396598</v>
      </c>
      <c r="BW21" s="100">
        <v>8.5007571559289896E-2</v>
      </c>
      <c r="BX21" s="209">
        <v>2.4060062995220002</v>
      </c>
      <c r="BY21" s="100">
        <v>9.2639783920988594E-2</v>
      </c>
      <c r="BZ21" s="209">
        <v>2.3936802778850002</v>
      </c>
      <c r="CA21" s="258">
        <v>0.10514660466242</v>
      </c>
      <c r="CB21" s="191"/>
      <c r="CC21" s="192"/>
      <c r="CD21" s="191"/>
      <c r="CE21" s="192"/>
    </row>
    <row r="22" spans="1:83" s="85" customFormat="1" x14ac:dyDescent="0.2">
      <c r="A22" s="98" t="s">
        <v>11</v>
      </c>
      <c r="B22" s="209">
        <v>1.69153994184564</v>
      </c>
      <c r="C22" s="100">
        <v>4.86987097953301E-2</v>
      </c>
      <c r="D22" s="209">
        <v>1.66157897498143</v>
      </c>
      <c r="E22" s="100">
        <v>4.5070227195412801E-2</v>
      </c>
      <c r="F22" s="209">
        <v>1.90223923304242</v>
      </c>
      <c r="G22" s="100">
        <v>3.77680817883096E-2</v>
      </c>
      <c r="H22" s="209">
        <v>2.2289699740232098</v>
      </c>
      <c r="I22" s="100">
        <v>5.5468219584410401E-2</v>
      </c>
      <c r="J22" s="209">
        <v>1.8930119309306599</v>
      </c>
      <c r="K22" s="258">
        <v>4.99454953897868E-2</v>
      </c>
      <c r="L22" s="191"/>
      <c r="M22" s="192"/>
      <c r="N22" s="117"/>
      <c r="O22" s="118"/>
      <c r="P22" s="192"/>
      <c r="Q22" s="249"/>
      <c r="R22" s="98" t="s">
        <v>11</v>
      </c>
      <c r="S22" s="209">
        <v>1.6617143262037699</v>
      </c>
      <c r="T22" s="100">
        <v>6.4157460144485298E-2</v>
      </c>
      <c r="U22" s="209">
        <v>1.87167822340753</v>
      </c>
      <c r="V22" s="100">
        <v>5.7757301928299601E-2</v>
      </c>
      <c r="W22" s="209">
        <v>2.0451047489857301</v>
      </c>
      <c r="X22" s="100">
        <v>6.6190701500966301E-2</v>
      </c>
      <c r="Y22" s="209">
        <v>2.0813497034871502</v>
      </c>
      <c r="Z22" s="100">
        <v>5.70829590552695E-2</v>
      </c>
      <c r="AA22" s="209">
        <v>1.9661521258440799</v>
      </c>
      <c r="AB22" s="258">
        <v>7.1083090174705696E-2</v>
      </c>
      <c r="AC22" s="191"/>
      <c r="AD22" s="192"/>
      <c r="AE22" s="191"/>
      <c r="AF22" s="192"/>
      <c r="AH22" s="287"/>
      <c r="AI22" s="98" t="s">
        <v>11</v>
      </c>
      <c r="AJ22" s="209">
        <v>1.73096519621037</v>
      </c>
      <c r="AK22" s="100">
        <v>5.9685658148354401E-2</v>
      </c>
      <c r="AL22" s="209">
        <v>1.8127795230992401</v>
      </c>
      <c r="AM22" s="100">
        <v>5.9292833564551797E-2</v>
      </c>
      <c r="AN22" s="209">
        <v>2.00168060618038</v>
      </c>
      <c r="AO22" s="100">
        <v>6.6650003124911802E-2</v>
      </c>
      <c r="AP22" s="209">
        <v>2.1236433531366399</v>
      </c>
      <c r="AQ22" s="100">
        <v>7.6498244468656704E-2</v>
      </c>
      <c r="AR22" s="209">
        <v>2.0199126200563602</v>
      </c>
      <c r="AS22" s="258">
        <v>8.6280409254148496E-2</v>
      </c>
      <c r="AT22" s="191"/>
      <c r="AU22" s="192"/>
      <c r="AV22" s="191"/>
      <c r="AW22" s="192"/>
      <c r="AY22" s="287"/>
      <c r="AZ22" s="98" t="s">
        <v>11</v>
      </c>
      <c r="BA22" s="209">
        <v>1.6976871410763601</v>
      </c>
      <c r="BB22" s="100">
        <v>9.6044048175707594E-2</v>
      </c>
      <c r="BC22" s="209">
        <v>1.9248236259251399</v>
      </c>
      <c r="BD22" s="100">
        <v>0.105921057880958</v>
      </c>
      <c r="BE22" s="209">
        <v>2.0371323645781398</v>
      </c>
      <c r="BF22" s="100">
        <v>0.147241647639202</v>
      </c>
      <c r="BG22" s="209">
        <v>2.0989300976510998</v>
      </c>
      <c r="BH22" s="100">
        <v>0.112000633364642</v>
      </c>
      <c r="BI22" s="209">
        <v>2.2975151394201498</v>
      </c>
      <c r="BJ22" s="258">
        <v>0.12752871325075499</v>
      </c>
      <c r="BK22" s="191"/>
      <c r="BL22" s="192"/>
      <c r="BM22" s="191"/>
      <c r="BN22" s="192"/>
      <c r="BP22" s="287"/>
      <c r="BQ22" s="98" t="s">
        <v>11</v>
      </c>
      <c r="BR22" s="209">
        <v>1.7874607706819301</v>
      </c>
      <c r="BS22" s="100">
        <v>0.11644179019512101</v>
      </c>
      <c r="BT22" s="209">
        <v>2.1613008897131101</v>
      </c>
      <c r="BU22" s="100">
        <v>0.104817788578035</v>
      </c>
      <c r="BV22" s="209">
        <v>2.02783764950428</v>
      </c>
      <c r="BW22" s="100">
        <v>0.151944454831138</v>
      </c>
      <c r="BX22" s="209">
        <v>2.1449268217302899</v>
      </c>
      <c r="BY22" s="100">
        <v>8.5568685254190896E-2</v>
      </c>
      <c r="BZ22" s="209">
        <v>2.1200972223235</v>
      </c>
      <c r="CA22" s="258">
        <v>0.15141593725591401</v>
      </c>
      <c r="CB22" s="191"/>
      <c r="CC22" s="192"/>
      <c r="CD22" s="191"/>
      <c r="CE22" s="192"/>
    </row>
    <row r="23" spans="1:83" s="85" customFormat="1" x14ac:dyDescent="0.2">
      <c r="A23" s="98" t="s">
        <v>12</v>
      </c>
      <c r="B23" s="209">
        <v>2.0249920575602398</v>
      </c>
      <c r="C23" s="100">
        <v>3.3718500897073303E-2</v>
      </c>
      <c r="D23" s="209">
        <v>2.0155963418809901</v>
      </c>
      <c r="E23" s="100">
        <v>3.1885173126764497E-2</v>
      </c>
      <c r="F23" s="209">
        <v>1.74559888753568</v>
      </c>
      <c r="G23" s="100">
        <v>2.5550327328032502E-2</v>
      </c>
      <c r="H23" s="209">
        <v>1.5013281942626899</v>
      </c>
      <c r="I23" s="100">
        <v>3.3897567174004703E-2</v>
      </c>
      <c r="J23" s="209">
        <v>1.1966910381804201</v>
      </c>
      <c r="K23" s="258">
        <v>3.7847265131284002E-2</v>
      </c>
      <c r="L23" s="191"/>
      <c r="M23" s="192"/>
      <c r="N23" s="117"/>
      <c r="O23" s="118"/>
      <c r="P23" s="192"/>
      <c r="Q23" s="249"/>
      <c r="R23" s="98" t="s">
        <v>12</v>
      </c>
      <c r="S23" s="209">
        <v>1.99987437987696</v>
      </c>
      <c r="T23" s="100">
        <v>3.3695499457810002E-2</v>
      </c>
      <c r="U23" s="209">
        <v>2.23582490573857</v>
      </c>
      <c r="V23" s="100">
        <v>3.4472204141002598E-2</v>
      </c>
      <c r="W23" s="209">
        <v>1.7882426430303799</v>
      </c>
      <c r="X23" s="100">
        <v>2.56526039297089E-2</v>
      </c>
      <c r="Y23" s="209">
        <v>1.61579562876663</v>
      </c>
      <c r="Z23" s="100">
        <v>3.8731144361421499E-2</v>
      </c>
      <c r="AA23" s="209">
        <v>1.3489097837416799</v>
      </c>
      <c r="AB23" s="258">
        <v>3.9423224881092102E-2</v>
      </c>
      <c r="AC23" s="191"/>
      <c r="AD23" s="192"/>
      <c r="AE23" s="191"/>
      <c r="AF23" s="192"/>
      <c r="AH23" s="287"/>
      <c r="AI23" s="98" t="s">
        <v>12</v>
      </c>
      <c r="AJ23" s="209">
        <v>2.1873875362658599</v>
      </c>
      <c r="AK23" s="100">
        <v>3.7451662869808701E-2</v>
      </c>
      <c r="AL23" s="209">
        <v>2.4471966800682998</v>
      </c>
      <c r="AM23" s="100">
        <v>3.6506080194434902E-2</v>
      </c>
      <c r="AN23" s="209">
        <v>1.9571925998458199</v>
      </c>
      <c r="AO23" s="100">
        <v>3.3926470067175703E-2</v>
      </c>
      <c r="AP23" s="209">
        <v>1.7868712061444401</v>
      </c>
      <c r="AQ23" s="100">
        <v>3.94539122821706E-2</v>
      </c>
      <c r="AR23" s="209">
        <v>1.5288058868121801</v>
      </c>
      <c r="AS23" s="258">
        <v>4.5720012098139001E-2</v>
      </c>
      <c r="AT23" s="191"/>
      <c r="AU23" s="192"/>
      <c r="AV23" s="191"/>
      <c r="AW23" s="192"/>
      <c r="AY23" s="287"/>
      <c r="AZ23" s="98" t="s">
        <v>12</v>
      </c>
      <c r="BA23" s="209">
        <v>2.34095163007941</v>
      </c>
      <c r="BB23" s="100">
        <v>5.3702383517824699E-2</v>
      </c>
      <c r="BC23" s="209">
        <v>2.4561980771821501</v>
      </c>
      <c r="BD23" s="100">
        <v>4.9817393790457097E-2</v>
      </c>
      <c r="BE23" s="209">
        <v>2.1615603637035399</v>
      </c>
      <c r="BF23" s="100">
        <v>4.6715261970493603E-2</v>
      </c>
      <c r="BG23" s="209">
        <v>1.8832398822435801</v>
      </c>
      <c r="BH23" s="100">
        <v>4.62638547181271E-2</v>
      </c>
      <c r="BI23" s="209">
        <v>1.88689128649641</v>
      </c>
      <c r="BJ23" s="258">
        <v>4.9773576865102802E-2</v>
      </c>
      <c r="BK23" s="191"/>
      <c r="BL23" s="192"/>
      <c r="BM23" s="191"/>
      <c r="BN23" s="192"/>
      <c r="BP23" s="287"/>
      <c r="BQ23" s="98" t="s">
        <v>12</v>
      </c>
      <c r="BR23" s="209">
        <v>2.6498899399124398</v>
      </c>
      <c r="BS23" s="100">
        <v>6.0076791027386597E-2</v>
      </c>
      <c r="BT23" s="209">
        <v>2.6523150074824602</v>
      </c>
      <c r="BU23" s="100">
        <v>5.7067775165842403E-2</v>
      </c>
      <c r="BV23" s="209">
        <v>2.3895695086839699</v>
      </c>
      <c r="BW23" s="100">
        <v>7.7160508486329105E-2</v>
      </c>
      <c r="BX23" s="209">
        <v>2.28340180074016</v>
      </c>
      <c r="BY23" s="100">
        <v>5.9132278775785301E-2</v>
      </c>
      <c r="BZ23" s="209">
        <v>2.2761971884383301</v>
      </c>
      <c r="CA23" s="258">
        <v>7.5881026241796004E-2</v>
      </c>
      <c r="CB23" s="191"/>
      <c r="CC23" s="192"/>
      <c r="CD23" s="191"/>
      <c r="CE23" s="192"/>
    </row>
    <row r="24" spans="1:83" s="85" customFormat="1" x14ac:dyDescent="0.2">
      <c r="A24" s="98" t="s">
        <v>13</v>
      </c>
      <c r="B24" s="209">
        <v>1.98808221504271</v>
      </c>
      <c r="C24" s="100">
        <v>2.68142940873363E-2</v>
      </c>
      <c r="D24" s="209">
        <v>2.0506875495739898</v>
      </c>
      <c r="E24" s="100">
        <v>3.7184714973695597E-2</v>
      </c>
      <c r="F24" s="209">
        <v>1.9102313580102099</v>
      </c>
      <c r="G24" s="100">
        <v>2.7927441550177699E-2</v>
      </c>
      <c r="H24" s="209">
        <v>1.81915760887427</v>
      </c>
      <c r="I24" s="100">
        <v>3.5188631241954101E-2</v>
      </c>
      <c r="J24" s="209">
        <v>1.35530062757658</v>
      </c>
      <c r="K24" s="258">
        <v>2.4881439919076601E-2</v>
      </c>
      <c r="L24" s="191"/>
      <c r="M24" s="192"/>
      <c r="N24" s="117"/>
      <c r="O24" s="118"/>
      <c r="P24" s="192"/>
      <c r="Q24" s="249"/>
      <c r="R24" s="98" t="s">
        <v>13</v>
      </c>
      <c r="S24" s="209">
        <v>2.1223372746987699</v>
      </c>
      <c r="T24" s="100">
        <v>4.1015571692214203E-2</v>
      </c>
      <c r="U24" s="209">
        <v>2.4648509254272302</v>
      </c>
      <c r="V24" s="100">
        <v>4.5728574361815301E-2</v>
      </c>
      <c r="W24" s="209">
        <v>2.0842288458837199</v>
      </c>
      <c r="X24" s="100">
        <v>3.7771674247064901E-2</v>
      </c>
      <c r="Y24" s="209">
        <v>2.2797626974148302</v>
      </c>
      <c r="Z24" s="100">
        <v>5.6701497790507698E-2</v>
      </c>
      <c r="AA24" s="209">
        <v>1.6275964099571001</v>
      </c>
      <c r="AB24" s="258">
        <v>4.92741374638564E-2</v>
      </c>
      <c r="AC24" s="191"/>
      <c r="AD24" s="192"/>
      <c r="AE24" s="191"/>
      <c r="AF24" s="192"/>
      <c r="AH24" s="287"/>
      <c r="AI24" s="98" t="s">
        <v>13</v>
      </c>
      <c r="AJ24" s="209">
        <v>2.2176713495696401</v>
      </c>
      <c r="AK24" s="100">
        <v>5.3690297221382098E-2</v>
      </c>
      <c r="AL24" s="209">
        <v>2.5431338529743401</v>
      </c>
      <c r="AM24" s="100">
        <v>5.4141015881119199E-2</v>
      </c>
      <c r="AN24" s="209">
        <v>2.0769501343256098</v>
      </c>
      <c r="AO24" s="100">
        <v>5.0708720486670203E-2</v>
      </c>
      <c r="AP24" s="209">
        <v>2.4221167074075298</v>
      </c>
      <c r="AQ24" s="100">
        <v>6.9463077583430899E-2</v>
      </c>
      <c r="AR24" s="209">
        <v>1.7050310898460499</v>
      </c>
      <c r="AS24" s="258">
        <v>6.3621278698787795E-2</v>
      </c>
      <c r="AT24" s="191"/>
      <c r="AU24" s="192"/>
      <c r="AV24" s="191"/>
      <c r="AW24" s="192"/>
      <c r="AY24" s="287"/>
      <c r="AZ24" s="98" t="s">
        <v>13</v>
      </c>
      <c r="BA24" s="209">
        <v>2.33317658682871</v>
      </c>
      <c r="BB24" s="100">
        <v>5.6536287724744498E-2</v>
      </c>
      <c r="BC24" s="209">
        <v>2.6419739285527699</v>
      </c>
      <c r="BD24" s="100">
        <v>6.7348430017938707E-2</v>
      </c>
      <c r="BE24" s="209">
        <v>2.2228618673823299</v>
      </c>
      <c r="BF24" s="100">
        <v>6.7159676028033896E-2</v>
      </c>
      <c r="BG24" s="209">
        <v>2.4626994026842701</v>
      </c>
      <c r="BH24" s="100">
        <v>9.5232040961482106E-2</v>
      </c>
      <c r="BI24" s="209">
        <v>1.68049655212324</v>
      </c>
      <c r="BJ24" s="258">
        <v>7.2686149894695101E-2</v>
      </c>
      <c r="BK24" s="191"/>
      <c r="BL24" s="192"/>
      <c r="BM24" s="191"/>
      <c r="BN24" s="192"/>
      <c r="BP24" s="287"/>
      <c r="BQ24" s="98" t="s">
        <v>13</v>
      </c>
      <c r="BR24" s="209">
        <v>2.5362526126493101</v>
      </c>
      <c r="BS24" s="100">
        <v>7.5863045031225596E-2</v>
      </c>
      <c r="BT24" s="209">
        <v>2.70799353265221</v>
      </c>
      <c r="BU24" s="100">
        <v>0.10245951492743501</v>
      </c>
      <c r="BV24" s="209">
        <v>2.4402422373059802</v>
      </c>
      <c r="BW24" s="100">
        <v>0.105372923779188</v>
      </c>
      <c r="BX24" s="209">
        <v>2.6254856376648399</v>
      </c>
      <c r="BY24" s="100">
        <v>0.10205997004473499</v>
      </c>
      <c r="BZ24" s="209">
        <v>2.2247203367130202</v>
      </c>
      <c r="CA24" s="258">
        <v>0.11529960025587201</v>
      </c>
      <c r="CB24" s="191"/>
      <c r="CC24" s="192"/>
      <c r="CD24" s="191"/>
      <c r="CE24" s="192"/>
    </row>
    <row r="25" spans="1:83" s="85" customFormat="1" x14ac:dyDescent="0.2">
      <c r="A25" s="98" t="s">
        <v>14</v>
      </c>
      <c r="B25" s="209">
        <v>2.0696619474614399</v>
      </c>
      <c r="C25" s="100">
        <v>2.7268678120602199E-2</v>
      </c>
      <c r="D25" s="209">
        <v>1.8769263552723801</v>
      </c>
      <c r="E25" s="100">
        <v>3.2643298533056898E-2</v>
      </c>
      <c r="F25" s="209">
        <v>1.94427219847133</v>
      </c>
      <c r="G25" s="100">
        <v>3.2525990685398902E-2</v>
      </c>
      <c r="H25" s="209">
        <v>2.0186932646457199</v>
      </c>
      <c r="I25" s="100">
        <v>3.9128294760826299E-2</v>
      </c>
      <c r="J25" s="209">
        <v>1.49609433513225</v>
      </c>
      <c r="K25" s="258">
        <v>3.7278827248889299E-2</v>
      </c>
      <c r="L25" s="191"/>
      <c r="M25" s="192"/>
      <c r="N25" s="117"/>
      <c r="O25" s="118"/>
      <c r="P25" s="192"/>
      <c r="Q25" s="249"/>
      <c r="R25" s="98" t="s">
        <v>14</v>
      </c>
      <c r="S25" s="209">
        <v>2.0057705821141201</v>
      </c>
      <c r="T25" s="100">
        <v>2.6889235723167398E-2</v>
      </c>
      <c r="U25" s="209">
        <v>2.0655535190521102</v>
      </c>
      <c r="V25" s="100">
        <v>2.9698175109891301E-2</v>
      </c>
      <c r="W25" s="209">
        <v>1.9112306719134</v>
      </c>
      <c r="X25" s="100">
        <v>3.7948244370473498E-2</v>
      </c>
      <c r="Y25" s="209">
        <v>2.02506011214972</v>
      </c>
      <c r="Z25" s="100">
        <v>3.5136370182126897E-2</v>
      </c>
      <c r="AA25" s="209">
        <v>1.5872701591679499</v>
      </c>
      <c r="AB25" s="258">
        <v>3.2174145336529798E-2</v>
      </c>
      <c r="AC25" s="191"/>
      <c r="AD25" s="192"/>
      <c r="AE25" s="191"/>
      <c r="AF25" s="192"/>
      <c r="AH25" s="287"/>
      <c r="AI25" s="98" t="s">
        <v>14</v>
      </c>
      <c r="AJ25" s="209">
        <v>2.1106145365170899</v>
      </c>
      <c r="AK25" s="100">
        <v>3.1251694982062497E-2</v>
      </c>
      <c r="AL25" s="209">
        <v>2.18867990444285</v>
      </c>
      <c r="AM25" s="100">
        <v>3.7567106164764698E-2</v>
      </c>
      <c r="AN25" s="209">
        <v>1.8858650490811699</v>
      </c>
      <c r="AO25" s="100">
        <v>4.2368075963236697E-2</v>
      </c>
      <c r="AP25" s="209">
        <v>2.1173720458020902</v>
      </c>
      <c r="AQ25" s="100">
        <v>2.8506828630072902E-2</v>
      </c>
      <c r="AR25" s="209">
        <v>1.7836896165664899</v>
      </c>
      <c r="AS25" s="258">
        <v>4.4583847016183599E-2</v>
      </c>
      <c r="AT25" s="191"/>
      <c r="AU25" s="192"/>
      <c r="AV25" s="191"/>
      <c r="AW25" s="192"/>
      <c r="AY25" s="287"/>
      <c r="AZ25" s="98" t="s">
        <v>14</v>
      </c>
      <c r="BA25" s="209">
        <v>2.12446772144125</v>
      </c>
      <c r="BB25" s="100">
        <v>4.2506684506949999E-2</v>
      </c>
      <c r="BC25" s="209">
        <v>2.24314889996052</v>
      </c>
      <c r="BD25" s="100">
        <v>4.2519330570451701E-2</v>
      </c>
      <c r="BE25" s="209">
        <v>2.2268496529348099</v>
      </c>
      <c r="BF25" s="100">
        <v>6.5234087677605204E-2</v>
      </c>
      <c r="BG25" s="209">
        <v>2.2192680211201798</v>
      </c>
      <c r="BH25" s="100">
        <v>4.6532631591180602E-2</v>
      </c>
      <c r="BI25" s="209">
        <v>1.95644509870074</v>
      </c>
      <c r="BJ25" s="258">
        <v>6.9841800731329895E-2</v>
      </c>
      <c r="BK25" s="191"/>
      <c r="BL25" s="192"/>
      <c r="BM25" s="191"/>
      <c r="BN25" s="192"/>
      <c r="BP25" s="287"/>
      <c r="BQ25" s="98" t="s">
        <v>14</v>
      </c>
      <c r="BR25" s="209">
        <v>2.3134838864462499</v>
      </c>
      <c r="BS25" s="100">
        <v>4.2093179710438397E-2</v>
      </c>
      <c r="BT25" s="209">
        <v>2.3774028206414402</v>
      </c>
      <c r="BU25" s="100">
        <v>5.7786133187389503E-2</v>
      </c>
      <c r="BV25" s="209">
        <v>2.0774849756231601</v>
      </c>
      <c r="BW25" s="100">
        <v>7.3951146694185593E-2</v>
      </c>
      <c r="BX25" s="209">
        <v>2.3092387167538502</v>
      </c>
      <c r="BY25" s="100">
        <v>5.2220164698987402E-2</v>
      </c>
      <c r="BZ25" s="209">
        <v>2.1734709805811701</v>
      </c>
      <c r="CA25" s="258">
        <v>7.1194284798185403E-2</v>
      </c>
      <c r="CB25" s="191"/>
      <c r="CC25" s="192"/>
      <c r="CD25" s="191"/>
      <c r="CE25" s="192"/>
    </row>
    <row r="26" spans="1:83" s="85" customFormat="1" x14ac:dyDescent="0.2">
      <c r="A26" s="98" t="s">
        <v>15</v>
      </c>
      <c r="B26" s="209">
        <v>2.1754536454824098</v>
      </c>
      <c r="C26" s="100">
        <v>2.3268712225821501E-2</v>
      </c>
      <c r="D26" s="209">
        <v>1.8607755258834899</v>
      </c>
      <c r="E26" s="100">
        <v>3.2904039029725399E-2</v>
      </c>
      <c r="F26" s="209">
        <v>1.8899416946390299</v>
      </c>
      <c r="G26" s="100">
        <v>2.6708799674950202E-2</v>
      </c>
      <c r="H26" s="209">
        <v>1.8674959001254501</v>
      </c>
      <c r="I26" s="100">
        <v>2.8723275759648802E-2</v>
      </c>
      <c r="J26" s="209">
        <v>1.6788032456997699</v>
      </c>
      <c r="K26" s="258">
        <v>3.4781860413186802E-2</v>
      </c>
      <c r="L26" s="191"/>
      <c r="M26" s="192"/>
      <c r="N26" s="117"/>
      <c r="O26" s="118"/>
      <c r="P26" s="192"/>
      <c r="Q26" s="249"/>
      <c r="R26" s="98" t="s">
        <v>15</v>
      </c>
      <c r="S26" s="209">
        <v>2.16468670685106</v>
      </c>
      <c r="T26" s="100">
        <v>2.1840485660314601E-2</v>
      </c>
      <c r="U26" s="209">
        <v>2.0215020994989201</v>
      </c>
      <c r="V26" s="100">
        <v>2.1859656555004901E-2</v>
      </c>
      <c r="W26" s="209">
        <v>1.7706220849180101</v>
      </c>
      <c r="X26" s="100">
        <v>2.6932864612157E-2</v>
      </c>
      <c r="Y26" s="209">
        <v>1.75370351021114</v>
      </c>
      <c r="Z26" s="100">
        <v>3.09207815692253E-2</v>
      </c>
      <c r="AA26" s="209">
        <v>1.72535256565127</v>
      </c>
      <c r="AB26" s="258">
        <v>3.3507153038753797E-2</v>
      </c>
      <c r="AC26" s="191"/>
      <c r="AD26" s="192"/>
      <c r="AE26" s="191"/>
      <c r="AF26" s="192"/>
      <c r="AH26" s="287"/>
      <c r="AI26" s="98" t="s">
        <v>15</v>
      </c>
      <c r="AJ26" s="209">
        <v>2.2865182534453599</v>
      </c>
      <c r="AK26" s="100">
        <v>3.1211187148063601E-2</v>
      </c>
      <c r="AL26" s="209">
        <v>2.2335709510122901</v>
      </c>
      <c r="AM26" s="100">
        <v>2.5324269141819501E-2</v>
      </c>
      <c r="AN26" s="209">
        <v>1.88922498624934</v>
      </c>
      <c r="AO26" s="100">
        <v>3.1609887461861802E-2</v>
      </c>
      <c r="AP26" s="209">
        <v>2.0188070878160902</v>
      </c>
      <c r="AQ26" s="100">
        <v>3.6061251487395703E-2</v>
      </c>
      <c r="AR26" s="209">
        <v>1.9966945375428</v>
      </c>
      <c r="AS26" s="258">
        <v>4.6063279790486203E-2</v>
      </c>
      <c r="AT26" s="191"/>
      <c r="AU26" s="192"/>
      <c r="AV26" s="117"/>
      <c r="AW26" s="118"/>
      <c r="AY26" s="287"/>
      <c r="AZ26" s="98" t="s">
        <v>15</v>
      </c>
      <c r="BA26" s="209">
        <v>2.3293538321848</v>
      </c>
      <c r="BB26" s="100">
        <v>3.7290651489326497E-2</v>
      </c>
      <c r="BC26" s="209">
        <v>2.2548075026370902</v>
      </c>
      <c r="BD26" s="100">
        <v>3.8747132498759801E-2</v>
      </c>
      <c r="BE26" s="209">
        <v>1.8520960807173199</v>
      </c>
      <c r="BF26" s="100">
        <v>4.9693978605698103E-2</v>
      </c>
      <c r="BG26" s="209">
        <v>2.2061778336347801</v>
      </c>
      <c r="BH26" s="100">
        <v>4.4061066549092399E-2</v>
      </c>
      <c r="BI26" s="209">
        <v>2.11899279238316</v>
      </c>
      <c r="BJ26" s="258">
        <v>6.05656383892079E-2</v>
      </c>
      <c r="BK26" s="191"/>
      <c r="BL26" s="192"/>
      <c r="BM26" s="191"/>
      <c r="BN26" s="192"/>
      <c r="BP26" s="287"/>
      <c r="BQ26" s="98" t="s">
        <v>15</v>
      </c>
      <c r="BR26" s="209">
        <v>2.4560911730629802</v>
      </c>
      <c r="BS26" s="100">
        <v>3.46159747327342E-2</v>
      </c>
      <c r="BT26" s="209">
        <v>2.4311745740754098</v>
      </c>
      <c r="BU26" s="100">
        <v>3.7012106020216297E-2</v>
      </c>
      <c r="BV26" s="209">
        <v>1.99895366392426</v>
      </c>
      <c r="BW26" s="100">
        <v>4.5804229142288697E-2</v>
      </c>
      <c r="BX26" s="209">
        <v>2.2869957054814298</v>
      </c>
      <c r="BY26" s="100">
        <v>5.2112573555351399E-2</v>
      </c>
      <c r="BZ26" s="209">
        <v>2.1625628813699098</v>
      </c>
      <c r="CA26" s="258">
        <v>5.7795237328858502E-2</v>
      </c>
      <c r="CB26" s="191"/>
      <c r="CC26" s="192"/>
      <c r="CD26" s="191"/>
      <c r="CE26" s="192"/>
    </row>
    <row r="27" spans="1:83" s="85" customFormat="1" x14ac:dyDescent="0.2">
      <c r="A27" s="98" t="s">
        <v>16</v>
      </c>
      <c r="B27" s="209">
        <v>1.7026809005936401</v>
      </c>
      <c r="C27" s="100">
        <v>3.6808222994705903E-2</v>
      </c>
      <c r="D27" s="209">
        <v>1.58171885772433</v>
      </c>
      <c r="E27" s="100">
        <v>3.4374602342001299E-2</v>
      </c>
      <c r="F27" s="209">
        <v>1.92488702394613</v>
      </c>
      <c r="G27" s="100">
        <v>3.4324209502606597E-2</v>
      </c>
      <c r="H27" s="209">
        <v>1.8992536303540899</v>
      </c>
      <c r="I27" s="100">
        <v>4.0125603584675602E-2</v>
      </c>
      <c r="J27" s="209">
        <v>1.5557748143560799</v>
      </c>
      <c r="K27" s="258">
        <v>3.8233010555551603E-2</v>
      </c>
      <c r="L27" s="191"/>
      <c r="M27" s="192"/>
      <c r="N27" s="117"/>
      <c r="O27" s="118"/>
      <c r="P27" s="192"/>
      <c r="Q27" s="249"/>
      <c r="R27" s="98" t="s">
        <v>16</v>
      </c>
      <c r="S27" s="209">
        <v>1.8369076790866701</v>
      </c>
      <c r="T27" s="100">
        <v>4.0901516488967497E-2</v>
      </c>
      <c r="U27" s="209">
        <v>1.9400376922144</v>
      </c>
      <c r="V27" s="100">
        <v>4.06907785077468E-2</v>
      </c>
      <c r="W27" s="209">
        <v>1.93804170084464</v>
      </c>
      <c r="X27" s="100">
        <v>3.56623190260585E-2</v>
      </c>
      <c r="Y27" s="209">
        <v>2.0275284482497602</v>
      </c>
      <c r="Z27" s="100">
        <v>4.07229296269404E-2</v>
      </c>
      <c r="AA27" s="209">
        <v>1.60914528611103</v>
      </c>
      <c r="AB27" s="258">
        <v>3.74182442751489E-2</v>
      </c>
      <c r="AC27" s="191"/>
      <c r="AD27" s="192"/>
      <c r="AE27" s="191"/>
      <c r="AF27" s="192"/>
      <c r="AH27" s="287"/>
      <c r="AI27" s="98" t="s">
        <v>16</v>
      </c>
      <c r="AJ27" s="209">
        <v>1.89769248390667</v>
      </c>
      <c r="AK27" s="100">
        <v>4.8957425896799397E-2</v>
      </c>
      <c r="AL27" s="209">
        <v>1.9850311305008601</v>
      </c>
      <c r="AM27" s="100">
        <v>5.05860687519228E-2</v>
      </c>
      <c r="AN27" s="209">
        <v>2.0484646160406901</v>
      </c>
      <c r="AO27" s="100">
        <v>6.1378412834586497E-2</v>
      </c>
      <c r="AP27" s="209">
        <v>2.0343931143664502</v>
      </c>
      <c r="AQ27" s="100">
        <v>4.8983825945765003E-2</v>
      </c>
      <c r="AR27" s="209">
        <v>1.8202109418789301</v>
      </c>
      <c r="AS27" s="258">
        <v>6.5676655753343804E-2</v>
      </c>
      <c r="AT27" s="191"/>
      <c r="AU27" s="192"/>
      <c r="AV27" s="117"/>
      <c r="AW27" s="118"/>
      <c r="AY27" s="287"/>
      <c r="AZ27" s="98" t="s">
        <v>16</v>
      </c>
      <c r="BA27" s="209">
        <v>1.85365689534179</v>
      </c>
      <c r="BB27" s="100">
        <v>8.5611067102474597E-2</v>
      </c>
      <c r="BC27" s="209">
        <v>2.3533128325841601</v>
      </c>
      <c r="BD27" s="100">
        <v>7.6273104675934206E-2</v>
      </c>
      <c r="BE27" s="209">
        <v>2.07607438478566</v>
      </c>
      <c r="BF27" s="100">
        <v>0.11610954990235001</v>
      </c>
      <c r="BG27" s="209">
        <v>2.06617468415857</v>
      </c>
      <c r="BH27" s="100">
        <v>9.6868376528778194E-2</v>
      </c>
      <c r="BI27" s="209">
        <v>1.77750888638414</v>
      </c>
      <c r="BJ27" s="258">
        <v>7.8052295481828196E-2</v>
      </c>
      <c r="BK27" s="191"/>
      <c r="BL27" s="192"/>
      <c r="BM27" s="191"/>
      <c r="BN27" s="192"/>
      <c r="BP27" s="287"/>
      <c r="BQ27" s="98" t="s">
        <v>16</v>
      </c>
      <c r="BR27" s="209">
        <v>1.8273197027765</v>
      </c>
      <c r="BS27" s="100">
        <v>9.9522979763959699E-2</v>
      </c>
      <c r="BT27" s="209">
        <v>2.27548970275088</v>
      </c>
      <c r="BU27" s="100">
        <v>8.4545049037068803E-2</v>
      </c>
      <c r="BV27" s="209">
        <v>1.96880957079658</v>
      </c>
      <c r="BW27" s="100">
        <v>9.2560721561730105E-2</v>
      </c>
      <c r="BX27" s="209">
        <v>2.1150435884514902</v>
      </c>
      <c r="BY27" s="100">
        <v>8.2748701072625205E-2</v>
      </c>
      <c r="BZ27" s="209">
        <v>1.98371989256626</v>
      </c>
      <c r="CA27" s="258">
        <v>9.7000175595866295E-2</v>
      </c>
      <c r="CB27" s="191"/>
      <c r="CC27" s="192"/>
      <c r="CD27" s="191"/>
      <c r="CE27" s="192"/>
    </row>
    <row r="28" spans="1:83" s="85" customFormat="1" x14ac:dyDescent="0.2">
      <c r="A28" s="98" t="s">
        <v>17</v>
      </c>
      <c r="B28" s="209">
        <v>1.9287853267976101</v>
      </c>
      <c r="C28" s="100">
        <v>3.5946205970374401E-2</v>
      </c>
      <c r="D28" s="209">
        <v>1.81922497957</v>
      </c>
      <c r="E28" s="100">
        <v>4.2150429464638497E-2</v>
      </c>
      <c r="F28" s="209">
        <v>2.1887377246990098</v>
      </c>
      <c r="G28" s="100">
        <v>3.1724947546206403E-2</v>
      </c>
      <c r="H28" s="209">
        <v>2.1684036340885702</v>
      </c>
      <c r="I28" s="100">
        <v>4.9759094768828602E-2</v>
      </c>
      <c r="J28" s="209">
        <v>1.90860701061352</v>
      </c>
      <c r="K28" s="258">
        <v>4.4563409703293803E-2</v>
      </c>
      <c r="L28" s="191"/>
      <c r="M28" s="192"/>
      <c r="N28" s="117"/>
      <c r="O28" s="118"/>
      <c r="P28" s="192"/>
      <c r="Q28" s="249"/>
      <c r="R28" s="98" t="s">
        <v>17</v>
      </c>
      <c r="S28" s="209">
        <v>1.78484098151379</v>
      </c>
      <c r="T28" s="100">
        <v>4.3247921728781502E-2</v>
      </c>
      <c r="U28" s="209">
        <v>1.96649007964278</v>
      </c>
      <c r="V28" s="100">
        <v>4.5644178139581298E-2</v>
      </c>
      <c r="W28" s="209">
        <v>2.1062412472395802</v>
      </c>
      <c r="X28" s="100">
        <v>4.36552688760957E-2</v>
      </c>
      <c r="Y28" s="209">
        <v>2.0909442855979101</v>
      </c>
      <c r="Z28" s="100">
        <v>5.4612713497063099E-2</v>
      </c>
      <c r="AA28" s="209">
        <v>1.9262793006014001</v>
      </c>
      <c r="AB28" s="258">
        <v>5.1044763207097499E-2</v>
      </c>
      <c r="AC28" s="191"/>
      <c r="AD28" s="192"/>
      <c r="AE28" s="191"/>
      <c r="AF28" s="192"/>
      <c r="AH28" s="287"/>
      <c r="AI28" s="98" t="s">
        <v>17</v>
      </c>
      <c r="AJ28" s="209">
        <v>1.72875079139993</v>
      </c>
      <c r="AK28" s="100">
        <v>4.6802549588803997E-2</v>
      </c>
      <c r="AL28" s="209">
        <v>2.0552093314984101</v>
      </c>
      <c r="AM28" s="100">
        <v>5.31718160059933E-2</v>
      </c>
      <c r="AN28" s="209">
        <v>2.0625512231413898</v>
      </c>
      <c r="AO28" s="100">
        <v>5.6533444608429302E-2</v>
      </c>
      <c r="AP28" s="209">
        <v>2.1065970353040702</v>
      </c>
      <c r="AQ28" s="100">
        <v>4.9896645160669897E-2</v>
      </c>
      <c r="AR28" s="209">
        <v>1.8296595075851101</v>
      </c>
      <c r="AS28" s="258">
        <v>6.0522714711337897E-2</v>
      </c>
      <c r="AT28" s="191"/>
      <c r="AU28" s="192"/>
      <c r="AV28" s="117"/>
      <c r="AW28" s="118"/>
      <c r="AY28" s="287"/>
      <c r="AZ28" s="98" t="s">
        <v>17</v>
      </c>
      <c r="BA28" s="209">
        <v>1.7612098962536</v>
      </c>
      <c r="BB28" s="100">
        <v>7.2511390030422798E-2</v>
      </c>
      <c r="BC28" s="209">
        <v>2.1357827270812701</v>
      </c>
      <c r="BD28" s="100">
        <v>7.7204440668590904E-2</v>
      </c>
      <c r="BE28" s="209">
        <v>2.1599294233267998</v>
      </c>
      <c r="BF28" s="100">
        <v>6.9723380268271906E-2</v>
      </c>
      <c r="BG28" s="209">
        <v>2.20672392423204</v>
      </c>
      <c r="BH28" s="100">
        <v>7.8345318163217201E-2</v>
      </c>
      <c r="BI28" s="209">
        <v>1.9243974359448199</v>
      </c>
      <c r="BJ28" s="258">
        <v>9.8674936979595299E-2</v>
      </c>
      <c r="BK28" s="191"/>
      <c r="BL28" s="192"/>
      <c r="BM28" s="191"/>
      <c r="BN28" s="192"/>
      <c r="BP28" s="287"/>
      <c r="BQ28" s="98" t="s">
        <v>17</v>
      </c>
      <c r="BR28" s="209">
        <v>1.8895275429769101</v>
      </c>
      <c r="BS28" s="100">
        <v>7.8792945789486105E-2</v>
      </c>
      <c r="BT28" s="209">
        <v>1.99369263427425</v>
      </c>
      <c r="BU28" s="100">
        <v>9.5526038789479295E-2</v>
      </c>
      <c r="BV28" s="209">
        <v>2.1918343327316898</v>
      </c>
      <c r="BW28" s="100">
        <v>0.113113409292841</v>
      </c>
      <c r="BX28" s="209">
        <v>2.1104585229580501</v>
      </c>
      <c r="BY28" s="100">
        <v>0.107882556439779</v>
      </c>
      <c r="BZ28" s="209">
        <v>2.33728044137907</v>
      </c>
      <c r="CA28" s="258">
        <v>0.103307853781371</v>
      </c>
      <c r="CB28" s="191"/>
      <c r="CC28" s="192"/>
      <c r="CD28" s="191"/>
      <c r="CE28" s="192"/>
    </row>
    <row r="29" spans="1:83" s="85" customFormat="1" x14ac:dyDescent="0.2">
      <c r="A29" s="98" t="s">
        <v>18</v>
      </c>
      <c r="B29" s="209">
        <v>1.8788465265282099</v>
      </c>
      <c r="C29" s="100">
        <v>3.7526133456874201E-2</v>
      </c>
      <c r="D29" s="209">
        <v>1.8228192943760999</v>
      </c>
      <c r="E29" s="100">
        <v>3.6189444094552201E-2</v>
      </c>
      <c r="F29" s="209">
        <v>2.0674105598624699</v>
      </c>
      <c r="G29" s="100">
        <v>3.8484534596747798E-2</v>
      </c>
      <c r="H29" s="209">
        <v>2.12167235039432</v>
      </c>
      <c r="I29" s="100">
        <v>4.6284479890290102E-2</v>
      </c>
      <c r="J29" s="209">
        <v>1.6546364337484101</v>
      </c>
      <c r="K29" s="258">
        <v>3.7726074911394201E-2</v>
      </c>
      <c r="L29" s="191"/>
      <c r="M29" s="192"/>
      <c r="N29" s="117"/>
      <c r="O29" s="118"/>
      <c r="P29" s="192"/>
      <c r="Q29" s="249"/>
      <c r="R29" s="98" t="s">
        <v>18</v>
      </c>
      <c r="S29" s="209">
        <v>2.0319897541848402</v>
      </c>
      <c r="T29" s="100">
        <v>4.0297258511254597E-2</v>
      </c>
      <c r="U29" s="209">
        <v>2.2150269674313301</v>
      </c>
      <c r="V29" s="100">
        <v>3.8524503302909803E-2</v>
      </c>
      <c r="W29" s="209">
        <v>2.0864664155966302</v>
      </c>
      <c r="X29" s="100">
        <v>5.2670654344625499E-2</v>
      </c>
      <c r="Y29" s="209">
        <v>1.9936514235493401</v>
      </c>
      <c r="Z29" s="100">
        <v>4.07506384735081E-2</v>
      </c>
      <c r="AA29" s="209">
        <v>1.7689035290383901</v>
      </c>
      <c r="AB29" s="258">
        <v>5.7050416535864998E-2</v>
      </c>
      <c r="AC29" s="191"/>
      <c r="AD29" s="192"/>
      <c r="AE29" s="191"/>
      <c r="AF29" s="192"/>
      <c r="AH29" s="287"/>
      <c r="AI29" s="98" t="s">
        <v>18</v>
      </c>
      <c r="AJ29" s="209">
        <v>2.0956957785530101</v>
      </c>
      <c r="AK29" s="100">
        <v>4.8880038503050498E-2</v>
      </c>
      <c r="AL29" s="209">
        <v>2.2305346853219299</v>
      </c>
      <c r="AM29" s="100">
        <v>5.3730944140983297E-2</v>
      </c>
      <c r="AN29" s="209">
        <v>2.17143736207034</v>
      </c>
      <c r="AO29" s="100">
        <v>5.8254078029981303E-2</v>
      </c>
      <c r="AP29" s="209">
        <v>2.08377156551503</v>
      </c>
      <c r="AQ29" s="100">
        <v>4.91080837299624E-2</v>
      </c>
      <c r="AR29" s="209">
        <v>1.9190433872080701</v>
      </c>
      <c r="AS29" s="258">
        <v>6.5191688658528493E-2</v>
      </c>
      <c r="AT29" s="191"/>
      <c r="AU29" s="192"/>
      <c r="AV29" s="117"/>
      <c r="AW29" s="118"/>
      <c r="AY29" s="287"/>
      <c r="AZ29" s="98" t="s">
        <v>18</v>
      </c>
      <c r="BA29" s="209">
        <v>2.0766961230052399</v>
      </c>
      <c r="BB29" s="100">
        <v>7.5824828468702907E-2</v>
      </c>
      <c r="BC29" s="209">
        <v>2.1552706902908501</v>
      </c>
      <c r="BD29" s="100">
        <v>8.0837633978148707E-2</v>
      </c>
      <c r="BE29" s="209">
        <v>2.0216531452428899</v>
      </c>
      <c r="BF29" s="100">
        <v>9.0859906102724403E-2</v>
      </c>
      <c r="BG29" s="209">
        <v>1.9252644337904401</v>
      </c>
      <c r="BH29" s="100">
        <v>7.2519564105147594E-2</v>
      </c>
      <c r="BI29" s="209">
        <v>2.2127721012236101</v>
      </c>
      <c r="BJ29" s="258">
        <v>0.100935003701104</v>
      </c>
      <c r="BK29" s="191"/>
      <c r="BL29" s="192"/>
      <c r="BM29" s="191"/>
      <c r="BN29" s="192"/>
      <c r="BP29" s="287"/>
      <c r="BQ29" s="98" t="s">
        <v>18</v>
      </c>
      <c r="BR29" s="209">
        <v>2.2437692818894401</v>
      </c>
      <c r="BS29" s="100">
        <v>9.4064092300336299E-2</v>
      </c>
      <c r="BT29" s="209">
        <v>2.4041236563762198</v>
      </c>
      <c r="BU29" s="100">
        <v>9.1972129643283398E-2</v>
      </c>
      <c r="BV29" s="209">
        <v>2.16356230192318</v>
      </c>
      <c r="BW29" s="100">
        <v>0.14242500076630499</v>
      </c>
      <c r="BX29" s="209">
        <v>2.0528633979653499</v>
      </c>
      <c r="BY29" s="100">
        <v>9.5642258657125806E-2</v>
      </c>
      <c r="BZ29" s="209">
        <v>2.4913196509972302</v>
      </c>
      <c r="CA29" s="258">
        <v>0.12588795232226599</v>
      </c>
      <c r="CB29" s="191"/>
      <c r="CC29" s="192"/>
      <c r="CD29" s="191"/>
      <c r="CE29" s="192"/>
    </row>
    <row r="30" spans="1:83" s="85" customFormat="1" x14ac:dyDescent="0.2">
      <c r="A30" s="98" t="s">
        <v>19</v>
      </c>
      <c r="B30" s="209">
        <v>2.11011985092787</v>
      </c>
      <c r="C30" s="100">
        <v>2.58785899413865E-2</v>
      </c>
      <c r="D30" s="209">
        <v>1.7223683695738901</v>
      </c>
      <c r="E30" s="100">
        <v>3.3086690994304099E-2</v>
      </c>
      <c r="F30" s="209">
        <v>1.8686902369862799</v>
      </c>
      <c r="G30" s="100">
        <v>2.2976542483546698E-2</v>
      </c>
      <c r="H30" s="209">
        <v>1.7383375421951801</v>
      </c>
      <c r="I30" s="100">
        <v>3.1096538983587399E-2</v>
      </c>
      <c r="J30" s="209">
        <v>1.7579392700115699</v>
      </c>
      <c r="K30" s="258">
        <v>3.8323115034347398E-2</v>
      </c>
      <c r="L30" s="191"/>
      <c r="M30" s="192"/>
      <c r="N30" s="117"/>
      <c r="O30" s="118"/>
      <c r="P30" s="192"/>
      <c r="Q30" s="249"/>
      <c r="R30" s="98" t="s">
        <v>19</v>
      </c>
      <c r="S30" s="209">
        <v>2.1341322259817601</v>
      </c>
      <c r="T30" s="100">
        <v>2.5877066387483501E-2</v>
      </c>
      <c r="U30" s="209">
        <v>1.8521495133646999</v>
      </c>
      <c r="V30" s="100">
        <v>2.36279737982041E-2</v>
      </c>
      <c r="W30" s="209">
        <v>1.7685214179615001</v>
      </c>
      <c r="X30" s="100">
        <v>3.2244048296272303E-2</v>
      </c>
      <c r="Y30" s="209">
        <v>1.7939023405797101</v>
      </c>
      <c r="Z30" s="100">
        <v>3.3922835215680402E-2</v>
      </c>
      <c r="AA30" s="209">
        <v>1.8358728774317701</v>
      </c>
      <c r="AB30" s="258">
        <v>3.9881364623231601E-2</v>
      </c>
      <c r="AC30" s="191"/>
      <c r="AD30" s="192"/>
      <c r="AE30" s="191"/>
      <c r="AF30" s="192"/>
      <c r="AH30" s="287"/>
      <c r="AI30" s="98" t="s">
        <v>19</v>
      </c>
      <c r="AJ30" s="209">
        <v>2.2694290459175401</v>
      </c>
      <c r="AK30" s="100">
        <v>3.3277209630004703E-2</v>
      </c>
      <c r="AL30" s="209">
        <v>1.90323476345997</v>
      </c>
      <c r="AM30" s="100">
        <v>3.08336039277546E-2</v>
      </c>
      <c r="AN30" s="209">
        <v>1.8742775630953401</v>
      </c>
      <c r="AO30" s="100">
        <v>3.3618523810286599E-2</v>
      </c>
      <c r="AP30" s="209">
        <v>1.9174382507854499</v>
      </c>
      <c r="AQ30" s="100">
        <v>3.3327895210596703E-2</v>
      </c>
      <c r="AR30" s="209">
        <v>1.99611625901102</v>
      </c>
      <c r="AS30" s="258">
        <v>4.1759254332265502E-2</v>
      </c>
      <c r="AT30" s="191"/>
      <c r="AU30" s="192"/>
      <c r="AV30" s="117"/>
      <c r="AW30" s="118"/>
      <c r="AY30" s="287"/>
      <c r="AZ30" s="98" t="s">
        <v>19</v>
      </c>
      <c r="BA30" s="209">
        <v>2.3272435922113401</v>
      </c>
      <c r="BB30" s="100">
        <v>5.0658742737608897E-2</v>
      </c>
      <c r="BC30" s="209">
        <v>1.99557547096166</v>
      </c>
      <c r="BD30" s="100">
        <v>4.6973814768992699E-2</v>
      </c>
      <c r="BE30" s="209">
        <v>1.98788836773261</v>
      </c>
      <c r="BF30" s="100">
        <v>5.6259080661708302E-2</v>
      </c>
      <c r="BG30" s="209">
        <v>2.13760445061201</v>
      </c>
      <c r="BH30" s="100">
        <v>6.2048074234753399E-2</v>
      </c>
      <c r="BI30" s="209">
        <v>2.1189693930767799</v>
      </c>
      <c r="BJ30" s="258">
        <v>6.7756740373424398E-2</v>
      </c>
      <c r="BK30" s="191"/>
      <c r="BL30" s="192"/>
      <c r="BM30" s="191"/>
      <c r="BN30" s="192"/>
      <c r="BP30" s="287"/>
      <c r="BQ30" s="98" t="s">
        <v>19</v>
      </c>
      <c r="BR30" s="209">
        <v>2.3269544115646998</v>
      </c>
      <c r="BS30" s="100">
        <v>4.4504166584861699E-2</v>
      </c>
      <c r="BT30" s="209">
        <v>1.9807398371312399</v>
      </c>
      <c r="BU30" s="100">
        <v>4.4855960557024697E-2</v>
      </c>
      <c r="BV30" s="209">
        <v>2.0384434683219301</v>
      </c>
      <c r="BW30" s="100">
        <v>6.21951680720981E-2</v>
      </c>
      <c r="BX30" s="209">
        <v>2.0885184247290498</v>
      </c>
      <c r="BY30" s="100">
        <v>5.6746169839737598E-2</v>
      </c>
      <c r="BZ30" s="209">
        <v>1.9936062565152199</v>
      </c>
      <c r="CA30" s="258">
        <v>6.9838313879179395E-2</v>
      </c>
      <c r="CB30" s="191"/>
      <c r="CC30" s="192"/>
      <c r="CD30" s="191"/>
      <c r="CE30" s="192"/>
    </row>
    <row r="31" spans="1:83" s="85" customFormat="1" x14ac:dyDescent="0.2">
      <c r="A31" s="98" t="s">
        <v>20</v>
      </c>
      <c r="B31" s="209">
        <v>2.1012367628903799</v>
      </c>
      <c r="C31" s="100">
        <v>3.8328723207256603E-2</v>
      </c>
      <c r="D31" s="209">
        <v>1.9548727988144301</v>
      </c>
      <c r="E31" s="100">
        <v>3.80747649859332E-2</v>
      </c>
      <c r="F31" s="209">
        <v>2.2244788709205001</v>
      </c>
      <c r="G31" s="100">
        <v>3.60471096250045E-2</v>
      </c>
      <c r="H31" s="209">
        <v>1.9826363604152</v>
      </c>
      <c r="I31" s="100">
        <v>4.3207042183308397E-2</v>
      </c>
      <c r="J31" s="209">
        <v>1.8985199675554101</v>
      </c>
      <c r="K31" s="258">
        <v>4.8173657125304102E-2</v>
      </c>
      <c r="L31" s="191"/>
      <c r="M31" s="192"/>
      <c r="N31" s="117"/>
      <c r="O31" s="118"/>
      <c r="P31" s="192"/>
      <c r="Q31" s="249"/>
      <c r="R31" s="98" t="s">
        <v>20</v>
      </c>
      <c r="S31" s="209">
        <v>2.1561642219285901</v>
      </c>
      <c r="T31" s="100">
        <v>3.9163510064056398E-2</v>
      </c>
      <c r="U31" s="209">
        <v>2.26225707376513</v>
      </c>
      <c r="V31" s="100">
        <v>4.0398373618911798E-2</v>
      </c>
      <c r="W31" s="209">
        <v>2.2724786420772101</v>
      </c>
      <c r="X31" s="100">
        <v>3.3894198460690597E-2</v>
      </c>
      <c r="Y31" s="209">
        <v>2.1308508086521898</v>
      </c>
      <c r="Z31" s="100">
        <v>7.0408410930887996E-2</v>
      </c>
      <c r="AA31" s="209">
        <v>2.1128971248152801</v>
      </c>
      <c r="AB31" s="258">
        <v>4.2321319369947298E-2</v>
      </c>
      <c r="AC31" s="191"/>
      <c r="AD31" s="192"/>
      <c r="AE31" s="117"/>
      <c r="AF31" s="118"/>
      <c r="AH31" s="287"/>
      <c r="AI31" s="98" t="s">
        <v>20</v>
      </c>
      <c r="AJ31" s="209">
        <v>2.2232923364673498</v>
      </c>
      <c r="AK31" s="100">
        <v>4.5541885751735497E-2</v>
      </c>
      <c r="AL31" s="209">
        <v>2.2815413753135099</v>
      </c>
      <c r="AM31" s="100">
        <v>4.6304938740255597E-2</v>
      </c>
      <c r="AN31" s="209">
        <v>2.20309219818503</v>
      </c>
      <c r="AO31" s="100">
        <v>3.9060599279771298E-2</v>
      </c>
      <c r="AP31" s="209">
        <v>2.20652351197525</v>
      </c>
      <c r="AQ31" s="100">
        <v>4.9808376910352101E-2</v>
      </c>
      <c r="AR31" s="209">
        <v>2.1221742299712001</v>
      </c>
      <c r="AS31" s="258">
        <v>6.19871570645745E-2</v>
      </c>
      <c r="AT31" s="191"/>
      <c r="AU31" s="192"/>
      <c r="AV31" s="117"/>
      <c r="AW31" s="118"/>
      <c r="AY31" s="287"/>
      <c r="AZ31" s="98" t="s">
        <v>20</v>
      </c>
      <c r="BA31" s="209">
        <v>2.31145950383097</v>
      </c>
      <c r="BB31" s="100">
        <v>4.4337370570328598E-2</v>
      </c>
      <c r="BC31" s="209">
        <v>2.4015520372773298</v>
      </c>
      <c r="BD31" s="100">
        <v>4.5325810659040698E-2</v>
      </c>
      <c r="BE31" s="209">
        <v>2.1924728103756901</v>
      </c>
      <c r="BF31" s="100">
        <v>4.9737242128247698E-2</v>
      </c>
      <c r="BG31" s="209">
        <v>2.2519209503489401</v>
      </c>
      <c r="BH31" s="100">
        <v>7.4818542989179906E-2</v>
      </c>
      <c r="BI31" s="209">
        <v>2.2226239560452199</v>
      </c>
      <c r="BJ31" s="258">
        <v>7.1064626436281197E-2</v>
      </c>
      <c r="BK31" s="191"/>
      <c r="BL31" s="192"/>
      <c r="BM31" s="191"/>
      <c r="BN31" s="192"/>
      <c r="BP31" s="287"/>
      <c r="BQ31" s="98" t="s">
        <v>20</v>
      </c>
      <c r="BR31" s="209">
        <v>2.4574145191538599</v>
      </c>
      <c r="BS31" s="100">
        <v>4.7340610307223099E-2</v>
      </c>
      <c r="BT31" s="209">
        <v>2.41596505002085</v>
      </c>
      <c r="BU31" s="100">
        <v>5.5433686511895799E-2</v>
      </c>
      <c r="BV31" s="209">
        <v>2.35248649741215</v>
      </c>
      <c r="BW31" s="100">
        <v>6.6062449474438997E-2</v>
      </c>
      <c r="BX31" s="209">
        <v>2.4623003361034601</v>
      </c>
      <c r="BY31" s="100">
        <v>7.2689706287434597E-2</v>
      </c>
      <c r="BZ31" s="209">
        <v>2.5311514926526999</v>
      </c>
      <c r="CA31" s="258">
        <v>6.0280249938415902E-2</v>
      </c>
      <c r="CB31" s="191"/>
      <c r="CC31" s="192"/>
      <c r="CD31" s="191"/>
      <c r="CE31" s="192"/>
    </row>
    <row r="32" spans="1:83" s="85" customFormat="1" x14ac:dyDescent="0.2">
      <c r="A32" s="98"/>
      <c r="B32" s="1"/>
      <c r="C32" s="1"/>
      <c r="D32" s="1"/>
      <c r="E32" s="1"/>
      <c r="F32" s="1"/>
      <c r="G32" s="1"/>
      <c r="H32" s="1"/>
      <c r="I32" s="1"/>
      <c r="J32" s="1"/>
      <c r="K32" s="293"/>
      <c r="L32" s="1"/>
      <c r="M32" s="1"/>
      <c r="N32" s="116"/>
      <c r="O32" s="116"/>
      <c r="P32" s="1"/>
      <c r="Q32" s="293"/>
      <c r="R32" s="98"/>
      <c r="S32" s="1"/>
      <c r="T32" s="1"/>
      <c r="U32" s="1"/>
      <c r="V32" s="1"/>
      <c r="W32" s="1"/>
      <c r="X32" s="1"/>
      <c r="Y32" s="1"/>
      <c r="Z32" s="1"/>
      <c r="AA32" s="1"/>
      <c r="AB32" s="293"/>
      <c r="AC32" s="1"/>
      <c r="AD32" s="1"/>
      <c r="AE32" s="116"/>
      <c r="AF32" s="116"/>
      <c r="AH32" s="287"/>
      <c r="AI32" s="98"/>
      <c r="AJ32" s="1"/>
      <c r="AK32" s="1"/>
      <c r="AL32" s="1"/>
      <c r="AM32" s="1"/>
      <c r="AN32" s="1"/>
      <c r="AO32" s="1"/>
      <c r="AP32" s="1"/>
      <c r="AQ32" s="1"/>
      <c r="AR32" s="1"/>
      <c r="AS32" s="293"/>
      <c r="AT32" s="1"/>
      <c r="AU32" s="1"/>
      <c r="AV32" s="116"/>
      <c r="AW32" s="116"/>
      <c r="AY32" s="287"/>
      <c r="AZ32" s="98"/>
      <c r="BA32" s="1"/>
      <c r="BB32" s="1"/>
      <c r="BC32" s="1"/>
      <c r="BD32" s="1"/>
      <c r="BE32" s="1"/>
      <c r="BF32" s="1"/>
      <c r="BG32" s="1"/>
      <c r="BH32" s="1"/>
      <c r="BI32" s="1"/>
      <c r="BJ32" s="293"/>
      <c r="BK32" s="1"/>
      <c r="BL32" s="1"/>
      <c r="BM32" s="116"/>
      <c r="BN32" s="116"/>
      <c r="BP32" s="287"/>
      <c r="BQ32" s="98"/>
      <c r="BR32" s="1"/>
      <c r="BS32" s="1"/>
      <c r="BT32" s="1"/>
      <c r="BU32" s="1"/>
      <c r="BV32" s="1"/>
      <c r="BW32" s="1"/>
      <c r="BX32" s="1"/>
      <c r="BY32" s="1"/>
      <c r="BZ32" s="1"/>
      <c r="CA32" s="293"/>
      <c r="CB32" s="1"/>
      <c r="CC32" s="1"/>
      <c r="CD32" s="1"/>
      <c r="CE32" s="1"/>
    </row>
    <row r="33" spans="1:85" s="85" customFormat="1" x14ac:dyDescent="0.2">
      <c r="A33" s="97" t="s">
        <v>21</v>
      </c>
      <c r="B33" s="1"/>
      <c r="C33" s="1"/>
      <c r="D33" s="1"/>
      <c r="E33" s="1"/>
      <c r="F33" s="1"/>
      <c r="G33" s="1"/>
      <c r="H33" s="1"/>
      <c r="I33" s="1"/>
      <c r="J33" s="1"/>
      <c r="K33" s="293"/>
      <c r="L33" s="1"/>
      <c r="M33" s="1"/>
      <c r="N33" s="116"/>
      <c r="O33" s="116"/>
      <c r="P33" s="1"/>
      <c r="Q33" s="293"/>
      <c r="R33" s="97" t="s">
        <v>21</v>
      </c>
      <c r="S33" s="1"/>
      <c r="T33" s="1"/>
      <c r="U33" s="1"/>
      <c r="V33" s="1"/>
      <c r="W33" s="1"/>
      <c r="X33" s="1"/>
      <c r="Y33" s="1"/>
      <c r="Z33" s="1"/>
      <c r="AA33" s="1"/>
      <c r="AB33" s="293"/>
      <c r="AC33" s="1"/>
      <c r="AD33" s="1"/>
      <c r="AE33" s="116"/>
      <c r="AF33" s="116"/>
      <c r="AH33" s="287"/>
      <c r="AI33" s="97" t="s">
        <v>21</v>
      </c>
      <c r="AJ33" s="1"/>
      <c r="AK33" s="1"/>
      <c r="AL33" s="1"/>
      <c r="AM33" s="1"/>
      <c r="AN33" s="1"/>
      <c r="AO33" s="1"/>
      <c r="AP33" s="1"/>
      <c r="AQ33" s="1"/>
      <c r="AR33" s="1"/>
      <c r="AS33" s="293"/>
      <c r="AT33" s="1"/>
      <c r="AU33" s="1"/>
      <c r="AV33" s="116"/>
      <c r="AW33" s="116"/>
      <c r="AY33" s="287"/>
      <c r="AZ33" s="97" t="s">
        <v>21</v>
      </c>
      <c r="BA33" s="1"/>
      <c r="BB33" s="1"/>
      <c r="BC33" s="1"/>
      <c r="BD33" s="1"/>
      <c r="BE33" s="1"/>
      <c r="BF33" s="1"/>
      <c r="BG33" s="1"/>
      <c r="BH33" s="1"/>
      <c r="BI33" s="1"/>
      <c r="BJ33" s="293"/>
      <c r="BK33" s="1"/>
      <c r="BL33" s="1"/>
      <c r="BM33" s="116"/>
      <c r="BN33" s="116"/>
      <c r="BP33" s="287"/>
      <c r="BQ33" s="97" t="s">
        <v>21</v>
      </c>
      <c r="BR33" s="1"/>
      <c r="BS33" s="1"/>
      <c r="BT33" s="1"/>
      <c r="BU33" s="1"/>
      <c r="BV33" s="1"/>
      <c r="BW33" s="1"/>
      <c r="BX33" s="1"/>
      <c r="BY33" s="1"/>
      <c r="BZ33" s="1"/>
      <c r="CA33" s="293"/>
      <c r="CB33" s="1"/>
      <c r="CC33" s="1"/>
      <c r="CD33" s="1"/>
      <c r="CE33" s="1"/>
    </row>
    <row r="34" spans="1:85" s="85" customFormat="1" x14ac:dyDescent="0.2">
      <c r="A34" s="98" t="s">
        <v>22</v>
      </c>
      <c r="B34" s="209">
        <v>2.0843824955827199</v>
      </c>
      <c r="C34" s="100">
        <v>3.0654359407218602E-2</v>
      </c>
      <c r="D34" s="209">
        <v>1.97473627977268</v>
      </c>
      <c r="E34" s="100">
        <v>3.4530992274008701E-2</v>
      </c>
      <c r="F34" s="209">
        <v>1.9982472492746901</v>
      </c>
      <c r="G34" s="100">
        <v>3.328318752619E-2</v>
      </c>
      <c r="H34" s="209">
        <v>2.0966866828236399</v>
      </c>
      <c r="I34" s="100">
        <v>3.2435807816830899E-2</v>
      </c>
      <c r="J34" s="209">
        <v>1.7289619151278</v>
      </c>
      <c r="K34" s="258">
        <v>3.8788626992959402E-2</v>
      </c>
      <c r="L34" s="191"/>
      <c r="M34" s="192"/>
      <c r="N34" s="117"/>
      <c r="O34" s="118"/>
      <c r="P34" s="192"/>
      <c r="Q34" s="249"/>
      <c r="R34" s="98" t="s">
        <v>22</v>
      </c>
      <c r="S34" s="209">
        <v>1.92925152923681</v>
      </c>
      <c r="T34" s="100">
        <v>3.9506404363015203E-2</v>
      </c>
      <c r="U34" s="209">
        <v>2.0718044680565502</v>
      </c>
      <c r="V34" s="100">
        <v>3.8429039395513502E-2</v>
      </c>
      <c r="W34" s="209">
        <v>1.9153137245071901</v>
      </c>
      <c r="X34" s="100">
        <v>4.25709254087063E-2</v>
      </c>
      <c r="Y34" s="209">
        <v>2.0362641717624199</v>
      </c>
      <c r="Z34" s="100">
        <v>3.8556967264652402E-2</v>
      </c>
      <c r="AA34" s="209">
        <v>1.76471610617034</v>
      </c>
      <c r="AB34" s="258">
        <v>5.1610485042952299E-2</v>
      </c>
      <c r="AC34" s="191"/>
      <c r="AD34" s="192"/>
      <c r="AE34" s="117"/>
      <c r="AF34" s="118"/>
      <c r="AH34" s="287"/>
      <c r="AI34" s="98" t="s">
        <v>22</v>
      </c>
      <c r="AJ34" s="209">
        <v>1.9525720918463201</v>
      </c>
      <c r="AK34" s="100">
        <v>3.1798459687518203E-2</v>
      </c>
      <c r="AL34" s="209">
        <v>2.1240112101552899</v>
      </c>
      <c r="AM34" s="100">
        <v>3.5726802626184301E-2</v>
      </c>
      <c r="AN34" s="209">
        <v>1.8595826596535101</v>
      </c>
      <c r="AO34" s="100">
        <v>4.77689380231082E-2</v>
      </c>
      <c r="AP34" s="209">
        <v>2.0038884084275299</v>
      </c>
      <c r="AQ34" s="100">
        <v>3.4411108194592699E-2</v>
      </c>
      <c r="AR34" s="209">
        <v>1.7156608366881601</v>
      </c>
      <c r="AS34" s="258">
        <v>4.4890691912713401E-2</v>
      </c>
      <c r="AT34" s="191"/>
      <c r="AU34" s="192"/>
      <c r="AV34" s="117"/>
      <c r="AW34" s="118"/>
      <c r="AY34" s="287"/>
      <c r="AZ34" s="98" t="s">
        <v>22</v>
      </c>
      <c r="BA34" s="209">
        <v>2.0058064567029898</v>
      </c>
      <c r="BB34" s="100">
        <v>4.6960263864819399E-2</v>
      </c>
      <c r="BC34" s="209">
        <v>2.22152150731729</v>
      </c>
      <c r="BD34" s="100">
        <v>4.4701975774943399E-2</v>
      </c>
      <c r="BE34" s="209">
        <v>2.0175776458387502</v>
      </c>
      <c r="BF34" s="100">
        <v>6.56747684269159E-2</v>
      </c>
      <c r="BG34" s="209">
        <v>2.0103561600603501</v>
      </c>
      <c r="BH34" s="100">
        <v>4.4850066853632402E-2</v>
      </c>
      <c r="BI34" s="209">
        <v>1.9580001585779401</v>
      </c>
      <c r="BJ34" s="258">
        <v>6.6386586704908199E-2</v>
      </c>
      <c r="BK34" s="191"/>
      <c r="BL34" s="192"/>
      <c r="BM34" s="117"/>
      <c r="BN34" s="118"/>
      <c r="BP34" s="287"/>
      <c r="BQ34" s="98" t="s">
        <v>22</v>
      </c>
      <c r="BR34" s="209">
        <v>2.1234952136698699</v>
      </c>
      <c r="BS34" s="100">
        <v>4.9112716470604403E-2</v>
      </c>
      <c r="BT34" s="209">
        <v>2.2886985144236101</v>
      </c>
      <c r="BU34" s="100">
        <v>4.99873741018119E-2</v>
      </c>
      <c r="BV34" s="209">
        <v>2.2004660748229998</v>
      </c>
      <c r="BW34" s="100">
        <v>7.9348075708419299E-2</v>
      </c>
      <c r="BX34" s="209">
        <v>2.26528576139569</v>
      </c>
      <c r="BY34" s="100">
        <v>6.4044335926280602E-2</v>
      </c>
      <c r="BZ34" s="209">
        <v>2.1633646671872202</v>
      </c>
      <c r="CA34" s="258">
        <v>9.0802591902997998E-2</v>
      </c>
      <c r="CB34" s="191"/>
      <c r="CC34" s="192"/>
      <c r="CD34" s="117"/>
      <c r="CE34" s="118"/>
    </row>
    <row r="35" spans="1:85" s="85" customFormat="1" x14ac:dyDescent="0.2">
      <c r="A35" s="98" t="s">
        <v>23</v>
      </c>
      <c r="B35" s="209">
        <v>2.05319879585051</v>
      </c>
      <c r="C35" s="100">
        <v>3.7158218762242998E-2</v>
      </c>
      <c r="D35" s="209">
        <v>1.8957106738985201</v>
      </c>
      <c r="E35" s="100">
        <v>3.28008290314886E-2</v>
      </c>
      <c r="F35" s="209">
        <v>1.93326434679652</v>
      </c>
      <c r="G35" s="100">
        <v>3.6521496331093299E-2</v>
      </c>
      <c r="H35" s="209">
        <v>2.1035724280985599</v>
      </c>
      <c r="I35" s="100">
        <v>5.1544629010948598E-2</v>
      </c>
      <c r="J35" s="209">
        <v>1.78574236698208</v>
      </c>
      <c r="K35" s="258">
        <v>5.0993174530235302E-2</v>
      </c>
      <c r="L35" s="191"/>
      <c r="M35" s="192"/>
      <c r="N35" s="117"/>
      <c r="O35" s="118"/>
      <c r="P35" s="192"/>
      <c r="Q35" s="249"/>
      <c r="R35" s="98" t="s">
        <v>23</v>
      </c>
      <c r="S35" s="209">
        <v>2.0621197696040099</v>
      </c>
      <c r="T35" s="100">
        <v>4.3715271371381099E-2</v>
      </c>
      <c r="U35" s="209">
        <v>2.16898488559446</v>
      </c>
      <c r="V35" s="100">
        <v>4.1723351943471702E-2</v>
      </c>
      <c r="W35" s="209">
        <v>1.9957099099614899</v>
      </c>
      <c r="X35" s="100">
        <v>4.5886118115680899E-2</v>
      </c>
      <c r="Y35" s="209">
        <v>2.0568700610312001</v>
      </c>
      <c r="Z35" s="100">
        <v>5.4473756020768802E-2</v>
      </c>
      <c r="AA35" s="209">
        <v>1.97193915779006</v>
      </c>
      <c r="AB35" s="258">
        <v>5.7337276730522399E-2</v>
      </c>
      <c r="AC35" s="191"/>
      <c r="AD35" s="192"/>
      <c r="AE35" s="117"/>
      <c r="AF35" s="118"/>
      <c r="AH35" s="287"/>
      <c r="AI35" s="98" t="s">
        <v>23</v>
      </c>
      <c r="AJ35" s="209">
        <v>2.1329067192218898</v>
      </c>
      <c r="AK35" s="100">
        <v>3.96711871892413E-2</v>
      </c>
      <c r="AL35" s="209">
        <v>2.29970224034704</v>
      </c>
      <c r="AM35" s="100">
        <v>4.1887205327839003E-2</v>
      </c>
      <c r="AN35" s="209">
        <v>2.1283465141343001</v>
      </c>
      <c r="AO35" s="100">
        <v>4.9541737480897102E-2</v>
      </c>
      <c r="AP35" s="209">
        <v>2.1580696861997901</v>
      </c>
      <c r="AQ35" s="100">
        <v>4.1654783727361602E-2</v>
      </c>
      <c r="AR35" s="209">
        <v>2.1701218985082602</v>
      </c>
      <c r="AS35" s="258">
        <v>6.0014065150651302E-2</v>
      </c>
      <c r="AT35" s="191"/>
      <c r="AU35" s="192"/>
      <c r="AV35" s="117"/>
      <c r="AW35" s="118"/>
      <c r="AY35" s="287"/>
      <c r="AZ35" s="98" t="s">
        <v>23</v>
      </c>
      <c r="BA35" s="209">
        <v>2.1573178372803898</v>
      </c>
      <c r="BB35" s="100">
        <v>4.6246264076971397E-2</v>
      </c>
      <c r="BC35" s="209">
        <v>2.24674804138977</v>
      </c>
      <c r="BD35" s="100">
        <v>5.1821265683451197E-2</v>
      </c>
      <c r="BE35" s="209">
        <v>2.2187814044274998</v>
      </c>
      <c r="BF35" s="100">
        <v>6.8476136726690895E-2</v>
      </c>
      <c r="BG35" s="209">
        <v>2.42361505612033</v>
      </c>
      <c r="BH35" s="100">
        <v>7.5671948328544195E-2</v>
      </c>
      <c r="BI35" s="209">
        <v>2.21446892722471</v>
      </c>
      <c r="BJ35" s="258">
        <v>7.0681407348973796E-2</v>
      </c>
      <c r="BK35" s="191"/>
      <c r="BL35" s="192"/>
      <c r="BM35" s="117"/>
      <c r="BN35" s="118"/>
      <c r="BP35" s="287"/>
      <c r="BQ35" s="98" t="s">
        <v>23</v>
      </c>
      <c r="BR35" s="209">
        <v>2.4499691345502601</v>
      </c>
      <c r="BS35" s="100">
        <v>4.53654444364524E-2</v>
      </c>
      <c r="BT35" s="209">
        <v>2.6018559462262401</v>
      </c>
      <c r="BU35" s="100">
        <v>5.2048440010333201E-2</v>
      </c>
      <c r="BV35" s="209">
        <v>2.30772541339089</v>
      </c>
      <c r="BW35" s="100">
        <v>6.0637903336995098E-2</v>
      </c>
      <c r="BX35" s="209">
        <v>2.4024741755573298</v>
      </c>
      <c r="BY35" s="100">
        <v>5.1795012947065198E-2</v>
      </c>
      <c r="BZ35" s="209">
        <v>2.65252976030026</v>
      </c>
      <c r="CA35" s="258">
        <v>6.7453043054846104E-2</v>
      </c>
      <c r="CB35" s="191"/>
      <c r="CC35" s="192"/>
      <c r="CD35" s="117"/>
      <c r="CE35" s="118"/>
    </row>
    <row r="36" spans="1:85" s="85" customFormat="1" x14ac:dyDescent="0.2">
      <c r="A36" s="98" t="s">
        <v>24</v>
      </c>
      <c r="B36" s="209">
        <v>2.03677584512808</v>
      </c>
      <c r="C36" s="100">
        <v>4.4942829866015603E-2</v>
      </c>
      <c r="D36" s="209">
        <v>1.7731869544321599</v>
      </c>
      <c r="E36" s="100">
        <v>4.8614237212036802E-2</v>
      </c>
      <c r="F36" s="209">
        <v>1.91211367324904</v>
      </c>
      <c r="G36" s="100">
        <v>4.7093535755607499E-2</v>
      </c>
      <c r="H36" s="209">
        <v>1.9673185057975999</v>
      </c>
      <c r="I36" s="100">
        <v>5.6624138693566202E-2</v>
      </c>
      <c r="J36" s="209">
        <v>1.77579141161881</v>
      </c>
      <c r="K36" s="258">
        <v>6.0373913411366997E-2</v>
      </c>
      <c r="L36" s="191"/>
      <c r="M36" s="192"/>
      <c r="N36" s="117"/>
      <c r="O36" s="118"/>
      <c r="P36" s="192"/>
      <c r="Q36" s="249"/>
      <c r="R36" s="98" t="s">
        <v>24</v>
      </c>
      <c r="S36" s="209">
        <v>1.9278652656390201</v>
      </c>
      <c r="T36" s="100">
        <v>4.1754823178106901E-2</v>
      </c>
      <c r="U36" s="209">
        <v>2.0353053284921101</v>
      </c>
      <c r="V36" s="100">
        <v>4.9462820606277297E-2</v>
      </c>
      <c r="W36" s="209">
        <v>1.98734330556671</v>
      </c>
      <c r="X36" s="100">
        <v>5.1210441108095403E-2</v>
      </c>
      <c r="Y36" s="209">
        <v>2.0199779942281699</v>
      </c>
      <c r="Z36" s="100">
        <v>6.5178242625175603E-2</v>
      </c>
      <c r="AA36" s="209">
        <v>1.7171686575648899</v>
      </c>
      <c r="AB36" s="258">
        <v>6.11286571435459E-2</v>
      </c>
      <c r="AC36" s="191"/>
      <c r="AD36" s="192"/>
      <c r="AE36" s="117"/>
      <c r="AF36" s="118"/>
      <c r="AH36" s="287"/>
      <c r="AI36" s="98" t="s">
        <v>24</v>
      </c>
      <c r="AJ36" s="209">
        <v>2.0696916466254498</v>
      </c>
      <c r="AK36" s="100">
        <v>5.6471951039321198E-2</v>
      </c>
      <c r="AL36" s="209">
        <v>2.14300242067256</v>
      </c>
      <c r="AM36" s="100">
        <v>5.9803757830770098E-2</v>
      </c>
      <c r="AN36" s="209">
        <v>2.17840273859697</v>
      </c>
      <c r="AO36" s="100">
        <v>6.2508146142909907E-2</v>
      </c>
      <c r="AP36" s="209">
        <v>2.1267771692915498</v>
      </c>
      <c r="AQ36" s="100">
        <v>6.4096303043637906E-2</v>
      </c>
      <c r="AR36" s="209">
        <v>1.9937250136851199</v>
      </c>
      <c r="AS36" s="258">
        <v>7.6636693390712302E-2</v>
      </c>
      <c r="AT36" s="191"/>
      <c r="AU36" s="192"/>
      <c r="AV36" s="117"/>
      <c r="AW36" s="118"/>
      <c r="AY36" s="287"/>
      <c r="AZ36" s="98" t="s">
        <v>24</v>
      </c>
      <c r="BA36" s="209">
        <v>2.2155492248059399</v>
      </c>
      <c r="BB36" s="100">
        <v>4.9932199885188301E-2</v>
      </c>
      <c r="BC36" s="209">
        <v>2.3394606532635298</v>
      </c>
      <c r="BD36" s="100">
        <v>6.8290847349437397E-2</v>
      </c>
      <c r="BE36" s="209">
        <v>1.99225226222892</v>
      </c>
      <c r="BF36" s="100">
        <v>7.0201604756742406E-2</v>
      </c>
      <c r="BG36" s="209">
        <v>2.1486420497287</v>
      </c>
      <c r="BH36" s="100">
        <v>6.6146420433459502E-2</v>
      </c>
      <c r="BI36" s="209">
        <v>2.2421562884716901</v>
      </c>
      <c r="BJ36" s="258">
        <v>9.3663823672093305E-2</v>
      </c>
      <c r="BK36" s="191"/>
      <c r="BL36" s="192"/>
      <c r="BM36" s="117"/>
      <c r="BN36" s="118"/>
      <c r="BP36" s="287"/>
      <c r="BQ36" s="98" t="s">
        <v>24</v>
      </c>
      <c r="BR36" s="209">
        <v>2.2949256669847702</v>
      </c>
      <c r="BS36" s="100">
        <v>8.4853318990773502E-2</v>
      </c>
      <c r="BT36" s="209">
        <v>2.4856489989204298</v>
      </c>
      <c r="BU36" s="100">
        <v>9.0747063778860604E-2</v>
      </c>
      <c r="BV36" s="209">
        <v>2.16088596942086</v>
      </c>
      <c r="BW36" s="100">
        <v>9.5988470802878006E-2</v>
      </c>
      <c r="BX36" s="209">
        <v>2.1552865043666198</v>
      </c>
      <c r="BY36" s="100">
        <v>8.4514673465149404E-2</v>
      </c>
      <c r="BZ36" s="209">
        <v>2.3801644022122002</v>
      </c>
      <c r="CA36" s="258">
        <v>9.668161250132E-2</v>
      </c>
      <c r="CB36" s="191"/>
      <c r="CC36" s="192"/>
      <c r="CD36" s="117"/>
      <c r="CE36" s="118"/>
    </row>
    <row r="37" spans="1:85" s="85" customFormat="1" x14ac:dyDescent="0.2">
      <c r="A37" s="98" t="s">
        <v>25</v>
      </c>
      <c r="B37" s="209">
        <v>2.0526776274070602</v>
      </c>
      <c r="C37" s="100">
        <v>3.6414052788197003E-2</v>
      </c>
      <c r="D37" s="209">
        <v>1.89193245148919</v>
      </c>
      <c r="E37" s="100">
        <v>3.2207423278068699E-2</v>
      </c>
      <c r="F37" s="209">
        <v>1.9325876217825799</v>
      </c>
      <c r="G37" s="100">
        <v>3.5479773247165197E-2</v>
      </c>
      <c r="H37" s="209">
        <v>2.0998062788715601</v>
      </c>
      <c r="I37" s="100">
        <v>5.0294554422805199E-2</v>
      </c>
      <c r="J37" s="209">
        <v>1.7854222041485399</v>
      </c>
      <c r="K37" s="258">
        <v>4.9384209227181598E-2</v>
      </c>
      <c r="L37" s="191"/>
      <c r="M37" s="192"/>
      <c r="N37" s="117"/>
      <c r="O37" s="118"/>
      <c r="P37" s="192"/>
      <c r="Q37" s="249"/>
      <c r="R37" s="98" t="s">
        <v>25</v>
      </c>
      <c r="S37" s="209">
        <v>2.0572989382550402</v>
      </c>
      <c r="T37" s="100">
        <v>4.2139981658049101E-2</v>
      </c>
      <c r="U37" s="209">
        <v>2.1642819452230699</v>
      </c>
      <c r="V37" s="100">
        <v>4.0414167693457799E-2</v>
      </c>
      <c r="W37" s="209">
        <v>1.9953934848060799</v>
      </c>
      <c r="X37" s="100">
        <v>4.3986151368934599E-2</v>
      </c>
      <c r="Y37" s="209">
        <v>2.0555969116289501</v>
      </c>
      <c r="Z37" s="100">
        <v>5.2470857222887503E-2</v>
      </c>
      <c r="AA37" s="209">
        <v>1.96280646257102</v>
      </c>
      <c r="AB37" s="258">
        <v>5.5538378684367E-2</v>
      </c>
      <c r="AC37" s="191"/>
      <c r="AD37" s="192"/>
      <c r="AE37" s="117"/>
      <c r="AF37" s="118"/>
      <c r="AH37" s="287"/>
      <c r="AI37" s="98" t="s">
        <v>25</v>
      </c>
      <c r="AJ37" s="209">
        <v>2.1312463833499602</v>
      </c>
      <c r="AK37" s="100">
        <v>3.8682680133363803E-2</v>
      </c>
      <c r="AL37" s="209">
        <v>2.2956999634903101</v>
      </c>
      <c r="AM37" s="100">
        <v>4.1270146593690202E-2</v>
      </c>
      <c r="AN37" s="209">
        <v>2.1296287084502601</v>
      </c>
      <c r="AO37" s="100">
        <v>4.8367025869321803E-2</v>
      </c>
      <c r="AP37" s="209">
        <v>2.1572866817930301</v>
      </c>
      <c r="AQ37" s="100">
        <v>4.0497791454342902E-2</v>
      </c>
      <c r="AR37" s="209">
        <v>2.16535627626011</v>
      </c>
      <c r="AS37" s="258">
        <v>5.8727785829817601E-2</v>
      </c>
      <c r="AT37" s="191"/>
      <c r="AU37" s="192"/>
      <c r="AV37" s="117"/>
      <c r="AW37" s="118"/>
      <c r="AY37" s="287"/>
      <c r="AZ37" s="98" t="s">
        <v>25</v>
      </c>
      <c r="BA37" s="209">
        <v>2.1588095398511902</v>
      </c>
      <c r="BB37" s="100">
        <v>4.5021819189541498E-2</v>
      </c>
      <c r="BC37" s="209">
        <v>2.2491329266927198</v>
      </c>
      <c r="BD37" s="100">
        <v>5.0283086423996502E-2</v>
      </c>
      <c r="BE37" s="209">
        <v>2.21289964123237</v>
      </c>
      <c r="BF37" s="100">
        <v>6.6782304107111404E-2</v>
      </c>
      <c r="BG37" s="209">
        <v>2.4163920883751202</v>
      </c>
      <c r="BH37" s="100">
        <v>7.3574795571197796E-2</v>
      </c>
      <c r="BI37" s="209">
        <v>2.2151970919129398</v>
      </c>
      <c r="BJ37" s="258">
        <v>6.8417249305420397E-2</v>
      </c>
      <c r="BK37" s="191"/>
      <c r="BL37" s="192"/>
      <c r="BM37" s="117"/>
      <c r="BN37" s="118"/>
      <c r="BP37" s="287"/>
      <c r="BQ37" s="98" t="s">
        <v>25</v>
      </c>
      <c r="BR37" s="209">
        <v>2.4456731046329399</v>
      </c>
      <c r="BS37" s="100">
        <v>4.43540871668993E-2</v>
      </c>
      <c r="BT37" s="209">
        <v>2.5987023905175999</v>
      </c>
      <c r="BU37" s="100">
        <v>5.11212481932901E-2</v>
      </c>
      <c r="BV37" s="209">
        <v>2.3038289845804099</v>
      </c>
      <c r="BW37" s="100">
        <v>5.9302187278418197E-2</v>
      </c>
      <c r="BX37" s="209">
        <v>2.3960198517773699</v>
      </c>
      <c r="BY37" s="100">
        <v>5.0766597313298002E-2</v>
      </c>
      <c r="BZ37" s="209">
        <v>2.6448605529510698</v>
      </c>
      <c r="CA37" s="258">
        <v>6.5774489769648906E-2</v>
      </c>
      <c r="CB37" s="191"/>
      <c r="CC37" s="192"/>
      <c r="CD37" s="117"/>
      <c r="CE37" s="118"/>
    </row>
    <row r="38" spans="1:85" x14ac:dyDescent="0.2">
      <c r="K38" s="262"/>
      <c r="L38" s="6"/>
      <c r="M38" s="6"/>
      <c r="N38" s="6"/>
      <c r="O38" s="6"/>
      <c r="P38" s="6"/>
      <c r="Q38" s="262"/>
      <c r="AB38" s="262"/>
      <c r="AC38" s="6"/>
      <c r="AD38" s="6"/>
      <c r="AE38" s="6"/>
      <c r="AF38" s="6"/>
      <c r="AG38" s="6"/>
      <c r="AH38" s="262"/>
      <c r="AS38" s="262"/>
      <c r="AT38" s="6"/>
      <c r="AU38" s="6"/>
      <c r="AV38" s="6"/>
      <c r="AW38" s="6"/>
      <c r="AX38" s="6"/>
      <c r="AY38" s="262"/>
      <c r="BJ38" s="262"/>
      <c r="BK38" s="6"/>
      <c r="BL38" s="6"/>
      <c r="BM38" s="6"/>
      <c r="BN38" s="6"/>
      <c r="BO38" s="6"/>
      <c r="BP38" s="262"/>
      <c r="CA38" s="262"/>
      <c r="CB38" s="6"/>
      <c r="CC38" s="6"/>
      <c r="CD38" s="6"/>
      <c r="CE38" s="6"/>
      <c r="CF38" s="6"/>
      <c r="CG38" s="6"/>
    </row>
    <row r="39" spans="1:85" s="85" customFormat="1" x14ac:dyDescent="0.2">
      <c r="A39" s="101" t="s">
        <v>156</v>
      </c>
      <c r="B39" s="199">
        <f>IF(ISNUMBER(B$12),AVERAGE(B12:B31,B34,B37),"")</f>
        <v>2.0083555234658701</v>
      </c>
      <c r="C39" s="102">
        <f>IF(ISNUMBER(C$12),SQRT((SUMSQ(C12:C31,C34,C37))/(22^2)),"")</f>
        <v>6.8833883818829262E-3</v>
      </c>
      <c r="D39" s="199">
        <f t="shared" ref="D39" si="0">IF(ISNUMBER(D$12),AVERAGE(D12:D31,D34,D37),"")</f>
        <v>1.8400450305986842</v>
      </c>
      <c r="E39" s="102">
        <f t="shared" ref="E39" si="1">IF(ISNUMBER(E$12),SQRT((SUMSQ(E12:E31,E34,E37))/(22^2)),"")</f>
        <v>7.2619562781135209E-3</v>
      </c>
      <c r="F39" s="199">
        <f t="shared" ref="F39" si="2">IF(ISNUMBER(F$12),AVERAGE(F12:F31,F34,F37),"")</f>
        <v>2.0074766899805061</v>
      </c>
      <c r="G39" s="102">
        <f t="shared" ref="G39" si="3">IF(ISNUMBER(G$12),SQRT((SUMSQ(G12:G31,G34,G37))/(22^2)),"")</f>
        <v>6.5671362721712217E-3</v>
      </c>
      <c r="H39" s="199">
        <f t="shared" ref="H39" si="4">IF(ISNUMBER(H$12),AVERAGE(H12:H31,H34,H37),"")</f>
        <v>1.9647563285974252</v>
      </c>
      <c r="I39" s="102">
        <f t="shared" ref="I39" si="5">IF(ISNUMBER(I$12),SQRT((SUMSQ(I12:I31,I34,I37))/(22^2)),"")</f>
        <v>8.2441016789163747E-3</v>
      </c>
      <c r="J39" s="199">
        <f t="shared" ref="J39" si="6">IF(ISNUMBER(J$12),AVERAGE(J12:J31,J34,J37),"")</f>
        <v>1.6772620726240774</v>
      </c>
      <c r="K39" s="251">
        <f t="shared" ref="K39" si="7">IF(ISNUMBER(K$12),SQRT((SUMSQ(K12:K31,K34,K37))/(22^2)),"")</f>
        <v>8.3740468168347765E-3</v>
      </c>
      <c r="L39" s="145" t="str">
        <f t="shared" ref="L39:Q39" si="8">+IF(ISNUMBER(L12),AVERAGE(L12:L18,L20:L31,L34:L35),"")</f>
        <v/>
      </c>
      <c r="M39" s="156" t="str">
        <f t="shared" si="8"/>
        <v/>
      </c>
      <c r="N39" s="145" t="str">
        <f t="shared" si="8"/>
        <v/>
      </c>
      <c r="O39" s="156" t="str">
        <f t="shared" si="8"/>
        <v/>
      </c>
      <c r="P39" s="145" t="str">
        <f t="shared" si="8"/>
        <v/>
      </c>
      <c r="Q39" s="258" t="str">
        <f t="shared" si="8"/>
        <v/>
      </c>
      <c r="R39" s="101" t="s">
        <v>156</v>
      </c>
      <c r="S39" s="199">
        <f>IF(ISNUMBER(S$12),AVERAGE(S12:S31,S34,S37),"")</f>
        <v>2.0032806584166525</v>
      </c>
      <c r="T39" s="102">
        <f>IF(ISNUMBER(T$12),SQRT((SUMSQ(T12:T31,T34,T37))/(22^2)),"")</f>
        <v>7.9480731151489042E-3</v>
      </c>
      <c r="U39" s="199">
        <f t="shared" ref="U39" si="9">IF(ISNUMBER(U$12),AVERAGE(U12:U31,U34,U37),"")</f>
        <v>2.0537696009004285</v>
      </c>
      <c r="V39" s="102">
        <f t="shared" ref="V39" si="10">IF(ISNUMBER(V$12),SQRT((SUMSQ(V12:V31,V34,V37))/(22^2)),"")</f>
        <v>7.9475109073729629E-3</v>
      </c>
      <c r="W39" s="199">
        <f t="shared" ref="W39" si="11">IF(ISNUMBER(W$12),AVERAGE(W12:W31,W34,W37),"")</f>
        <v>2.0034432698851106</v>
      </c>
      <c r="X39" s="102">
        <f t="shared" ref="X39" si="12">IF(ISNUMBER(X$12),SQRT((SUMSQ(X12:X31,X34,X37))/(22^2)),"")</f>
        <v>8.2622517154979456E-3</v>
      </c>
      <c r="Y39" s="199">
        <f t="shared" ref="Y39" si="13">IF(ISNUMBER(Y$12),AVERAGE(Y12:Y31,Y34,Y37),"")</f>
        <v>1.9972100430032442</v>
      </c>
      <c r="Z39" s="102">
        <f t="shared" ref="Z39" si="14">IF(ISNUMBER(Z$12),SQRT((SUMSQ(Z12:Z31,Z34,Z37))/(22^2)),"")</f>
        <v>9.2421629163311533E-3</v>
      </c>
      <c r="AA39" s="199">
        <f t="shared" ref="AA39" si="15">IF(ISNUMBER(AA$12),AVERAGE(AA12:AA31,AA34,AA37),"")</f>
        <v>1.7741304485476521</v>
      </c>
      <c r="AB39" s="251">
        <f t="shared" ref="AB39" si="16">IF(ISNUMBER(AB$12),SQRT((SUMSQ(AB12:AB31,AB34,AB37))/(22^2)),"")</f>
        <v>9.8432558808406092E-3</v>
      </c>
      <c r="AC39" s="145" t="str">
        <f t="shared" ref="AC39:AH39" si="17">+IF(ISNUMBER(AC12),AVERAGE(AC12:AC18,AC20:AC31,AC34:AC35),"")</f>
        <v/>
      </c>
      <c r="AD39" s="156" t="str">
        <f t="shared" si="17"/>
        <v/>
      </c>
      <c r="AE39" s="145" t="str">
        <f t="shared" si="17"/>
        <v/>
      </c>
      <c r="AF39" s="156" t="str">
        <f t="shared" si="17"/>
        <v/>
      </c>
      <c r="AG39" s="145" t="str">
        <f t="shared" si="17"/>
        <v/>
      </c>
      <c r="AH39" s="258" t="str">
        <f t="shared" si="17"/>
        <v/>
      </c>
      <c r="AI39" s="101" t="s">
        <v>156</v>
      </c>
      <c r="AJ39" s="199">
        <f>IF(ISNUMBER(AJ$12),AVERAGE(AJ12:AJ31,AJ34,AJ37),"")</f>
        <v>2.0790913138656832</v>
      </c>
      <c r="AK39" s="102">
        <f>IF(ISNUMBER(AK$12),SQRT((SUMSQ(AK12:AK31,AK34,AK37))/(22^2)),"")</f>
        <v>8.8434020303892469E-3</v>
      </c>
      <c r="AL39" s="199">
        <f t="shared" ref="AL39" si="18">IF(ISNUMBER(AL$12),AVERAGE(AL12:AL31,AL34,AL37),"")</f>
        <v>2.129713955591154</v>
      </c>
      <c r="AM39" s="102">
        <f t="shared" ref="AM39" si="19">IF(ISNUMBER(AM$12),SQRT((SUMSQ(AM12:AM31,AM34,AM37))/(22^2)),"")</f>
        <v>9.1571365896323149E-3</v>
      </c>
      <c r="AN39" s="199">
        <f t="shared" ref="AN39" si="20">IF(ISNUMBER(AN$12),AVERAGE(AN12:AN31,AN34,AN37),"")</f>
        <v>2.0366307101402641</v>
      </c>
      <c r="AO39" s="102">
        <f t="shared" ref="AO39" si="21">IF(ISNUMBER(AO$12),SQRT((SUMSQ(AO12:AO31,AO34,AO37))/(22^2)),"")</f>
        <v>1.017982796582617E-2</v>
      </c>
      <c r="AP39" s="199">
        <f t="shared" ref="AP39" si="22">IF(ISNUMBER(AP$12),AVERAGE(AP12:AP31,AP34,AP37),"")</f>
        <v>2.0818401350057982</v>
      </c>
      <c r="AQ39" s="102">
        <f t="shared" ref="AQ39" si="23">IF(ISNUMBER(AQ$12),SQRT((SUMSQ(AQ12:AQ31,AQ34,AQ37))/(22^2)),"")</f>
        <v>9.857765573646083E-3</v>
      </c>
      <c r="AR39" s="199">
        <f t="shared" ref="AR39" si="24">IF(ISNUMBER(AR$12),AVERAGE(AR12:AR31,AR34,AR37),"")</f>
        <v>1.8878645933081208</v>
      </c>
      <c r="AS39" s="251">
        <f t="shared" ref="AS39" si="25">IF(ISNUMBER(AS$12),SQRT((SUMSQ(AS12:AS31,AS34,AS37))/(22^2)),"")</f>
        <v>1.2323547321183077E-2</v>
      </c>
      <c r="AT39" s="145" t="str">
        <f t="shared" ref="AT39:AY39" si="26">+IF(ISNUMBER(AT12),AVERAGE(AT12:AT18,AT20:AT31,AT34:AT35),"")</f>
        <v/>
      </c>
      <c r="AU39" s="156" t="str">
        <f t="shared" si="26"/>
        <v/>
      </c>
      <c r="AV39" s="145" t="str">
        <f t="shared" si="26"/>
        <v/>
      </c>
      <c r="AW39" s="156" t="str">
        <f t="shared" si="26"/>
        <v/>
      </c>
      <c r="AX39" s="145" t="str">
        <f t="shared" si="26"/>
        <v/>
      </c>
      <c r="AY39" s="258" t="str">
        <f t="shared" si="26"/>
        <v/>
      </c>
      <c r="AZ39" s="101" t="s">
        <v>156</v>
      </c>
      <c r="BA39" s="199">
        <f>IF(ISNUMBER(BA$12),AVERAGE(BA12:BA31,BA34,BA37),"")</f>
        <v>2.1474042199565138</v>
      </c>
      <c r="BB39" s="102">
        <f>IF(ISNUMBER(BB$12),SQRT((SUMSQ(BB12:BB31,BB34,BB37))/(22^2)),"")</f>
        <v>1.231454930098661E-2</v>
      </c>
      <c r="BC39" s="199">
        <f t="shared" ref="BC39" si="27">IF(ISNUMBER(BC$12),AVERAGE(BC12:BC31,BC34,BC37),"")</f>
        <v>2.2307515056967584</v>
      </c>
      <c r="BD39" s="102">
        <f t="shared" ref="BD39" si="28">IF(ISNUMBER(BD$12),SQRT((SUMSQ(BD12:BD31,BD34,BD37))/(22^2)),"")</f>
        <v>1.3429586380631579E-2</v>
      </c>
      <c r="BE39" s="199">
        <f t="shared" ref="BE39" si="29">IF(ISNUMBER(BE$12),AVERAGE(BE12:BE31,BE34,BE37),"")</f>
        <v>2.1156596434738866</v>
      </c>
      <c r="BF39" s="102">
        <f t="shared" ref="BF39" si="30">IF(ISNUMBER(BF$12),SQRT((SUMSQ(BF12:BF31,BF34,BF37))/(22^2)),"")</f>
        <v>1.540146748139095E-2</v>
      </c>
      <c r="BG39" s="199">
        <f t="shared" ref="BG39" si="31">IF(ISNUMBER(BG$12),AVERAGE(BG12:BG31,BG34,BG37),"")</f>
        <v>2.1526261091541361</v>
      </c>
      <c r="BH39" s="102">
        <f t="shared" ref="BH39" si="32">IF(ISNUMBER(BH$12),SQRT((SUMSQ(BH12:BH31,BH34,BH37))/(22^2)),"")</f>
        <v>1.449105223861467E-2</v>
      </c>
      <c r="BI39" s="199">
        <f t="shared" ref="BI39" si="33">IF(ISNUMBER(BI$12),AVERAGE(BI12:BI31,BI34,BI37),"")</f>
        <v>2.0556344195295084</v>
      </c>
      <c r="BJ39" s="251">
        <f t="shared" ref="BJ39" si="34">IF(ISNUMBER(BJ$12),SQRT((SUMSQ(BJ12:BJ31,BJ34,BJ37))/(22^2)),"")</f>
        <v>1.6303756000301334E-2</v>
      </c>
      <c r="BK39" s="145" t="str">
        <f t="shared" ref="BK39:BP39" si="35">+IF(ISNUMBER(BK12),AVERAGE(BK12:BK18,BK20:BK31,BK34:BK35),"")</f>
        <v/>
      </c>
      <c r="BL39" s="156" t="str">
        <f t="shared" si="35"/>
        <v/>
      </c>
      <c r="BM39" s="145" t="str">
        <f t="shared" si="35"/>
        <v/>
      </c>
      <c r="BN39" s="156" t="str">
        <f t="shared" si="35"/>
        <v/>
      </c>
      <c r="BO39" s="145" t="str">
        <f t="shared" si="35"/>
        <v/>
      </c>
      <c r="BP39" s="258" t="str">
        <f t="shared" si="35"/>
        <v/>
      </c>
      <c r="BQ39" s="101" t="s">
        <v>156</v>
      </c>
      <c r="BR39" s="199">
        <f>IF(ISNUMBER(BR$12),AVERAGE(BR12:BR31,BR34,BR37),"")</f>
        <v>2.2705844354672777</v>
      </c>
      <c r="BS39" s="102">
        <f>IF(ISNUMBER(BS$12),SQRT((SUMSQ(BS12:BS31,BS34,BS37))/(22^2)),"")</f>
        <v>1.4460457386819005E-2</v>
      </c>
      <c r="BT39" s="199">
        <f t="shared" ref="BT39" si="36">IF(ISNUMBER(BT$12),AVERAGE(BT12:BT31,BT34,BT37),"")</f>
        <v>2.3150010066603084</v>
      </c>
      <c r="BU39" s="102">
        <f t="shared" ref="BU39" si="37">IF(ISNUMBER(BU$12),SQRT((SUMSQ(BU12:BU31,BU34,BU37))/(22^2)),"")</f>
        <v>1.5325625461981043E-2</v>
      </c>
      <c r="BV39" s="199">
        <f t="shared" ref="BV39" si="38">IF(ISNUMBER(BV$12),AVERAGE(BV12:BV31,BV34,BV37),"")</f>
        <v>2.1962862780020624</v>
      </c>
      <c r="BW39" s="102">
        <f t="shared" ref="BW39" si="39">IF(ISNUMBER(BW$12),SQRT((SUMSQ(BW12:BW31,BW34,BW37))/(22^2)),"")</f>
        <v>1.9135348611337557E-2</v>
      </c>
      <c r="BX39" s="199">
        <f t="shared" ref="BX39" si="40">IF(ISNUMBER(BX$12),AVERAGE(BX12:BX31,BX34,BX37),"")</f>
        <v>2.2343571710957848</v>
      </c>
      <c r="BY39" s="102">
        <f t="shared" ref="BY39" si="41">IF(ISNUMBER(BY$12),SQRT((SUMSQ(BY12:BY31,BY34,BY37))/(22^2)),"")</f>
        <v>1.7544565192943368E-2</v>
      </c>
      <c r="BZ39" s="199">
        <f t="shared" ref="BZ39" si="42">IF(ISNUMBER(BZ$12),AVERAGE(BZ12:BZ31,BZ34,BZ37),"")</f>
        <v>2.2265436311541396</v>
      </c>
      <c r="CA39" s="251">
        <f t="shared" ref="CA39" si="43">IF(ISNUMBER(CA$12),SQRT((SUMSQ(CA12:CA31,CA34,CA37))/(22^2)),"")</f>
        <v>1.9667655421177217E-2</v>
      </c>
      <c r="CB39" s="145" t="str">
        <f t="shared" ref="CB39:CG39" si="44">+IF(ISNUMBER(CB12),AVERAGE(CB12:CB18,CB20:CB31,CB34:CB35),"")</f>
        <v/>
      </c>
      <c r="CC39" s="156" t="str">
        <f t="shared" si="44"/>
        <v/>
      </c>
      <c r="CD39" s="145" t="str">
        <f t="shared" si="44"/>
        <v/>
      </c>
      <c r="CE39" s="156" t="str">
        <f t="shared" si="44"/>
        <v/>
      </c>
      <c r="CF39" s="145" t="str">
        <f t="shared" si="44"/>
        <v/>
      </c>
      <c r="CG39" s="156" t="str">
        <f t="shared" si="44"/>
        <v/>
      </c>
    </row>
    <row r="40" spans="1:85" x14ac:dyDescent="0.2">
      <c r="A40" s="48"/>
      <c r="B40" s="6"/>
      <c r="C40" s="6"/>
      <c r="D40" s="6"/>
      <c r="E40" s="6"/>
      <c r="F40" s="6"/>
      <c r="G40" s="6"/>
      <c r="H40" s="6"/>
      <c r="I40" s="6"/>
      <c r="J40" s="6"/>
      <c r="K40" s="262"/>
      <c r="L40" s="6"/>
      <c r="M40" s="6"/>
      <c r="N40" s="6"/>
      <c r="O40" s="6"/>
      <c r="P40" s="6"/>
      <c r="Q40" s="262"/>
      <c r="R40" s="48"/>
      <c r="S40" s="6"/>
      <c r="T40" s="6"/>
      <c r="U40" s="6"/>
      <c r="V40" s="6"/>
      <c r="W40" s="6"/>
      <c r="X40" s="6"/>
      <c r="Y40" s="6"/>
      <c r="Z40" s="6"/>
      <c r="AA40" s="6"/>
      <c r="AB40" s="262"/>
      <c r="AC40" s="6"/>
      <c r="AD40" s="6"/>
      <c r="AE40" s="6"/>
      <c r="AF40" s="6"/>
      <c r="AG40" s="6"/>
      <c r="AH40" s="262"/>
      <c r="AI40" s="48"/>
      <c r="AJ40" s="6"/>
      <c r="AK40" s="6"/>
      <c r="AL40" s="6"/>
      <c r="AM40" s="6"/>
      <c r="AN40" s="6"/>
      <c r="AO40" s="6"/>
      <c r="AP40" s="6"/>
      <c r="AQ40" s="6"/>
      <c r="AR40" s="6"/>
      <c r="AS40" s="262"/>
      <c r="AT40" s="6"/>
      <c r="AU40" s="6"/>
      <c r="AV40" s="6"/>
      <c r="AW40" s="6"/>
      <c r="AX40" s="6"/>
      <c r="AY40" s="262"/>
      <c r="AZ40" s="48"/>
      <c r="BA40" s="6"/>
      <c r="BB40" s="6"/>
      <c r="BC40" s="6"/>
      <c r="BD40" s="6"/>
      <c r="BE40" s="6"/>
      <c r="BF40" s="6"/>
      <c r="BG40" s="6"/>
      <c r="BH40" s="6"/>
      <c r="BI40" s="6"/>
      <c r="BJ40" s="262"/>
      <c r="BK40" s="6"/>
      <c r="BL40" s="6"/>
      <c r="BM40" s="6"/>
      <c r="BN40" s="6"/>
      <c r="BO40" s="6"/>
      <c r="BP40" s="262"/>
      <c r="BQ40" s="48"/>
      <c r="BR40" s="6"/>
      <c r="BS40" s="6"/>
      <c r="BT40" s="6"/>
      <c r="BU40" s="6"/>
      <c r="BV40" s="6"/>
      <c r="BW40" s="6"/>
      <c r="BX40" s="6"/>
      <c r="BY40" s="6"/>
      <c r="BZ40" s="6"/>
      <c r="CA40" s="262"/>
      <c r="CB40" s="6"/>
      <c r="CC40" s="6"/>
      <c r="CD40" s="6"/>
      <c r="CE40" s="6"/>
      <c r="CF40" s="6"/>
      <c r="CG40" s="6"/>
    </row>
    <row r="41" spans="1:85" x14ac:dyDescent="0.2">
      <c r="A41" s="49" t="s">
        <v>26</v>
      </c>
      <c r="B41" s="6"/>
      <c r="C41" s="6"/>
      <c r="D41" s="6"/>
      <c r="E41" s="6"/>
      <c r="F41" s="6"/>
      <c r="G41" s="6"/>
      <c r="H41" s="6"/>
      <c r="I41" s="6"/>
      <c r="J41" s="6"/>
      <c r="K41" s="262"/>
      <c r="L41" s="6"/>
      <c r="M41" s="6"/>
      <c r="N41" s="6"/>
      <c r="O41" s="6"/>
      <c r="P41" s="6"/>
      <c r="Q41" s="262"/>
      <c r="R41" s="49" t="s">
        <v>26</v>
      </c>
      <c r="S41" s="6"/>
      <c r="T41" s="6"/>
      <c r="U41" s="6"/>
      <c r="V41" s="6"/>
      <c r="W41" s="6"/>
      <c r="X41" s="6"/>
      <c r="Y41" s="6"/>
      <c r="Z41" s="6"/>
      <c r="AA41" s="6"/>
      <c r="AB41" s="262"/>
      <c r="AC41" s="6"/>
      <c r="AD41" s="6"/>
      <c r="AE41" s="6"/>
      <c r="AF41" s="6"/>
      <c r="AG41" s="6"/>
      <c r="AH41" s="262"/>
      <c r="AI41" s="49" t="s">
        <v>26</v>
      </c>
      <c r="AJ41" s="6"/>
      <c r="AK41" s="6"/>
      <c r="AL41" s="6"/>
      <c r="AM41" s="6"/>
      <c r="AN41" s="6"/>
      <c r="AO41" s="6"/>
      <c r="AP41" s="6"/>
      <c r="AQ41" s="6"/>
      <c r="AR41" s="6"/>
      <c r="AS41" s="262"/>
      <c r="AT41" s="6"/>
      <c r="AU41" s="6"/>
      <c r="AV41" s="6"/>
      <c r="AW41" s="6"/>
      <c r="AX41" s="6"/>
      <c r="AY41" s="262"/>
      <c r="AZ41" s="49" t="s">
        <v>26</v>
      </c>
      <c r="BA41" s="6"/>
      <c r="BB41" s="6"/>
      <c r="BC41" s="6"/>
      <c r="BD41" s="6"/>
      <c r="BE41" s="6"/>
      <c r="BF41" s="6"/>
      <c r="BG41" s="6"/>
      <c r="BH41" s="6"/>
      <c r="BI41" s="6"/>
      <c r="BJ41" s="262"/>
      <c r="BK41" s="6"/>
      <c r="BL41" s="6"/>
      <c r="BM41" s="6"/>
      <c r="BN41" s="6"/>
      <c r="BO41" s="6"/>
      <c r="BP41" s="262"/>
      <c r="BQ41" s="49" t="s">
        <v>26</v>
      </c>
      <c r="BR41" s="6"/>
      <c r="BS41" s="6"/>
      <c r="BT41" s="6"/>
      <c r="BU41" s="6"/>
      <c r="BV41" s="6"/>
      <c r="BW41" s="6"/>
      <c r="BX41" s="6"/>
      <c r="BY41" s="6"/>
      <c r="BZ41" s="6"/>
      <c r="CA41" s="262"/>
      <c r="CB41" s="6"/>
      <c r="CC41" s="6"/>
      <c r="CD41" s="6"/>
      <c r="CE41" s="6"/>
      <c r="CF41" s="6"/>
      <c r="CG41" s="6"/>
    </row>
    <row r="42" spans="1:85" s="6" customFormat="1" ht="12.75" customHeight="1" x14ac:dyDescent="0.2">
      <c r="A42" s="104" t="s">
        <v>262</v>
      </c>
      <c r="B42" s="8">
        <v>1.76434612584099</v>
      </c>
      <c r="C42" s="9">
        <v>3.0857830700606201E-2</v>
      </c>
      <c r="D42" s="8">
        <v>1.59548272373776</v>
      </c>
      <c r="E42" s="9">
        <v>3.899489553794E-2</v>
      </c>
      <c r="F42" s="8">
        <v>1.88317238899152</v>
      </c>
      <c r="G42" s="9">
        <v>3.2305278726729503E-2</v>
      </c>
      <c r="H42" s="8">
        <v>1.8174795836829001</v>
      </c>
      <c r="I42" s="9">
        <v>4.5469078552210399E-2</v>
      </c>
      <c r="J42" s="8">
        <v>1.6155835039011099</v>
      </c>
      <c r="K42" s="247">
        <v>3.7277408952448098E-2</v>
      </c>
      <c r="L42" s="8"/>
      <c r="M42" s="9"/>
      <c r="N42" s="8"/>
      <c r="O42" s="9"/>
      <c r="P42" s="9"/>
      <c r="Q42" s="247"/>
      <c r="R42" s="104" t="s">
        <v>262</v>
      </c>
      <c r="S42" s="8">
        <v>1.85487148780935</v>
      </c>
      <c r="T42" s="9">
        <v>4.8156769574341403E-2</v>
      </c>
      <c r="U42" s="8">
        <v>2.0149722581980098</v>
      </c>
      <c r="V42" s="9">
        <v>4.3945386365776398E-2</v>
      </c>
      <c r="W42" s="8">
        <v>1.95106727740772</v>
      </c>
      <c r="X42" s="9">
        <v>6.3087979868244298E-2</v>
      </c>
      <c r="Y42" s="8">
        <v>1.8477216672339301</v>
      </c>
      <c r="Z42" s="9">
        <v>4.6853741532077303E-2</v>
      </c>
      <c r="AA42" s="8">
        <v>1.8408594339551101</v>
      </c>
      <c r="AB42" s="247">
        <v>5.1436341729399898E-2</v>
      </c>
      <c r="AC42" s="8"/>
      <c r="AD42" s="9"/>
      <c r="AE42" s="8"/>
      <c r="AF42" s="9"/>
      <c r="AH42" s="262"/>
      <c r="AI42" s="104" t="s">
        <v>262</v>
      </c>
      <c r="AJ42" s="8">
        <v>1.8816957259410501</v>
      </c>
      <c r="AK42" s="9">
        <v>5.31229180586998E-2</v>
      </c>
      <c r="AL42" s="8">
        <v>2.0055123589786499</v>
      </c>
      <c r="AM42" s="9">
        <v>6.6294604924874601E-2</v>
      </c>
      <c r="AN42" s="8">
        <v>2.03234504202138</v>
      </c>
      <c r="AO42" s="9">
        <v>6.2354406890890397E-2</v>
      </c>
      <c r="AP42" s="8">
        <v>1.92291619214186</v>
      </c>
      <c r="AQ42" s="9">
        <v>6.5471333863725903E-2</v>
      </c>
      <c r="AR42" s="8">
        <v>1.9514120134816699</v>
      </c>
      <c r="AS42" s="247">
        <v>7.7336839604069604E-2</v>
      </c>
      <c r="AT42" s="8"/>
      <c r="AU42" s="9"/>
      <c r="AV42" s="8"/>
      <c r="AW42" s="9"/>
      <c r="AY42" s="262"/>
      <c r="AZ42" s="104" t="s">
        <v>262</v>
      </c>
      <c r="BA42" s="8">
        <v>1.88161436257712</v>
      </c>
      <c r="BB42" s="9">
        <v>9.1704328853411995E-2</v>
      </c>
      <c r="BC42" s="8">
        <v>2.1498921769323598</v>
      </c>
      <c r="BD42" s="9">
        <v>0.10334527295047399</v>
      </c>
      <c r="BE42" s="8">
        <v>2.0683024620477499</v>
      </c>
      <c r="BF42" s="9">
        <v>0.120732676764011</v>
      </c>
      <c r="BG42" s="8">
        <v>1.87501303697919</v>
      </c>
      <c r="BH42" s="9">
        <v>7.9218571412303304E-2</v>
      </c>
      <c r="BI42" s="8">
        <v>2.2724713997499402</v>
      </c>
      <c r="BJ42" s="247">
        <v>0.113925925954812</v>
      </c>
      <c r="BK42" s="8"/>
      <c r="BL42" s="9"/>
      <c r="BM42" s="8"/>
      <c r="BN42" s="9"/>
      <c r="BP42" s="262"/>
      <c r="BQ42" s="104" t="s">
        <v>262</v>
      </c>
      <c r="BR42" s="8">
        <v>2.1095292899745099</v>
      </c>
      <c r="BS42" s="9">
        <v>0.18117058685808801</v>
      </c>
      <c r="BT42" s="8">
        <v>2.0104788564315501</v>
      </c>
      <c r="BU42" s="9">
        <v>0.19803628373630699</v>
      </c>
      <c r="BV42" s="8">
        <v>1.7073348295625299</v>
      </c>
      <c r="BW42" s="9">
        <v>0.220381758509269</v>
      </c>
      <c r="BX42" s="8">
        <v>1.7322923389411999</v>
      </c>
      <c r="BY42" s="9">
        <v>0.151686037889012</v>
      </c>
      <c r="BZ42" s="8">
        <v>2.3637896504236</v>
      </c>
      <c r="CA42" s="247">
        <v>0.20787004298366399</v>
      </c>
      <c r="CB42" s="8"/>
      <c r="CC42" s="9"/>
      <c r="CD42" s="8"/>
      <c r="CE42" s="9"/>
    </row>
    <row r="43" spans="1:85" s="6" customFormat="1" ht="12.75" customHeight="1" x14ac:dyDescent="0.2">
      <c r="A43" s="67" t="s">
        <v>338</v>
      </c>
      <c r="B43" s="210">
        <v>1.5765790406073701</v>
      </c>
      <c r="C43" s="20">
        <v>7.5914149090850896E-2</v>
      </c>
      <c r="D43" s="210">
        <v>1.5740241830235</v>
      </c>
      <c r="E43" s="20">
        <v>6.0265286887601598E-2</v>
      </c>
      <c r="F43" s="210">
        <v>1.87242304397227</v>
      </c>
      <c r="G43" s="20">
        <v>6.8979261344453299E-2</v>
      </c>
      <c r="H43" s="210">
        <v>1.90870303837257</v>
      </c>
      <c r="I43" s="20">
        <v>0.112308890561766</v>
      </c>
      <c r="J43" s="210">
        <v>1.88050872428924</v>
      </c>
      <c r="K43" s="253">
        <v>7.2452100102464903E-2</v>
      </c>
      <c r="L43" s="8"/>
      <c r="M43" s="9"/>
      <c r="N43" s="8"/>
      <c r="O43" s="9"/>
      <c r="P43" s="9"/>
      <c r="Q43" s="247"/>
      <c r="R43" s="67" t="s">
        <v>338</v>
      </c>
      <c r="S43" s="210">
        <v>1.6458908883575101</v>
      </c>
      <c r="T43" s="20">
        <v>9.1157926568607994E-2</v>
      </c>
      <c r="U43" s="210">
        <v>1.8930200757545299</v>
      </c>
      <c r="V43" s="20">
        <v>0.106418107584196</v>
      </c>
      <c r="W43" s="210">
        <v>1.7800260612698799</v>
      </c>
      <c r="X43" s="20">
        <v>5.7201813087349E-2</v>
      </c>
      <c r="Y43" s="210">
        <v>1.7434890791079301</v>
      </c>
      <c r="Z43" s="20">
        <v>7.3098795518766205E-2</v>
      </c>
      <c r="AA43" s="210">
        <v>2.1078524652654602</v>
      </c>
      <c r="AB43" s="253">
        <v>6.6276713447470798E-2</v>
      </c>
      <c r="AC43" s="8"/>
      <c r="AD43" s="9"/>
      <c r="AE43" s="8"/>
      <c r="AF43" s="9"/>
      <c r="AH43" s="262"/>
      <c r="AI43" s="67" t="s">
        <v>338</v>
      </c>
      <c r="AJ43" s="210">
        <v>1.7444489402421499</v>
      </c>
      <c r="AK43" s="20">
        <v>7.0943049719172993E-2</v>
      </c>
      <c r="AL43" s="210">
        <v>2.0083488098277602</v>
      </c>
      <c r="AM43" s="20">
        <v>6.4473153730115501E-2</v>
      </c>
      <c r="AN43" s="210">
        <v>1.89880258857574</v>
      </c>
      <c r="AO43" s="20">
        <v>7.0786618908356094E-2</v>
      </c>
      <c r="AP43" s="210">
        <v>1.83582842088718</v>
      </c>
      <c r="AQ43" s="20">
        <v>9.0731806908471296E-2</v>
      </c>
      <c r="AR43" s="210">
        <v>2.09350120236603</v>
      </c>
      <c r="AS43" s="253">
        <v>6.7415408981267799E-2</v>
      </c>
      <c r="AT43" s="8"/>
      <c r="AU43" s="9"/>
      <c r="AV43" s="8"/>
      <c r="AW43" s="9"/>
      <c r="AY43" s="262"/>
      <c r="AZ43" s="67" t="s">
        <v>338</v>
      </c>
      <c r="BA43" s="210">
        <v>1.33082829398175</v>
      </c>
      <c r="BB43" s="20">
        <v>8.6239383480099796E-2</v>
      </c>
      <c r="BC43" s="210">
        <v>1.7079649595901101</v>
      </c>
      <c r="BD43" s="20">
        <v>4.81632619407142E-2</v>
      </c>
      <c r="BE43" s="210">
        <v>1.5761756582912301</v>
      </c>
      <c r="BF43" s="20">
        <v>6.16181327342036E-2</v>
      </c>
      <c r="BG43" s="210">
        <v>1.8970835691183701</v>
      </c>
      <c r="BH43" s="20">
        <v>0.14158884809262201</v>
      </c>
      <c r="BI43" s="210">
        <v>2.0205267384124999</v>
      </c>
      <c r="BJ43" s="253">
        <v>7.7471329769779607E-2</v>
      </c>
      <c r="BK43" s="8"/>
      <c r="BL43" s="9"/>
      <c r="BM43" s="8"/>
      <c r="BN43" s="9"/>
      <c r="BP43" s="262"/>
      <c r="BQ43" s="67" t="s">
        <v>338</v>
      </c>
      <c r="BR43" s="210">
        <v>1.7664328105882201</v>
      </c>
      <c r="BS43" s="20">
        <v>9.95532721835648E-2</v>
      </c>
      <c r="BT43" s="210">
        <v>1.91205462601302</v>
      </c>
      <c r="BU43" s="20">
        <v>7.9785402580655196E-2</v>
      </c>
      <c r="BV43" s="210">
        <v>1.9465022093816999</v>
      </c>
      <c r="BW43" s="20">
        <v>0.12718479583496101</v>
      </c>
      <c r="BX43" s="210">
        <v>1.8020586702699</v>
      </c>
      <c r="BY43" s="20">
        <v>0.12818778855149801</v>
      </c>
      <c r="BZ43" s="210">
        <v>1.7774786684966699</v>
      </c>
      <c r="CA43" s="253">
        <v>0.120104176657108</v>
      </c>
      <c r="CB43" s="8"/>
      <c r="CC43" s="9"/>
      <c r="CD43" s="8"/>
      <c r="CE43" s="9"/>
    </row>
    <row r="44" spans="1:85" s="73" customFormat="1" ht="99.2" customHeight="1" x14ac:dyDescent="0.2">
      <c r="A44" s="435" t="s">
        <v>240</v>
      </c>
      <c r="B44" s="436"/>
      <c r="C44" s="436"/>
      <c r="D44" s="436"/>
      <c r="E44" s="436"/>
      <c r="F44" s="436"/>
      <c r="G44" s="436"/>
      <c r="H44" s="436"/>
      <c r="I44" s="436"/>
      <c r="J44" s="436"/>
      <c r="K44" s="436"/>
      <c r="L44" s="436"/>
      <c r="M44" s="436"/>
      <c r="N44" s="436"/>
      <c r="O44" s="436"/>
      <c r="P44" s="436"/>
      <c r="Q44" s="436"/>
      <c r="R44" s="435" t="s">
        <v>240</v>
      </c>
      <c r="S44" s="442"/>
      <c r="T44" s="442"/>
      <c r="U44" s="442"/>
      <c r="V44" s="442"/>
      <c r="W44" s="442"/>
      <c r="X44" s="442"/>
      <c r="Y44" s="442"/>
      <c r="Z44" s="442"/>
      <c r="AA44" s="442"/>
      <c r="AB44" s="442"/>
      <c r="AC44" s="442"/>
      <c r="AD44" s="442"/>
      <c r="AE44" s="442"/>
      <c r="AF44" s="442"/>
      <c r="AG44" s="442"/>
      <c r="AH44" s="442"/>
      <c r="AI44" s="435" t="s">
        <v>240</v>
      </c>
      <c r="AJ44" s="442"/>
      <c r="AK44" s="442"/>
      <c r="AL44" s="442"/>
      <c r="AM44" s="442"/>
      <c r="AN44" s="442"/>
      <c r="AO44" s="442"/>
      <c r="AP44" s="442"/>
      <c r="AQ44" s="442"/>
      <c r="AR44" s="442"/>
      <c r="AS44" s="442"/>
      <c r="AT44" s="442"/>
      <c r="AU44" s="442"/>
      <c r="AV44" s="442"/>
      <c r="AW44" s="442"/>
      <c r="AX44" s="442"/>
      <c r="AY44" s="442"/>
      <c r="AZ44" s="435" t="s">
        <v>240</v>
      </c>
      <c r="BA44" s="442"/>
      <c r="BB44" s="442"/>
      <c r="BC44" s="442"/>
      <c r="BD44" s="442"/>
      <c r="BE44" s="442"/>
      <c r="BF44" s="442"/>
      <c r="BG44" s="442"/>
      <c r="BH44" s="442"/>
      <c r="BI44" s="442"/>
      <c r="BJ44" s="442"/>
      <c r="BK44" s="442"/>
      <c r="BL44" s="442"/>
      <c r="BM44" s="442"/>
      <c r="BN44" s="442"/>
      <c r="BO44" s="442"/>
      <c r="BP44" s="442"/>
      <c r="BQ44" s="435" t="s">
        <v>240</v>
      </c>
      <c r="BR44" s="442"/>
      <c r="BS44" s="442"/>
      <c r="BT44" s="442"/>
      <c r="BU44" s="442"/>
      <c r="BV44" s="442"/>
      <c r="BW44" s="442"/>
      <c r="BX44" s="442"/>
      <c r="BY44" s="442"/>
      <c r="BZ44" s="442"/>
      <c r="CA44" s="442"/>
      <c r="CB44" s="442"/>
      <c r="CC44" s="442"/>
      <c r="CD44" s="442"/>
      <c r="CE44" s="442"/>
      <c r="CF44" s="442"/>
      <c r="CG44" s="442"/>
    </row>
    <row r="45" spans="1:85" s="235" customFormat="1" ht="71.25" customHeight="1" x14ac:dyDescent="0.2">
      <c r="A45" s="323" t="s">
        <v>339</v>
      </c>
      <c r="B45" s="323"/>
      <c r="C45" s="323"/>
      <c r="D45" s="323"/>
      <c r="E45" s="323"/>
      <c r="F45" s="323"/>
      <c r="G45" s="323"/>
      <c r="H45" s="323"/>
      <c r="I45" s="323"/>
      <c r="J45" s="323"/>
      <c r="K45" s="323"/>
      <c r="L45" s="323"/>
      <c r="M45" s="323"/>
      <c r="N45" s="323"/>
      <c r="O45" s="323"/>
      <c r="P45" s="323"/>
      <c r="Q45" s="323"/>
      <c r="R45" s="323" t="s">
        <v>339</v>
      </c>
      <c r="S45" s="323"/>
      <c r="T45" s="323"/>
      <c r="U45" s="323"/>
      <c r="V45" s="323"/>
      <c r="W45" s="323"/>
      <c r="X45" s="323"/>
      <c r="Y45" s="323"/>
      <c r="Z45" s="323"/>
      <c r="AA45" s="323"/>
      <c r="AB45" s="323"/>
      <c r="AC45" s="323"/>
      <c r="AD45" s="323"/>
      <c r="AE45" s="323"/>
      <c r="AF45" s="323"/>
      <c r="AG45" s="323"/>
      <c r="AH45" s="323"/>
      <c r="AI45" s="323" t="s">
        <v>339</v>
      </c>
      <c r="AJ45" s="323"/>
      <c r="AK45" s="323"/>
      <c r="AL45" s="323"/>
      <c r="AM45" s="323"/>
      <c r="AN45" s="323"/>
      <c r="AO45" s="323"/>
      <c r="AP45" s="323"/>
      <c r="AQ45" s="323"/>
      <c r="AR45" s="323"/>
      <c r="AS45" s="323"/>
      <c r="AT45" s="323"/>
      <c r="AU45" s="323"/>
      <c r="AV45" s="323"/>
      <c r="AW45" s="323"/>
      <c r="AX45" s="323"/>
      <c r="AY45" s="323"/>
      <c r="AZ45" s="323" t="s">
        <v>339</v>
      </c>
      <c r="BA45" s="323"/>
      <c r="BB45" s="323"/>
      <c r="BC45" s="323"/>
      <c r="BD45" s="323"/>
      <c r="BE45" s="323"/>
      <c r="BF45" s="323"/>
      <c r="BG45" s="323"/>
      <c r="BH45" s="323"/>
      <c r="BI45" s="323"/>
      <c r="BJ45" s="323"/>
      <c r="BK45" s="323"/>
      <c r="BL45" s="323"/>
      <c r="BM45" s="323"/>
      <c r="BN45" s="323"/>
      <c r="BO45" s="323"/>
      <c r="BP45" s="323"/>
      <c r="BQ45" s="323" t="s">
        <v>339</v>
      </c>
      <c r="BR45" s="323"/>
      <c r="BS45" s="323"/>
      <c r="BT45" s="323"/>
      <c r="BU45" s="323"/>
      <c r="BV45" s="323"/>
      <c r="BW45" s="323"/>
      <c r="BX45" s="323"/>
      <c r="BY45" s="323"/>
      <c r="BZ45" s="323"/>
      <c r="CA45" s="323"/>
      <c r="CB45" s="323"/>
      <c r="CC45" s="323"/>
      <c r="CD45" s="323"/>
      <c r="CE45" s="323"/>
      <c r="CF45" s="323"/>
      <c r="CG45" s="323"/>
    </row>
    <row r="46" spans="1:85" s="68" customFormat="1" x14ac:dyDescent="0.2">
      <c r="A46" s="284" t="s">
        <v>147</v>
      </c>
      <c r="B46" s="283"/>
      <c r="C46" s="283"/>
      <c r="D46" s="283"/>
      <c r="E46" s="283"/>
      <c r="F46" s="283"/>
      <c r="G46" s="283"/>
      <c r="H46" s="283"/>
      <c r="I46" s="283"/>
      <c r="J46" s="283"/>
      <c r="K46" s="283"/>
      <c r="L46" s="283"/>
      <c r="M46" s="283"/>
      <c r="N46" s="283"/>
      <c r="O46" s="283"/>
      <c r="P46" s="283"/>
      <c r="Q46" s="283"/>
      <c r="R46" s="284" t="s">
        <v>147</v>
      </c>
      <c r="S46" s="283"/>
      <c r="T46" s="283"/>
      <c r="U46" s="283"/>
      <c r="V46" s="283"/>
      <c r="W46" s="283"/>
      <c r="X46" s="283"/>
      <c r="Y46" s="283"/>
      <c r="Z46" s="283"/>
      <c r="AA46" s="283"/>
      <c r="AB46" s="283"/>
      <c r="AC46" s="283"/>
      <c r="AD46" s="283"/>
      <c r="AE46" s="283"/>
      <c r="AF46" s="283"/>
      <c r="AG46" s="283"/>
      <c r="AH46" s="283"/>
      <c r="AI46" s="284" t="s">
        <v>147</v>
      </c>
      <c r="AJ46" s="283"/>
      <c r="AK46" s="283"/>
      <c r="AL46" s="283"/>
      <c r="AM46" s="283"/>
      <c r="AN46" s="283"/>
      <c r="AO46" s="283"/>
      <c r="AP46" s="283"/>
      <c r="AQ46" s="283"/>
      <c r="AR46" s="283"/>
      <c r="AS46" s="283"/>
      <c r="AT46" s="283"/>
      <c r="AU46" s="283"/>
      <c r="AV46" s="283"/>
      <c r="AW46" s="283"/>
      <c r="AX46" s="283"/>
      <c r="AY46" s="283"/>
      <c r="AZ46" s="284" t="s">
        <v>147</v>
      </c>
      <c r="BA46" s="283"/>
      <c r="BB46" s="283"/>
      <c r="BC46" s="283"/>
      <c r="BD46" s="283"/>
      <c r="BE46" s="283"/>
      <c r="BF46" s="283"/>
      <c r="BG46" s="283"/>
      <c r="BH46" s="283"/>
      <c r="BI46" s="283"/>
      <c r="BJ46" s="283"/>
      <c r="BK46" s="283"/>
      <c r="BL46" s="283"/>
      <c r="BM46" s="283"/>
      <c r="BN46" s="283"/>
      <c r="BO46" s="283"/>
      <c r="BP46" s="283"/>
      <c r="BQ46" s="284" t="s">
        <v>147</v>
      </c>
      <c r="BR46" s="283"/>
      <c r="BS46" s="283"/>
      <c r="BT46" s="283"/>
      <c r="BU46" s="283"/>
      <c r="BV46" s="283"/>
      <c r="BW46" s="283"/>
      <c r="BX46" s="283"/>
      <c r="BY46" s="283"/>
      <c r="BZ46" s="283"/>
      <c r="CA46" s="283"/>
      <c r="CB46" s="283"/>
      <c r="CC46" s="283"/>
      <c r="CD46" s="283"/>
      <c r="CE46" s="283"/>
      <c r="CF46" s="283"/>
      <c r="CG46" s="283"/>
    </row>
    <row r="47" spans="1:85" s="68" customFormat="1" x14ac:dyDescent="0.2"/>
    <row r="48" spans="1:85" s="68" customFormat="1" x14ac:dyDescent="0.2"/>
    <row r="49" spans="1:83" s="68" customFormat="1" x14ac:dyDescent="0.2"/>
    <row r="50" spans="1:83" s="68" customFormat="1" x14ac:dyDescent="0.2"/>
    <row r="51" spans="1:83" s="68" customFormat="1" x14ac:dyDescent="0.2"/>
    <row r="52" spans="1:83" s="68" customFormat="1" x14ac:dyDescent="0.2"/>
    <row r="53" spans="1:83" s="68" customFormat="1" x14ac:dyDescent="0.2"/>
    <row r="54" spans="1:83" s="68" customFormat="1" x14ac:dyDescent="0.2"/>
    <row r="55" spans="1:83" s="68" customFormat="1" x14ac:dyDescent="0.2">
      <c r="A55" s="71"/>
      <c r="B55" s="69"/>
      <c r="C55" s="69"/>
      <c r="D55" s="69"/>
      <c r="E55" s="69"/>
      <c r="F55" s="69"/>
      <c r="G55" s="69"/>
      <c r="H55" s="69"/>
      <c r="I55" s="69"/>
      <c r="J55" s="69"/>
      <c r="K55" s="69"/>
      <c r="L55" s="69"/>
      <c r="M55" s="69"/>
      <c r="N55" s="69"/>
      <c r="O55" s="69"/>
      <c r="P55" s="69"/>
      <c r="Q55" s="69"/>
      <c r="R55" s="71"/>
      <c r="S55" s="69"/>
      <c r="T55" s="69"/>
      <c r="U55" s="69"/>
      <c r="V55" s="69"/>
      <c r="W55" s="69"/>
      <c r="X55" s="69"/>
      <c r="Y55" s="69"/>
      <c r="Z55" s="69"/>
      <c r="AA55" s="69"/>
      <c r="AB55" s="69"/>
      <c r="AC55" s="69"/>
      <c r="AD55" s="69"/>
      <c r="AE55" s="69"/>
      <c r="AF55" s="69"/>
      <c r="AI55" s="71"/>
      <c r="AJ55" s="69"/>
      <c r="AK55" s="69"/>
      <c r="AL55" s="69"/>
      <c r="AM55" s="69"/>
      <c r="AN55" s="69"/>
      <c r="AO55" s="69"/>
      <c r="AP55" s="69"/>
      <c r="AQ55" s="69"/>
      <c r="AR55" s="69"/>
      <c r="AS55" s="69"/>
      <c r="AT55" s="69"/>
      <c r="AU55" s="69"/>
      <c r="AV55" s="69"/>
      <c r="AW55" s="69"/>
      <c r="AZ55" s="71"/>
      <c r="BA55" s="69"/>
      <c r="BB55" s="69"/>
      <c r="BC55" s="69"/>
      <c r="BD55" s="69"/>
      <c r="BE55" s="69"/>
      <c r="BF55" s="69"/>
      <c r="BG55" s="69"/>
      <c r="BH55" s="69"/>
      <c r="BI55" s="69"/>
      <c r="BJ55" s="69"/>
      <c r="BK55" s="69"/>
      <c r="BL55" s="69"/>
      <c r="BM55" s="69"/>
      <c r="BN55" s="69"/>
      <c r="BQ55" s="71"/>
      <c r="BR55" s="69"/>
      <c r="BS55" s="69"/>
      <c r="BT55" s="69"/>
      <c r="BU55" s="69"/>
      <c r="BV55" s="69"/>
      <c r="BW55" s="69"/>
      <c r="BX55" s="69"/>
      <c r="BY55" s="69"/>
      <c r="BZ55" s="69"/>
      <c r="CA55" s="69"/>
      <c r="CB55" s="69"/>
      <c r="CC55" s="69"/>
      <c r="CD55" s="69"/>
      <c r="CE55" s="69"/>
    </row>
    <row r="56" spans="1:83" s="68" customFormat="1" x14ac:dyDescent="0.2">
      <c r="A56" s="71"/>
      <c r="B56" s="69"/>
      <c r="C56" s="69"/>
      <c r="D56" s="69"/>
      <c r="E56" s="69"/>
      <c r="F56" s="69"/>
      <c r="G56" s="69"/>
      <c r="H56" s="69"/>
      <c r="I56" s="69"/>
      <c r="J56" s="69"/>
      <c r="K56" s="69"/>
      <c r="L56" s="69"/>
      <c r="M56" s="69"/>
      <c r="N56" s="69"/>
      <c r="O56" s="69"/>
      <c r="P56" s="69"/>
      <c r="Q56" s="69"/>
      <c r="R56" s="71"/>
      <c r="S56" s="69"/>
      <c r="T56" s="69"/>
      <c r="U56" s="69"/>
      <c r="V56" s="69"/>
      <c r="W56" s="69"/>
      <c r="X56" s="69"/>
      <c r="Y56" s="69"/>
      <c r="Z56" s="69"/>
      <c r="AA56" s="69"/>
      <c r="AB56" s="69"/>
      <c r="AC56" s="69"/>
      <c r="AD56" s="69"/>
      <c r="AE56" s="69"/>
      <c r="AF56" s="69"/>
      <c r="AI56" s="71"/>
      <c r="AJ56" s="69"/>
      <c r="AK56" s="69"/>
      <c r="AL56" s="69"/>
      <c r="AM56" s="69"/>
      <c r="AN56" s="69"/>
      <c r="AO56" s="69"/>
      <c r="AP56" s="69"/>
      <c r="AQ56" s="69"/>
      <c r="AR56" s="69"/>
      <c r="AS56" s="69"/>
      <c r="AT56" s="69"/>
      <c r="AU56" s="69"/>
      <c r="AV56" s="69"/>
      <c r="AW56" s="69"/>
      <c r="AZ56" s="71"/>
      <c r="BA56" s="69"/>
      <c r="BB56" s="69"/>
      <c r="BC56" s="69"/>
      <c r="BD56" s="69"/>
      <c r="BE56" s="69"/>
      <c r="BF56" s="69"/>
      <c r="BG56" s="69"/>
      <c r="BH56" s="69"/>
      <c r="BI56" s="69"/>
      <c r="BJ56" s="69"/>
      <c r="BK56" s="69"/>
      <c r="BL56" s="69"/>
      <c r="BM56" s="69"/>
      <c r="BN56" s="69"/>
      <c r="BQ56" s="71"/>
      <c r="BR56" s="69"/>
      <c r="BS56" s="69"/>
      <c r="BT56" s="69"/>
      <c r="BU56" s="69"/>
      <c r="BV56" s="69"/>
      <c r="BW56" s="69"/>
      <c r="BX56" s="69"/>
      <c r="BY56" s="69"/>
      <c r="BZ56" s="69"/>
      <c r="CA56" s="69"/>
      <c r="CB56" s="69"/>
      <c r="CC56" s="69"/>
      <c r="CD56" s="69"/>
      <c r="CE56" s="69"/>
    </row>
    <row r="57" spans="1:83" s="68" customFormat="1" x14ac:dyDescent="0.2">
      <c r="A57" s="72"/>
      <c r="B57" s="69"/>
      <c r="D57" s="69"/>
      <c r="F57" s="69"/>
      <c r="H57" s="69"/>
      <c r="J57" s="69"/>
      <c r="L57" s="69"/>
      <c r="N57" s="69"/>
      <c r="R57" s="72"/>
      <c r="S57" s="69"/>
      <c r="U57" s="69"/>
      <c r="W57" s="69"/>
      <c r="Y57" s="69"/>
      <c r="AA57" s="69"/>
      <c r="AC57" s="69"/>
      <c r="AE57" s="69"/>
      <c r="AI57" s="72"/>
      <c r="AJ57" s="69"/>
      <c r="AL57" s="69"/>
      <c r="AN57" s="69"/>
      <c r="AP57" s="69"/>
      <c r="AR57" s="69"/>
      <c r="AT57" s="69"/>
      <c r="AV57" s="69"/>
      <c r="AZ57" s="72"/>
      <c r="BA57" s="69"/>
      <c r="BC57" s="69"/>
      <c r="BE57" s="69"/>
      <c r="BG57" s="69"/>
      <c r="BI57" s="69"/>
      <c r="BK57" s="69"/>
      <c r="BM57" s="69"/>
      <c r="BQ57" s="72"/>
      <c r="BR57" s="69"/>
      <c r="BT57" s="69"/>
      <c r="BV57" s="69"/>
      <c r="BX57" s="69"/>
      <c r="BZ57" s="69"/>
      <c r="CB57" s="69"/>
      <c r="CD57" s="69"/>
    </row>
    <row r="58" spans="1:83" s="68" customFormat="1" x14ac:dyDescent="0.2">
      <c r="A58" s="72"/>
      <c r="B58" s="69"/>
      <c r="D58" s="69"/>
      <c r="F58" s="69"/>
      <c r="H58" s="69"/>
      <c r="J58" s="69"/>
      <c r="L58" s="69"/>
      <c r="N58" s="69"/>
      <c r="R58" s="72"/>
      <c r="S58" s="69"/>
      <c r="U58" s="69"/>
      <c r="W58" s="69"/>
      <c r="Y58" s="69"/>
      <c r="AA58" s="69"/>
      <c r="AC58" s="69"/>
      <c r="AE58" s="69"/>
      <c r="AI58" s="72"/>
      <c r="AJ58" s="69"/>
      <c r="AL58" s="69"/>
      <c r="AN58" s="69"/>
      <c r="AP58" s="69"/>
      <c r="AR58" s="69"/>
      <c r="AT58" s="69"/>
      <c r="AV58" s="69"/>
      <c r="AZ58" s="72"/>
      <c r="BA58" s="69"/>
      <c r="BC58" s="69"/>
      <c r="BE58" s="69"/>
      <c r="BG58" s="69"/>
      <c r="BI58" s="69"/>
      <c r="BK58" s="69"/>
      <c r="BM58" s="69"/>
      <c r="BQ58" s="72"/>
      <c r="BR58" s="69"/>
      <c r="BT58" s="69"/>
      <c r="BV58" s="69"/>
      <c r="BX58" s="69"/>
      <c r="BZ58" s="69"/>
      <c r="CB58" s="69"/>
      <c r="CD58" s="69"/>
    </row>
    <row r="59" spans="1:83" s="68" customFormat="1" x14ac:dyDescent="0.2">
      <c r="A59" s="72"/>
      <c r="B59" s="69"/>
      <c r="D59" s="69"/>
      <c r="F59" s="69"/>
      <c r="H59" s="69"/>
      <c r="J59" s="69"/>
      <c r="L59" s="69"/>
      <c r="N59" s="69"/>
      <c r="R59" s="72"/>
      <c r="S59" s="69"/>
      <c r="U59" s="69"/>
      <c r="W59" s="69"/>
      <c r="Y59" s="69"/>
      <c r="AA59" s="69"/>
      <c r="AC59" s="69"/>
      <c r="AE59" s="69"/>
      <c r="AI59" s="72"/>
      <c r="AJ59" s="69"/>
      <c r="AL59" s="69"/>
      <c r="AN59" s="69"/>
      <c r="AP59" s="69"/>
      <c r="AR59" s="69"/>
      <c r="AT59" s="69"/>
      <c r="AV59" s="69"/>
      <c r="AZ59" s="72"/>
      <c r="BA59" s="69"/>
      <c r="BC59" s="69"/>
      <c r="BE59" s="69"/>
      <c r="BG59" s="69"/>
      <c r="BI59" s="69"/>
      <c r="BK59" s="69"/>
      <c r="BM59" s="69"/>
      <c r="BQ59" s="72"/>
      <c r="BR59" s="69"/>
      <c r="BT59" s="69"/>
      <c r="BV59" s="69"/>
      <c r="BX59" s="69"/>
      <c r="BZ59" s="69"/>
      <c r="CB59" s="69"/>
      <c r="CD59" s="69"/>
    </row>
    <row r="60" spans="1:83" s="68" customFormat="1" x14ac:dyDescent="0.2">
      <c r="A60" s="72"/>
      <c r="B60" s="69"/>
      <c r="D60" s="69"/>
      <c r="F60" s="69"/>
      <c r="H60" s="69"/>
      <c r="J60" s="69"/>
      <c r="L60" s="69"/>
      <c r="N60" s="69"/>
      <c r="R60" s="72"/>
      <c r="S60" s="69"/>
      <c r="U60" s="69"/>
      <c r="W60" s="69"/>
      <c r="Y60" s="69"/>
      <c r="AA60" s="69"/>
      <c r="AC60" s="69"/>
      <c r="AE60" s="69"/>
      <c r="AI60" s="72"/>
      <c r="AJ60" s="69"/>
      <c r="AL60" s="69"/>
      <c r="AN60" s="69"/>
      <c r="AP60" s="69"/>
      <c r="AR60" s="69"/>
      <c r="AT60" s="69"/>
      <c r="AV60" s="69"/>
      <c r="AZ60" s="72"/>
      <c r="BA60" s="69"/>
      <c r="BC60" s="69"/>
      <c r="BE60" s="69"/>
      <c r="BG60" s="69"/>
      <c r="BI60" s="69"/>
      <c r="BK60" s="69"/>
      <c r="BM60" s="69"/>
      <c r="BQ60" s="72"/>
      <c r="BR60" s="69"/>
      <c r="BT60" s="69"/>
      <c r="BV60" s="69"/>
      <c r="BX60" s="69"/>
      <c r="BZ60" s="69"/>
      <c r="CB60" s="69"/>
      <c r="CD60" s="69"/>
    </row>
    <row r="61" spans="1:83" s="68" customFormat="1" x14ac:dyDescent="0.2">
      <c r="A61" s="72"/>
      <c r="B61" s="69"/>
      <c r="D61" s="69"/>
      <c r="F61" s="69"/>
      <c r="H61" s="69"/>
      <c r="J61" s="69"/>
      <c r="L61" s="69"/>
      <c r="N61" s="69"/>
      <c r="R61" s="72"/>
      <c r="S61" s="69"/>
      <c r="U61" s="69"/>
      <c r="W61" s="69"/>
      <c r="Y61" s="69"/>
      <c r="AA61" s="69"/>
      <c r="AC61" s="69"/>
      <c r="AE61" s="69"/>
      <c r="AI61" s="72"/>
      <c r="AJ61" s="69"/>
      <c r="AL61" s="69"/>
      <c r="AN61" s="69"/>
      <c r="AP61" s="69"/>
      <c r="AR61" s="69"/>
      <c r="AT61" s="69"/>
      <c r="AV61" s="69"/>
      <c r="AZ61" s="72"/>
      <c r="BA61" s="69"/>
      <c r="BC61" s="69"/>
      <c r="BE61" s="69"/>
      <c r="BG61" s="69"/>
      <c r="BI61" s="69"/>
      <c r="BK61" s="69"/>
      <c r="BM61" s="69"/>
      <c r="BQ61" s="72"/>
      <c r="BR61" s="69"/>
      <c r="BT61" s="69"/>
      <c r="BV61" s="69"/>
      <c r="BX61" s="69"/>
      <c r="BZ61" s="69"/>
      <c r="CB61" s="69"/>
      <c r="CD61" s="69"/>
    </row>
    <row r="62" spans="1:83" x14ac:dyDescent="0.2">
      <c r="A62" s="11"/>
      <c r="R62" s="11"/>
      <c r="AI62" s="11"/>
      <c r="AZ62" s="11"/>
      <c r="BQ62" s="11"/>
    </row>
    <row r="63" spans="1:83" x14ac:dyDescent="0.2">
      <c r="A63" s="12"/>
      <c r="R63" s="12"/>
      <c r="AI63" s="12"/>
      <c r="AZ63" s="12"/>
      <c r="BQ63" s="12"/>
    </row>
  </sheetData>
  <mergeCells count="45">
    <mergeCell ref="BQ45:CG45"/>
    <mergeCell ref="A45:Q45"/>
    <mergeCell ref="R45:AH45"/>
    <mergeCell ref="AI45:AY45"/>
    <mergeCell ref="AZ45:BP45"/>
    <mergeCell ref="B6:K7"/>
    <mergeCell ref="S6:AB7"/>
    <mergeCell ref="AJ6:AS7"/>
    <mergeCell ref="BA6:BJ7"/>
    <mergeCell ref="BR6:CA7"/>
    <mergeCell ref="A2:O4"/>
    <mergeCell ref="R2:AF4"/>
    <mergeCell ref="AI2:AW4"/>
    <mergeCell ref="AZ2:BN4"/>
    <mergeCell ref="BQ2:CE4"/>
    <mergeCell ref="B8:C8"/>
    <mergeCell ref="D8:E8"/>
    <mergeCell ref="F8:G8"/>
    <mergeCell ref="H8:I8"/>
    <mergeCell ref="J8:K8"/>
    <mergeCell ref="AA8:AB8"/>
    <mergeCell ref="S8:T8"/>
    <mergeCell ref="U8:V8"/>
    <mergeCell ref="W8:X8"/>
    <mergeCell ref="Y8:Z8"/>
    <mergeCell ref="BI8:BJ8"/>
    <mergeCell ref="AJ8:AK8"/>
    <mergeCell ref="AL8:AM8"/>
    <mergeCell ref="AN8:AO8"/>
    <mergeCell ref="AP8:AQ8"/>
    <mergeCell ref="AR8:AS8"/>
    <mergeCell ref="BA8:BB8"/>
    <mergeCell ref="BC8:BD8"/>
    <mergeCell ref="BE8:BF8"/>
    <mergeCell ref="BG8:BH8"/>
    <mergeCell ref="BR8:BS8"/>
    <mergeCell ref="BT8:BU8"/>
    <mergeCell ref="BV8:BW8"/>
    <mergeCell ref="BX8:BY8"/>
    <mergeCell ref="BZ8:CA8"/>
    <mergeCell ref="A44:Q44"/>
    <mergeCell ref="R44:AH44"/>
    <mergeCell ref="AI44:AY44"/>
    <mergeCell ref="AZ44:BP44"/>
    <mergeCell ref="BQ44:CG4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CI62"/>
  <sheetViews>
    <sheetView zoomScaleNormal="100" workbookViewId="0">
      <selection activeCell="Q45" sqref="Q45:AE45"/>
    </sheetView>
  </sheetViews>
  <sheetFormatPr defaultColWidth="9" defaultRowHeight="12.75" x14ac:dyDescent="0.2"/>
  <cols>
    <col min="1" max="1" width="16.7109375" style="3" customWidth="1"/>
    <col min="2" max="2" width="5" style="3" customWidth="1"/>
    <col min="3" max="7" width="4.5703125" style="3" customWidth="1"/>
    <col min="8" max="9" width="5.5703125" style="3" customWidth="1"/>
    <col min="10" max="11" width="6.7109375" style="3" customWidth="1"/>
    <col min="12" max="16" width="4.5703125" style="3" customWidth="1"/>
    <col min="17" max="17" width="16.5703125" style="3" customWidth="1"/>
    <col min="18" max="23" width="4.7109375" style="3" customWidth="1"/>
    <col min="24" max="25" width="5.5703125" style="3" customWidth="1"/>
    <col min="26" max="27" width="6.7109375" style="3" customWidth="1"/>
    <col min="28" max="31" width="4.7109375" style="3" customWidth="1"/>
    <col min="32" max="32" width="16.5703125" style="3" customWidth="1"/>
    <col min="33" max="38" width="4.7109375" style="3" customWidth="1"/>
    <col min="39" max="40" width="5.5703125" style="3" customWidth="1"/>
    <col min="41" max="42" width="6.7109375" style="3" customWidth="1"/>
    <col min="43" max="44" width="4.5703125" style="3" customWidth="1"/>
    <col min="45" max="46" width="4.7109375" style="3" customWidth="1"/>
    <col min="47" max="47" width="16.7109375" style="3" customWidth="1"/>
    <col min="48" max="53" width="4.7109375" style="3" customWidth="1"/>
    <col min="54" max="55" width="5.5703125" style="3" customWidth="1"/>
    <col min="56" max="57" width="6.7109375" style="3" customWidth="1"/>
    <col min="58" max="61" width="4.7109375" style="3" customWidth="1"/>
    <col min="62" max="62" width="16.7109375" style="3" customWidth="1"/>
    <col min="63" max="68" width="4.7109375" style="3" customWidth="1"/>
    <col min="69" max="70" width="5.5703125" style="3" customWidth="1"/>
    <col min="71" max="72" width="6.7109375" style="3" customWidth="1"/>
    <col min="73" max="78" width="4.7109375" style="3" customWidth="1"/>
    <col min="79" max="16384" width="9" style="3"/>
  </cols>
  <sheetData>
    <row r="1" spans="1:87" x14ac:dyDescent="0.2">
      <c r="A1" s="2" t="s">
        <v>193</v>
      </c>
      <c r="E1" s="2"/>
      <c r="F1" s="2"/>
      <c r="G1" s="2"/>
      <c r="H1" s="2"/>
      <c r="I1" s="2"/>
      <c r="J1" s="2"/>
      <c r="K1" s="2"/>
      <c r="L1" s="2"/>
      <c r="M1" s="2"/>
      <c r="N1" s="2"/>
      <c r="O1" s="2"/>
      <c r="P1" s="2"/>
      <c r="Q1" s="2" t="str">
        <f>A1</f>
        <v>Table A4.22</v>
      </c>
      <c r="R1" s="2"/>
      <c r="S1" s="2"/>
      <c r="T1" s="2"/>
      <c r="U1" s="2"/>
      <c r="V1" s="2"/>
      <c r="W1" s="2"/>
      <c r="X1" s="2"/>
      <c r="Y1" s="2"/>
      <c r="Z1" s="2"/>
      <c r="AA1" s="2"/>
      <c r="AB1" s="2"/>
      <c r="AC1" s="2"/>
      <c r="AD1" s="2"/>
      <c r="AE1" s="2"/>
      <c r="AF1" s="2" t="str">
        <f>Q1</f>
        <v>Table A4.22</v>
      </c>
      <c r="AG1" s="2"/>
      <c r="AH1" s="2"/>
      <c r="AI1" s="2"/>
      <c r="AJ1" s="2"/>
      <c r="AK1" s="2"/>
      <c r="AL1" s="2"/>
      <c r="AM1" s="2"/>
      <c r="AN1" s="2"/>
      <c r="AO1" s="2"/>
      <c r="AP1" s="2"/>
      <c r="AQ1" s="2"/>
      <c r="AR1" s="2"/>
      <c r="AS1" s="2"/>
      <c r="AT1" s="2"/>
      <c r="AU1" s="2" t="str">
        <f>AF1</f>
        <v>Table A4.22</v>
      </c>
      <c r="AV1" s="2"/>
      <c r="AW1" s="2"/>
      <c r="AX1" s="2"/>
      <c r="AY1" s="2"/>
      <c r="AZ1" s="2"/>
      <c r="BA1" s="2"/>
      <c r="BB1" s="2"/>
      <c r="BC1" s="2"/>
      <c r="BD1" s="2"/>
      <c r="BE1" s="2"/>
      <c r="BF1" s="2"/>
      <c r="BG1" s="2"/>
      <c r="BH1" s="2"/>
      <c r="BI1" s="2"/>
      <c r="BJ1" s="2" t="str">
        <f>AU1</f>
        <v>Table A4.22</v>
      </c>
      <c r="BK1" s="2"/>
      <c r="BL1" s="2"/>
      <c r="BM1" s="2"/>
      <c r="BN1" s="2"/>
      <c r="BO1" s="2"/>
      <c r="BP1" s="2"/>
      <c r="BQ1" s="2"/>
      <c r="BR1" s="2"/>
      <c r="BS1" s="2"/>
      <c r="BT1" s="2"/>
      <c r="BU1" s="2"/>
      <c r="BV1" s="2"/>
      <c r="BW1" s="2"/>
      <c r="BX1" s="2"/>
    </row>
    <row r="2" spans="1:87" ht="12.75" customHeight="1" x14ac:dyDescent="0.2">
      <c r="A2" s="329" t="s">
        <v>138</v>
      </c>
      <c r="B2" s="329"/>
      <c r="C2" s="329"/>
      <c r="D2" s="329"/>
      <c r="E2" s="329"/>
      <c r="F2" s="329"/>
      <c r="G2" s="329"/>
      <c r="H2" s="329"/>
      <c r="I2" s="329"/>
      <c r="J2" s="329"/>
      <c r="K2" s="329"/>
      <c r="L2" s="329"/>
      <c r="M2" s="329"/>
      <c r="N2" s="329"/>
      <c r="O2" s="329"/>
      <c r="P2" s="4"/>
      <c r="Q2" s="329" t="str">
        <f>$A$2</f>
        <v>Mean use of generic skills at work, by establishment size</v>
      </c>
      <c r="R2" s="329"/>
      <c r="S2" s="329"/>
      <c r="T2" s="329"/>
      <c r="U2" s="329"/>
      <c r="V2" s="329"/>
      <c r="W2" s="329"/>
      <c r="X2" s="329"/>
      <c r="Y2" s="329"/>
      <c r="Z2" s="329"/>
      <c r="AA2" s="329"/>
      <c r="AB2" s="329"/>
      <c r="AC2" s="329"/>
      <c r="AD2" s="329"/>
      <c r="AE2" s="329"/>
      <c r="AF2" s="329" t="str">
        <f>$A$2</f>
        <v>Mean use of generic skills at work, by establishment size</v>
      </c>
      <c r="AG2" s="329"/>
      <c r="AH2" s="329"/>
      <c r="AI2" s="329"/>
      <c r="AJ2" s="329"/>
      <c r="AK2" s="329"/>
      <c r="AL2" s="329"/>
      <c r="AM2" s="329"/>
      <c r="AN2" s="329"/>
      <c r="AO2" s="329"/>
      <c r="AP2" s="329"/>
      <c r="AQ2" s="329"/>
      <c r="AR2" s="329"/>
      <c r="AS2" s="329"/>
      <c r="AT2" s="329"/>
      <c r="AU2" s="329" t="str">
        <f>$A$2</f>
        <v>Mean use of generic skills at work, by establishment size</v>
      </c>
      <c r="AV2" s="329"/>
      <c r="AW2" s="329"/>
      <c r="AX2" s="329"/>
      <c r="AY2" s="329"/>
      <c r="AZ2" s="329"/>
      <c r="BA2" s="329"/>
      <c r="BB2" s="329"/>
      <c r="BC2" s="329"/>
      <c r="BD2" s="329"/>
      <c r="BE2" s="329"/>
      <c r="BF2" s="329"/>
      <c r="BG2" s="329"/>
      <c r="BH2" s="329"/>
      <c r="BI2" s="329"/>
      <c r="BJ2" s="329" t="str">
        <f>$A$2</f>
        <v>Mean use of generic skills at work, by establishment size</v>
      </c>
      <c r="BK2" s="329"/>
      <c r="BL2" s="329"/>
      <c r="BM2" s="329"/>
      <c r="BN2" s="329"/>
      <c r="BO2" s="329"/>
      <c r="BP2" s="329"/>
      <c r="BQ2" s="329"/>
      <c r="BR2" s="329"/>
      <c r="BS2" s="329"/>
      <c r="BT2" s="329"/>
      <c r="BU2" s="329"/>
      <c r="BV2" s="329"/>
      <c r="BW2" s="329"/>
      <c r="BX2" s="329"/>
    </row>
    <row r="3" spans="1:87" x14ac:dyDescent="0.2">
      <c r="A3" s="329"/>
      <c r="B3" s="329"/>
      <c r="C3" s="329"/>
      <c r="D3" s="329"/>
      <c r="E3" s="329"/>
      <c r="F3" s="329"/>
      <c r="G3" s="329"/>
      <c r="H3" s="329"/>
      <c r="I3" s="329"/>
      <c r="J3" s="329"/>
      <c r="K3" s="329"/>
      <c r="L3" s="329"/>
      <c r="M3" s="329"/>
      <c r="N3" s="329"/>
      <c r="O3" s="329"/>
      <c r="P3" s="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row>
    <row r="4" spans="1:87" x14ac:dyDescent="0.2">
      <c r="A4" s="329"/>
      <c r="B4" s="329"/>
      <c r="C4" s="329"/>
      <c r="D4" s="329"/>
      <c r="E4" s="329"/>
      <c r="F4" s="329"/>
      <c r="G4" s="329"/>
      <c r="H4" s="329"/>
      <c r="I4" s="329"/>
      <c r="J4" s="329"/>
      <c r="K4" s="329"/>
      <c r="L4" s="329"/>
      <c r="M4" s="329"/>
      <c r="N4" s="329"/>
      <c r="O4" s="329"/>
      <c r="P4" s="4"/>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row>
    <row r="5" spans="1:87" x14ac:dyDescent="0.2">
      <c r="A5" s="4" t="s">
        <v>37</v>
      </c>
      <c r="B5" s="4"/>
      <c r="C5" s="4"/>
      <c r="D5" s="4"/>
      <c r="E5" s="4"/>
      <c r="F5" s="4"/>
      <c r="G5" s="4"/>
      <c r="H5" s="4"/>
      <c r="I5" s="4"/>
      <c r="J5" s="4"/>
      <c r="K5" s="4"/>
      <c r="L5" s="4"/>
      <c r="M5" s="4"/>
      <c r="N5" s="4"/>
      <c r="O5" s="4"/>
      <c r="P5" s="4"/>
      <c r="Q5" s="4" t="s">
        <v>38</v>
      </c>
      <c r="R5" s="4"/>
      <c r="S5" s="4"/>
      <c r="T5" s="4"/>
      <c r="U5" s="4"/>
      <c r="V5" s="4"/>
      <c r="W5" s="4"/>
      <c r="X5" s="4"/>
      <c r="Y5" s="4"/>
      <c r="Z5" s="4"/>
      <c r="AA5" s="4"/>
      <c r="AB5" s="4"/>
      <c r="AC5" s="4"/>
      <c r="AD5" s="4"/>
      <c r="AE5" s="4"/>
      <c r="AF5" s="4" t="s">
        <v>39</v>
      </c>
      <c r="AG5" s="4"/>
      <c r="AH5" s="4"/>
      <c r="AI5" s="4"/>
      <c r="AJ5" s="4"/>
      <c r="AK5" s="4"/>
      <c r="AL5" s="4"/>
      <c r="AM5" s="4"/>
      <c r="AN5" s="4"/>
      <c r="AO5" s="4"/>
      <c r="AP5" s="4"/>
      <c r="AQ5" s="4"/>
      <c r="AR5" s="4"/>
      <c r="AS5" s="4"/>
      <c r="AT5" s="4"/>
      <c r="AU5" s="4" t="s">
        <v>40</v>
      </c>
      <c r="AV5" s="4"/>
      <c r="AW5" s="4"/>
      <c r="AX5" s="4"/>
      <c r="AY5" s="4"/>
      <c r="AZ5" s="4"/>
      <c r="BA5" s="4"/>
      <c r="BB5" s="4"/>
      <c r="BC5" s="4"/>
      <c r="BD5" s="4"/>
      <c r="BE5" s="4"/>
      <c r="BF5" s="4"/>
      <c r="BG5" s="4"/>
      <c r="BH5" s="4"/>
      <c r="BI5" s="4"/>
      <c r="BJ5" s="4" t="s">
        <v>41</v>
      </c>
      <c r="BK5" s="4"/>
      <c r="BL5" s="4"/>
      <c r="BM5" s="4"/>
      <c r="BN5" s="4"/>
      <c r="BO5" s="4"/>
      <c r="BP5" s="4"/>
      <c r="BQ5" s="4"/>
      <c r="BR5" s="4"/>
      <c r="BS5" s="4"/>
      <c r="BT5" s="4"/>
      <c r="BU5" s="4"/>
      <c r="BV5" s="4"/>
      <c r="BW5" s="4"/>
      <c r="BX5" s="4"/>
    </row>
    <row r="6" spans="1:87" s="22" customFormat="1" ht="15" x14ac:dyDescent="0.25">
      <c r="A6" s="21"/>
      <c r="B6" s="376" t="s">
        <v>98</v>
      </c>
      <c r="C6" s="377"/>
      <c r="D6" s="377"/>
      <c r="E6" s="377"/>
      <c r="F6" s="377"/>
      <c r="G6" s="377"/>
      <c r="H6" s="377"/>
      <c r="I6" s="377"/>
      <c r="J6" s="377"/>
      <c r="K6" s="377"/>
      <c r="L6" s="377"/>
      <c r="M6" s="377"/>
      <c r="N6" s="377"/>
      <c r="O6" s="378"/>
      <c r="Q6" s="21"/>
      <c r="R6" s="376" t="s">
        <v>99</v>
      </c>
      <c r="S6" s="377"/>
      <c r="T6" s="377"/>
      <c r="U6" s="377"/>
      <c r="V6" s="377"/>
      <c r="W6" s="377"/>
      <c r="X6" s="377"/>
      <c r="Y6" s="377"/>
      <c r="Z6" s="377"/>
      <c r="AA6" s="377"/>
      <c r="AB6" s="377"/>
      <c r="AC6" s="377"/>
      <c r="AD6" s="377"/>
      <c r="AE6" s="378"/>
      <c r="AF6" s="21"/>
      <c r="AG6" s="376" t="s">
        <v>100</v>
      </c>
      <c r="AH6" s="377"/>
      <c r="AI6" s="377"/>
      <c r="AJ6" s="377"/>
      <c r="AK6" s="377"/>
      <c r="AL6" s="377"/>
      <c r="AM6" s="377"/>
      <c r="AN6" s="377"/>
      <c r="AO6" s="377"/>
      <c r="AP6" s="377"/>
      <c r="AQ6" s="377"/>
      <c r="AR6" s="377"/>
      <c r="AS6" s="377"/>
      <c r="AT6" s="378"/>
      <c r="AU6" s="21"/>
      <c r="AV6" s="376" t="s">
        <v>101</v>
      </c>
      <c r="AW6" s="377"/>
      <c r="AX6" s="377"/>
      <c r="AY6" s="377"/>
      <c r="AZ6" s="377"/>
      <c r="BA6" s="377"/>
      <c r="BB6" s="377"/>
      <c r="BC6" s="377"/>
      <c r="BD6" s="377"/>
      <c r="BE6" s="377"/>
      <c r="BF6" s="377"/>
      <c r="BG6" s="377"/>
      <c r="BH6" s="377"/>
      <c r="BI6" s="378"/>
      <c r="BJ6" s="21"/>
      <c r="BK6" s="376" t="s">
        <v>102</v>
      </c>
      <c r="BL6" s="377"/>
      <c r="BM6" s="377"/>
      <c r="BN6" s="377"/>
      <c r="BO6" s="377"/>
      <c r="BP6" s="377"/>
      <c r="BQ6" s="377"/>
      <c r="BR6" s="377"/>
      <c r="BS6" s="377"/>
      <c r="BT6" s="377"/>
      <c r="BU6" s="377"/>
      <c r="BV6" s="377"/>
      <c r="BW6" s="377"/>
      <c r="BX6" s="378"/>
      <c r="BY6" s="3"/>
      <c r="BZ6" s="3"/>
      <c r="CA6" s="3"/>
      <c r="CB6" s="3"/>
      <c r="CC6" s="3"/>
      <c r="CD6" s="3"/>
      <c r="CE6" s="3"/>
      <c r="CF6" s="3"/>
      <c r="CG6" s="3"/>
      <c r="CH6" s="3"/>
      <c r="CI6" s="3"/>
    </row>
    <row r="7" spans="1:87" ht="12.75" customHeight="1" x14ac:dyDescent="0.2">
      <c r="A7" s="6"/>
      <c r="B7" s="379"/>
      <c r="C7" s="380"/>
      <c r="D7" s="380"/>
      <c r="E7" s="380"/>
      <c r="F7" s="380"/>
      <c r="G7" s="380"/>
      <c r="H7" s="380"/>
      <c r="I7" s="380"/>
      <c r="J7" s="380"/>
      <c r="K7" s="380"/>
      <c r="L7" s="380"/>
      <c r="M7" s="380"/>
      <c r="N7" s="380"/>
      <c r="O7" s="381"/>
      <c r="P7" s="6"/>
      <c r="Q7" s="6"/>
      <c r="R7" s="379"/>
      <c r="S7" s="380"/>
      <c r="T7" s="380"/>
      <c r="U7" s="380"/>
      <c r="V7" s="380"/>
      <c r="W7" s="380"/>
      <c r="X7" s="380"/>
      <c r="Y7" s="380"/>
      <c r="Z7" s="380"/>
      <c r="AA7" s="380"/>
      <c r="AB7" s="380"/>
      <c r="AC7" s="380"/>
      <c r="AD7" s="380"/>
      <c r="AE7" s="381"/>
      <c r="AF7" s="6"/>
      <c r="AG7" s="379"/>
      <c r="AH7" s="380"/>
      <c r="AI7" s="380"/>
      <c r="AJ7" s="380"/>
      <c r="AK7" s="380"/>
      <c r="AL7" s="380"/>
      <c r="AM7" s="380"/>
      <c r="AN7" s="380"/>
      <c r="AO7" s="380"/>
      <c r="AP7" s="380"/>
      <c r="AQ7" s="380"/>
      <c r="AR7" s="380"/>
      <c r="AS7" s="380"/>
      <c r="AT7" s="381"/>
      <c r="AU7" s="6"/>
      <c r="AV7" s="379"/>
      <c r="AW7" s="380"/>
      <c r="AX7" s="380"/>
      <c r="AY7" s="380"/>
      <c r="AZ7" s="380"/>
      <c r="BA7" s="380"/>
      <c r="BB7" s="380"/>
      <c r="BC7" s="380"/>
      <c r="BD7" s="380"/>
      <c r="BE7" s="380"/>
      <c r="BF7" s="380"/>
      <c r="BG7" s="380"/>
      <c r="BH7" s="380"/>
      <c r="BI7" s="381"/>
      <c r="BJ7" s="6"/>
      <c r="BK7" s="379"/>
      <c r="BL7" s="380"/>
      <c r="BM7" s="380"/>
      <c r="BN7" s="380"/>
      <c r="BO7" s="380"/>
      <c r="BP7" s="380"/>
      <c r="BQ7" s="380"/>
      <c r="BR7" s="380"/>
      <c r="BS7" s="380"/>
      <c r="BT7" s="380"/>
      <c r="BU7" s="380"/>
      <c r="BV7" s="380"/>
      <c r="BW7" s="380"/>
      <c r="BX7" s="381"/>
    </row>
    <row r="8" spans="1:87" ht="24" customHeight="1" x14ac:dyDescent="0.2">
      <c r="B8" s="330" t="s">
        <v>59</v>
      </c>
      <c r="C8" s="332"/>
      <c r="D8" s="330" t="s">
        <v>97</v>
      </c>
      <c r="E8" s="332"/>
      <c r="F8" s="330" t="s">
        <v>89</v>
      </c>
      <c r="G8" s="332"/>
      <c r="H8" s="330" t="s">
        <v>144</v>
      </c>
      <c r="I8" s="332"/>
      <c r="J8" s="330" t="s">
        <v>90</v>
      </c>
      <c r="K8" s="332"/>
      <c r="L8" s="330" t="s">
        <v>65</v>
      </c>
      <c r="M8" s="332"/>
      <c r="N8" s="330" t="s">
        <v>87</v>
      </c>
      <c r="O8" s="332"/>
      <c r="R8" s="330" t="s">
        <v>59</v>
      </c>
      <c r="S8" s="332"/>
      <c r="T8" s="330" t="s">
        <v>97</v>
      </c>
      <c r="U8" s="332"/>
      <c r="V8" s="330" t="s">
        <v>89</v>
      </c>
      <c r="W8" s="332"/>
      <c r="X8" s="330" t="s">
        <v>144</v>
      </c>
      <c r="Y8" s="332"/>
      <c r="Z8" s="330" t="s">
        <v>90</v>
      </c>
      <c r="AA8" s="332"/>
      <c r="AB8" s="330" t="s">
        <v>65</v>
      </c>
      <c r="AC8" s="332"/>
      <c r="AD8" s="330" t="s">
        <v>87</v>
      </c>
      <c r="AE8" s="332"/>
      <c r="AG8" s="330" t="s">
        <v>59</v>
      </c>
      <c r="AH8" s="332"/>
      <c r="AI8" s="330" t="s">
        <v>97</v>
      </c>
      <c r="AJ8" s="332"/>
      <c r="AK8" s="330" t="s">
        <v>89</v>
      </c>
      <c r="AL8" s="332"/>
      <c r="AM8" s="330" t="s">
        <v>144</v>
      </c>
      <c r="AN8" s="332"/>
      <c r="AO8" s="330" t="s">
        <v>90</v>
      </c>
      <c r="AP8" s="332"/>
      <c r="AQ8" s="330" t="s">
        <v>65</v>
      </c>
      <c r="AR8" s="332"/>
      <c r="AS8" s="330" t="s">
        <v>87</v>
      </c>
      <c r="AT8" s="332"/>
      <c r="AV8" s="330" t="s">
        <v>59</v>
      </c>
      <c r="AW8" s="332"/>
      <c r="AX8" s="330" t="s">
        <v>97</v>
      </c>
      <c r="AY8" s="332"/>
      <c r="AZ8" s="330" t="s">
        <v>89</v>
      </c>
      <c r="BA8" s="332"/>
      <c r="BB8" s="330" t="s">
        <v>144</v>
      </c>
      <c r="BC8" s="332"/>
      <c r="BD8" s="330" t="s">
        <v>90</v>
      </c>
      <c r="BE8" s="332"/>
      <c r="BF8" s="330" t="s">
        <v>65</v>
      </c>
      <c r="BG8" s="332"/>
      <c r="BH8" s="330" t="s">
        <v>87</v>
      </c>
      <c r="BI8" s="332"/>
      <c r="BK8" s="330" t="s">
        <v>59</v>
      </c>
      <c r="BL8" s="332"/>
      <c r="BM8" s="330" t="s">
        <v>97</v>
      </c>
      <c r="BN8" s="332"/>
      <c r="BO8" s="330" t="s">
        <v>89</v>
      </c>
      <c r="BP8" s="332"/>
      <c r="BQ8" s="330" t="s">
        <v>144</v>
      </c>
      <c r="BR8" s="332"/>
      <c r="BS8" s="330" t="s">
        <v>90</v>
      </c>
      <c r="BT8" s="332"/>
      <c r="BU8" s="330" t="s">
        <v>65</v>
      </c>
      <c r="BV8" s="332"/>
      <c r="BW8" s="330" t="s">
        <v>87</v>
      </c>
      <c r="BX8" s="332"/>
    </row>
    <row r="9" spans="1:87"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Q9" s="41"/>
      <c r="R9" s="42" t="s">
        <v>36</v>
      </c>
      <c r="S9" s="43" t="s">
        <v>29</v>
      </c>
      <c r="T9" s="42" t="s">
        <v>36</v>
      </c>
      <c r="U9" s="43" t="s">
        <v>29</v>
      </c>
      <c r="V9" s="42" t="s">
        <v>36</v>
      </c>
      <c r="W9" s="43" t="s">
        <v>29</v>
      </c>
      <c r="X9" s="42" t="s">
        <v>36</v>
      </c>
      <c r="Y9" s="43" t="s">
        <v>29</v>
      </c>
      <c r="Z9" s="42" t="s">
        <v>36</v>
      </c>
      <c r="AA9" s="44" t="s">
        <v>29</v>
      </c>
      <c r="AB9" s="42" t="s">
        <v>36</v>
      </c>
      <c r="AC9" s="43" t="s">
        <v>29</v>
      </c>
      <c r="AD9" s="42" t="s">
        <v>36</v>
      </c>
      <c r="AE9" s="43" t="s">
        <v>29</v>
      </c>
      <c r="AF9" s="41"/>
      <c r="AG9" s="42" t="s">
        <v>36</v>
      </c>
      <c r="AH9" s="43" t="s">
        <v>29</v>
      </c>
      <c r="AI9" s="42" t="s">
        <v>36</v>
      </c>
      <c r="AJ9" s="43" t="s">
        <v>29</v>
      </c>
      <c r="AK9" s="42" t="s">
        <v>36</v>
      </c>
      <c r="AL9" s="43" t="s">
        <v>29</v>
      </c>
      <c r="AM9" s="42" t="s">
        <v>36</v>
      </c>
      <c r="AN9" s="43" t="s">
        <v>29</v>
      </c>
      <c r="AO9" s="42" t="s">
        <v>36</v>
      </c>
      <c r="AP9" s="44" t="s">
        <v>29</v>
      </c>
      <c r="AQ9" s="42" t="s">
        <v>36</v>
      </c>
      <c r="AR9" s="43" t="s">
        <v>29</v>
      </c>
      <c r="AS9" s="42" t="s">
        <v>36</v>
      </c>
      <c r="AT9" s="43" t="s">
        <v>29</v>
      </c>
      <c r="AU9" s="41"/>
      <c r="AV9" s="42" t="s">
        <v>36</v>
      </c>
      <c r="AW9" s="43" t="s">
        <v>29</v>
      </c>
      <c r="AX9" s="42" t="s">
        <v>36</v>
      </c>
      <c r="AY9" s="43" t="s">
        <v>29</v>
      </c>
      <c r="AZ9" s="42" t="s">
        <v>36</v>
      </c>
      <c r="BA9" s="43" t="s">
        <v>29</v>
      </c>
      <c r="BB9" s="42" t="s">
        <v>36</v>
      </c>
      <c r="BC9" s="43" t="s">
        <v>29</v>
      </c>
      <c r="BD9" s="42" t="s">
        <v>36</v>
      </c>
      <c r="BE9" s="44" t="s">
        <v>29</v>
      </c>
      <c r="BF9" s="42" t="s">
        <v>36</v>
      </c>
      <c r="BG9" s="43" t="s">
        <v>29</v>
      </c>
      <c r="BH9" s="42" t="s">
        <v>36</v>
      </c>
      <c r="BI9" s="43" t="s">
        <v>29</v>
      </c>
      <c r="BJ9" s="41"/>
      <c r="BK9" s="42" t="s">
        <v>36</v>
      </c>
      <c r="BL9" s="43" t="s">
        <v>29</v>
      </c>
      <c r="BM9" s="42" t="s">
        <v>36</v>
      </c>
      <c r="BN9" s="43" t="s">
        <v>29</v>
      </c>
      <c r="BO9" s="42" t="s">
        <v>36</v>
      </c>
      <c r="BP9" s="43" t="s">
        <v>29</v>
      </c>
      <c r="BQ9" s="42" t="s">
        <v>36</v>
      </c>
      <c r="BR9" s="43" t="s">
        <v>29</v>
      </c>
      <c r="BS9" s="42" t="s">
        <v>36</v>
      </c>
      <c r="BT9" s="44" t="s">
        <v>29</v>
      </c>
      <c r="BU9" s="42" t="s">
        <v>36</v>
      </c>
      <c r="BV9" s="43" t="s">
        <v>29</v>
      </c>
      <c r="BW9" s="42" t="s">
        <v>36</v>
      </c>
      <c r="BX9" s="43" t="s">
        <v>29</v>
      </c>
      <c r="BY9" s="3"/>
      <c r="BZ9" s="3"/>
      <c r="CA9" s="3"/>
      <c r="CB9" s="3"/>
      <c r="CC9" s="3"/>
      <c r="CD9" s="3"/>
      <c r="CE9" s="3"/>
      <c r="CF9" s="3"/>
      <c r="CG9" s="3"/>
      <c r="CH9" s="3"/>
      <c r="CI9" s="3"/>
    </row>
    <row r="10" spans="1:87" s="85" customFormat="1" x14ac:dyDescent="0.2">
      <c r="A10" s="95" t="s">
        <v>0</v>
      </c>
      <c r="B10" s="96"/>
      <c r="C10" s="96"/>
      <c r="D10" s="96"/>
      <c r="E10" s="96"/>
      <c r="F10" s="96"/>
      <c r="G10" s="96"/>
      <c r="H10" s="96"/>
      <c r="I10" s="96"/>
      <c r="J10" s="96"/>
      <c r="K10" s="96"/>
      <c r="L10" s="96"/>
      <c r="M10" s="96"/>
      <c r="N10" s="96"/>
      <c r="O10" s="292"/>
      <c r="P10" s="289"/>
      <c r="Q10" s="95" t="s">
        <v>0</v>
      </c>
      <c r="R10" s="96"/>
      <c r="S10" s="96"/>
      <c r="T10" s="96"/>
      <c r="U10" s="96"/>
      <c r="V10" s="96"/>
      <c r="W10" s="96"/>
      <c r="X10" s="96"/>
      <c r="Y10" s="96"/>
      <c r="Z10" s="96"/>
      <c r="AA10" s="96"/>
      <c r="AB10" s="96"/>
      <c r="AC10" s="96"/>
      <c r="AD10" s="96"/>
      <c r="AE10" s="292"/>
      <c r="AF10" s="95" t="s">
        <v>0</v>
      </c>
      <c r="AG10" s="96"/>
      <c r="AH10" s="96"/>
      <c r="AI10" s="96"/>
      <c r="AJ10" s="96"/>
      <c r="AK10" s="96"/>
      <c r="AL10" s="96"/>
      <c r="AM10" s="96"/>
      <c r="AN10" s="96"/>
      <c r="AO10" s="96"/>
      <c r="AP10" s="96"/>
      <c r="AQ10" s="96"/>
      <c r="AR10" s="96"/>
      <c r="AS10" s="96"/>
      <c r="AT10" s="292"/>
      <c r="AU10" s="95" t="s">
        <v>0</v>
      </c>
      <c r="AV10" s="96"/>
      <c r="AW10" s="96"/>
      <c r="AX10" s="96"/>
      <c r="AY10" s="96"/>
      <c r="AZ10" s="96"/>
      <c r="BA10" s="96"/>
      <c r="BB10" s="96"/>
      <c r="BC10" s="96"/>
      <c r="BD10" s="96"/>
      <c r="BE10" s="96"/>
      <c r="BF10" s="96"/>
      <c r="BG10" s="96"/>
      <c r="BH10" s="96"/>
      <c r="BI10" s="292"/>
      <c r="BJ10" s="95" t="s">
        <v>0</v>
      </c>
      <c r="BK10" s="96"/>
      <c r="BL10" s="96"/>
      <c r="BM10" s="96"/>
      <c r="BN10" s="96"/>
      <c r="BO10" s="96"/>
      <c r="BP10" s="96"/>
      <c r="BQ10" s="96"/>
      <c r="BR10" s="96"/>
      <c r="BS10" s="96"/>
      <c r="BT10" s="96"/>
      <c r="BU10" s="96"/>
      <c r="BV10" s="96"/>
      <c r="BW10" s="96"/>
      <c r="BX10" s="292"/>
      <c r="BY10" s="1"/>
      <c r="BZ10" s="1"/>
      <c r="CA10" s="1"/>
      <c r="CB10" s="1"/>
      <c r="CC10" s="1"/>
      <c r="CD10" s="1"/>
      <c r="CE10" s="1"/>
      <c r="CF10" s="1"/>
      <c r="CG10" s="1"/>
      <c r="CH10" s="1"/>
      <c r="CI10" s="1"/>
    </row>
    <row r="11" spans="1:87" s="85" customFormat="1" x14ac:dyDescent="0.2">
      <c r="A11" s="97" t="s">
        <v>1</v>
      </c>
      <c r="B11" s="1"/>
      <c r="C11" s="1"/>
      <c r="D11" s="1"/>
      <c r="E11" s="1"/>
      <c r="F11" s="1"/>
      <c r="G11" s="1"/>
      <c r="H11" s="1"/>
      <c r="I11" s="1"/>
      <c r="J11" s="1"/>
      <c r="K11" s="1"/>
      <c r="L11" s="1"/>
      <c r="M11" s="1"/>
      <c r="N11" s="1"/>
      <c r="O11" s="293"/>
      <c r="P11" s="290"/>
      <c r="Q11" s="97" t="s">
        <v>1</v>
      </c>
      <c r="R11" s="1"/>
      <c r="S11" s="1"/>
      <c r="T11" s="1"/>
      <c r="U11" s="1"/>
      <c r="V11" s="1"/>
      <c r="W11" s="1"/>
      <c r="X11" s="1"/>
      <c r="Y11" s="1"/>
      <c r="Z11" s="1"/>
      <c r="AA11" s="1"/>
      <c r="AB11" s="1"/>
      <c r="AC11" s="1"/>
      <c r="AD11" s="1"/>
      <c r="AE11" s="293"/>
      <c r="AF11" s="97" t="s">
        <v>1</v>
      </c>
      <c r="AG11" s="1"/>
      <c r="AH11" s="1"/>
      <c r="AI11" s="1"/>
      <c r="AJ11" s="1"/>
      <c r="AK11" s="1"/>
      <c r="AL11" s="1"/>
      <c r="AM11" s="1"/>
      <c r="AN11" s="1"/>
      <c r="AO11" s="1"/>
      <c r="AP11" s="1"/>
      <c r="AQ11" s="1"/>
      <c r="AR11" s="1"/>
      <c r="AS11" s="1"/>
      <c r="AT11" s="293"/>
      <c r="AU11" s="97" t="s">
        <v>1</v>
      </c>
      <c r="AV11" s="1"/>
      <c r="AW11" s="1"/>
      <c r="AX11" s="1"/>
      <c r="AY11" s="1"/>
      <c r="AZ11" s="1"/>
      <c r="BA11" s="1"/>
      <c r="BB11" s="1"/>
      <c r="BC11" s="1"/>
      <c r="BD11" s="1"/>
      <c r="BE11" s="1"/>
      <c r="BF11" s="1"/>
      <c r="BG11" s="1"/>
      <c r="BH11" s="1"/>
      <c r="BI11" s="293"/>
      <c r="BJ11" s="97" t="s">
        <v>1</v>
      </c>
      <c r="BK11" s="1"/>
      <c r="BL11" s="1"/>
      <c r="BM11" s="1"/>
      <c r="BN11" s="1"/>
      <c r="BO11" s="1"/>
      <c r="BP11" s="1"/>
      <c r="BQ11" s="1"/>
      <c r="BR11" s="1"/>
      <c r="BS11" s="1"/>
      <c r="BT11" s="1"/>
      <c r="BU11" s="1"/>
      <c r="BV11" s="1"/>
      <c r="BW11" s="1"/>
      <c r="BX11" s="293"/>
      <c r="BY11" s="1"/>
      <c r="BZ11" s="1"/>
      <c r="CA11" s="1"/>
      <c r="CB11" s="1"/>
      <c r="CC11" s="1"/>
      <c r="CD11" s="1"/>
      <c r="CE11" s="1"/>
      <c r="CF11" s="1"/>
      <c r="CG11" s="1"/>
      <c r="CH11" s="1"/>
      <c r="CI11" s="1"/>
    </row>
    <row r="12" spans="1:87" s="85" customFormat="1" x14ac:dyDescent="0.2">
      <c r="A12" s="98" t="s">
        <v>2</v>
      </c>
      <c r="B12" s="209">
        <v>2.0151197685964601</v>
      </c>
      <c r="C12" s="100">
        <v>2.6261832827038301E-2</v>
      </c>
      <c r="D12" s="209">
        <v>2.08175988349665</v>
      </c>
      <c r="E12" s="100">
        <v>4.0862879899564303E-2</v>
      </c>
      <c r="F12" s="209">
        <v>2.17608277191195</v>
      </c>
      <c r="G12" s="100">
        <v>2.6071293150456899E-2</v>
      </c>
      <c r="H12" s="209">
        <v>2.5430424754000498</v>
      </c>
      <c r="I12" s="100">
        <v>4.5339168975975598E-2</v>
      </c>
      <c r="J12" s="209">
        <v>3.3950931874513</v>
      </c>
      <c r="K12" s="100">
        <v>3.7629136657987103E-2</v>
      </c>
      <c r="L12" s="209">
        <v>3.4638333293317798</v>
      </c>
      <c r="M12" s="100">
        <v>3.64036052847991E-2</v>
      </c>
      <c r="N12" s="209">
        <v>2.4906704430177999</v>
      </c>
      <c r="O12" s="258">
        <v>3.9381510936753898E-2</v>
      </c>
      <c r="P12" s="272"/>
      <c r="Q12" s="98" t="s">
        <v>2</v>
      </c>
      <c r="R12" s="209">
        <v>1.7110273723456699</v>
      </c>
      <c r="S12" s="100">
        <v>2.6103171929859999E-2</v>
      </c>
      <c r="T12" s="209">
        <v>2.2285200939813898</v>
      </c>
      <c r="U12" s="100">
        <v>3.0184876926415201E-2</v>
      </c>
      <c r="V12" s="209">
        <v>2.4404533952871401</v>
      </c>
      <c r="W12" s="100">
        <v>4.0409048865617497E-2</v>
      </c>
      <c r="X12" s="209">
        <v>2.7195711590752598</v>
      </c>
      <c r="Y12" s="100">
        <v>5.2883512633887297E-2</v>
      </c>
      <c r="Z12" s="209">
        <v>3.1498325069594002</v>
      </c>
      <c r="AA12" s="100">
        <v>4.7232308800341703E-2</v>
      </c>
      <c r="AB12" s="209">
        <v>3.4435603716029499</v>
      </c>
      <c r="AC12" s="100">
        <v>3.8253229246833102E-2</v>
      </c>
      <c r="AD12" s="209">
        <v>2.3226618020266301</v>
      </c>
      <c r="AE12" s="258">
        <v>5.59943742933093E-2</v>
      </c>
      <c r="AF12" s="98" t="s">
        <v>2</v>
      </c>
      <c r="AG12" s="209">
        <v>1.63006751455423</v>
      </c>
      <c r="AH12" s="100">
        <v>3.3280100595526697E-2</v>
      </c>
      <c r="AI12" s="209">
        <v>2.2375005614969701</v>
      </c>
      <c r="AJ12" s="100">
        <v>3.4557418301658503E-2</v>
      </c>
      <c r="AK12" s="209">
        <v>2.4738496282240998</v>
      </c>
      <c r="AL12" s="100">
        <v>4.3973184088493399E-2</v>
      </c>
      <c r="AM12" s="209">
        <v>2.7139127804511198</v>
      </c>
      <c r="AN12" s="100">
        <v>5.6674554227152299E-2</v>
      </c>
      <c r="AO12" s="209">
        <v>3.16902696656522</v>
      </c>
      <c r="AP12" s="100">
        <v>4.4285250042274203E-2</v>
      </c>
      <c r="AQ12" s="209">
        <v>3.4369613327912201</v>
      </c>
      <c r="AR12" s="100">
        <v>5.0949422460890098E-2</v>
      </c>
      <c r="AS12" s="209">
        <v>2.2394267351303498</v>
      </c>
      <c r="AT12" s="258">
        <v>6.2156372847171501E-2</v>
      </c>
      <c r="AU12" s="98" t="s">
        <v>2</v>
      </c>
      <c r="AV12" s="209">
        <v>1.76776998624114</v>
      </c>
      <c r="AW12" s="100">
        <v>3.8583466332711501E-2</v>
      </c>
      <c r="AX12" s="209">
        <v>2.24305479417017</v>
      </c>
      <c r="AY12" s="100">
        <v>4.87425486776593E-2</v>
      </c>
      <c r="AZ12" s="209">
        <v>2.4594763938739899</v>
      </c>
      <c r="BA12" s="100">
        <v>5.58404091497781E-2</v>
      </c>
      <c r="BB12" s="209">
        <v>2.8641819124838501</v>
      </c>
      <c r="BC12" s="100">
        <v>5.5259742822756197E-2</v>
      </c>
      <c r="BD12" s="209">
        <v>3.3470585230380498</v>
      </c>
      <c r="BE12" s="100">
        <v>6.2103173052810698E-2</v>
      </c>
      <c r="BF12" s="209">
        <v>3.40567180664869</v>
      </c>
      <c r="BG12" s="100">
        <v>7.8033473177906001E-2</v>
      </c>
      <c r="BH12" s="209">
        <v>1.75281766011927</v>
      </c>
      <c r="BI12" s="258">
        <v>8.2580442063728596E-2</v>
      </c>
      <c r="BJ12" s="98" t="s">
        <v>2</v>
      </c>
      <c r="BK12" s="209">
        <v>1.8287947663058499</v>
      </c>
      <c r="BL12" s="100">
        <v>5.9365143021109699E-2</v>
      </c>
      <c r="BM12" s="209">
        <v>2.35682639729177</v>
      </c>
      <c r="BN12" s="100">
        <v>7.6836579614492306E-2</v>
      </c>
      <c r="BO12" s="209">
        <v>2.66099860055325</v>
      </c>
      <c r="BP12" s="100">
        <v>6.3982713976566893E-2</v>
      </c>
      <c r="BQ12" s="209">
        <v>3.10421407893819</v>
      </c>
      <c r="BR12" s="100">
        <v>6.43904534475849E-2</v>
      </c>
      <c r="BS12" s="209">
        <v>3.4990974946249001</v>
      </c>
      <c r="BT12" s="100">
        <v>7.4353995508932999E-2</v>
      </c>
      <c r="BU12" s="209">
        <v>3.2678704970074399</v>
      </c>
      <c r="BV12" s="100">
        <v>9.7957142703685607E-2</v>
      </c>
      <c r="BW12" s="209">
        <v>1.8456820152831299</v>
      </c>
      <c r="BX12" s="258">
        <v>0.102539739822648</v>
      </c>
      <c r="BY12" s="1"/>
      <c r="BZ12" s="1"/>
      <c r="CA12" s="1"/>
      <c r="CB12" s="1"/>
      <c r="CC12" s="1"/>
      <c r="CD12" s="1"/>
      <c r="CE12" s="1"/>
      <c r="CF12" s="1"/>
      <c r="CG12" s="1"/>
      <c r="CH12" s="1"/>
      <c r="CI12" s="1"/>
    </row>
    <row r="13" spans="1:87" s="85" customFormat="1" ht="12.75" customHeight="1" x14ac:dyDescent="0.2">
      <c r="A13" s="98" t="s">
        <v>3</v>
      </c>
      <c r="B13" s="209">
        <v>2.5791265962371699</v>
      </c>
      <c r="C13" s="100">
        <v>3.3055189380331897E-2</v>
      </c>
      <c r="D13" s="209">
        <v>1.9247994323423001</v>
      </c>
      <c r="E13" s="100">
        <v>2.8669298855387E-2</v>
      </c>
      <c r="F13" s="209">
        <v>1.8492898222049901</v>
      </c>
      <c r="G13" s="100">
        <v>2.80634134223272E-2</v>
      </c>
      <c r="H13" s="209">
        <v>2.2989425612038201</v>
      </c>
      <c r="I13" s="100">
        <v>5.1974486368273599E-2</v>
      </c>
      <c r="J13" s="209">
        <v>2.8773057356696699</v>
      </c>
      <c r="K13" s="100">
        <v>5.3373492527193402E-2</v>
      </c>
      <c r="L13" s="209">
        <v>2.9744392529175001</v>
      </c>
      <c r="M13" s="100">
        <v>4.4021615730226199E-2</v>
      </c>
      <c r="N13" s="209">
        <v>2.4270423837456798</v>
      </c>
      <c r="O13" s="258">
        <v>4.4390926532649297E-2</v>
      </c>
      <c r="P13" s="272"/>
      <c r="Q13" s="98" t="s">
        <v>3</v>
      </c>
      <c r="R13" s="209">
        <v>2.2123403061796401</v>
      </c>
      <c r="S13" s="100">
        <v>3.2379268699409297E-2</v>
      </c>
      <c r="T13" s="209">
        <v>1.9524914675064899</v>
      </c>
      <c r="U13" s="100">
        <v>2.8807271157636899E-2</v>
      </c>
      <c r="V13" s="209">
        <v>1.9622109786744699</v>
      </c>
      <c r="W13" s="100">
        <v>3.5402013634231302E-2</v>
      </c>
      <c r="X13" s="209">
        <v>2.4018134840828802</v>
      </c>
      <c r="Y13" s="100">
        <v>4.9407627897622701E-2</v>
      </c>
      <c r="Z13" s="209">
        <v>2.5072275451361801</v>
      </c>
      <c r="AA13" s="100">
        <v>4.86484404061664E-2</v>
      </c>
      <c r="AB13" s="209">
        <v>2.9330833374449399</v>
      </c>
      <c r="AC13" s="100">
        <v>5.8332852758192701E-2</v>
      </c>
      <c r="AD13" s="209">
        <v>2.2690599150015802</v>
      </c>
      <c r="AE13" s="258">
        <v>5.90851755803148E-2</v>
      </c>
      <c r="AF13" s="98" t="s">
        <v>3</v>
      </c>
      <c r="AG13" s="209">
        <v>2.18743887346045</v>
      </c>
      <c r="AH13" s="100">
        <v>4.27237470338028E-2</v>
      </c>
      <c r="AI13" s="209">
        <v>1.9524966380912301</v>
      </c>
      <c r="AJ13" s="100">
        <v>3.49856604605338E-2</v>
      </c>
      <c r="AK13" s="209">
        <v>1.9682684445799199</v>
      </c>
      <c r="AL13" s="100">
        <v>4.1264338463784599E-2</v>
      </c>
      <c r="AM13" s="209">
        <v>2.4168192140367801</v>
      </c>
      <c r="AN13" s="100">
        <v>6.3614205497553006E-2</v>
      </c>
      <c r="AO13" s="209">
        <v>2.7279947348493598</v>
      </c>
      <c r="AP13" s="100">
        <v>6.6737844391671103E-2</v>
      </c>
      <c r="AQ13" s="209">
        <v>2.76009821142266</v>
      </c>
      <c r="AR13" s="100">
        <v>6.8848232815976101E-2</v>
      </c>
      <c r="AS13" s="209">
        <v>2.0423410952459098</v>
      </c>
      <c r="AT13" s="258">
        <v>6.6369443383387003E-2</v>
      </c>
      <c r="AU13" s="98" t="s">
        <v>3</v>
      </c>
      <c r="AV13" s="209">
        <v>2.05101906650287</v>
      </c>
      <c r="AW13" s="100">
        <v>4.8352650180558503E-2</v>
      </c>
      <c r="AX13" s="209">
        <v>1.9787786338644</v>
      </c>
      <c r="AY13" s="100">
        <v>3.9898300217983497E-2</v>
      </c>
      <c r="AZ13" s="209">
        <v>1.8532429667006001</v>
      </c>
      <c r="BA13" s="100">
        <v>4.40950835005956E-2</v>
      </c>
      <c r="BB13" s="209">
        <v>2.4789585144917599</v>
      </c>
      <c r="BC13" s="100">
        <v>7.0625494155010293E-2</v>
      </c>
      <c r="BD13" s="209">
        <v>2.57940349538032</v>
      </c>
      <c r="BE13" s="100">
        <v>9.15984443558885E-2</v>
      </c>
      <c r="BF13" s="209">
        <v>2.79050282305852</v>
      </c>
      <c r="BG13" s="100">
        <v>7.3528837021005503E-2</v>
      </c>
      <c r="BH13" s="209">
        <v>1.9864557190896499</v>
      </c>
      <c r="BI13" s="258">
        <v>9.2967178747626306E-2</v>
      </c>
      <c r="BJ13" s="98" t="s">
        <v>3</v>
      </c>
      <c r="BK13" s="209">
        <v>2.2399928803664899</v>
      </c>
      <c r="BL13" s="100">
        <v>7.0634599602760195E-2</v>
      </c>
      <c r="BM13" s="209">
        <v>2.0034277269821001</v>
      </c>
      <c r="BN13" s="100">
        <v>7.1295940565030497E-2</v>
      </c>
      <c r="BO13" s="209">
        <v>1.98929813361557</v>
      </c>
      <c r="BP13" s="100">
        <v>5.9443306099046703E-2</v>
      </c>
      <c r="BQ13" s="209">
        <v>2.6987275110780402</v>
      </c>
      <c r="BR13" s="100">
        <v>9.2080895729387796E-2</v>
      </c>
      <c r="BS13" s="209">
        <v>2.8458794735723298</v>
      </c>
      <c r="BT13" s="100">
        <v>0.12028022849660901</v>
      </c>
      <c r="BU13" s="209">
        <v>2.68000217335844</v>
      </c>
      <c r="BV13" s="100">
        <v>0.11092000576263</v>
      </c>
      <c r="BW13" s="209">
        <v>1.7801625174978699</v>
      </c>
      <c r="BX13" s="258">
        <v>0.13062110940247401</v>
      </c>
      <c r="BY13" s="1"/>
      <c r="BZ13" s="1"/>
      <c r="CA13" s="1"/>
      <c r="CB13" s="1"/>
      <c r="CC13" s="1"/>
      <c r="CD13" s="1"/>
      <c r="CE13" s="1"/>
      <c r="CF13" s="1"/>
      <c r="CG13" s="1"/>
      <c r="CH13" s="1"/>
      <c r="CI13" s="1"/>
    </row>
    <row r="14" spans="1:87" s="85" customFormat="1" x14ac:dyDescent="0.2">
      <c r="A14" s="98" t="s">
        <v>4</v>
      </c>
      <c r="B14" s="209">
        <v>2.08829625565247</v>
      </c>
      <c r="C14" s="100">
        <v>2.1045272648810801E-2</v>
      </c>
      <c r="D14" s="209">
        <v>2.0676129391069198</v>
      </c>
      <c r="E14" s="100">
        <v>2.2758930348282001E-2</v>
      </c>
      <c r="F14" s="209">
        <v>2.06157978768415</v>
      </c>
      <c r="G14" s="100">
        <v>2.0654742820951501E-2</v>
      </c>
      <c r="H14" s="209">
        <v>2.3080332075149999</v>
      </c>
      <c r="I14" s="100">
        <v>3.5598686510828502E-2</v>
      </c>
      <c r="J14" s="209">
        <v>3.4141299165304599</v>
      </c>
      <c r="K14" s="100">
        <v>2.33933758529031E-2</v>
      </c>
      <c r="L14" s="209">
        <v>3.1766286756375099</v>
      </c>
      <c r="M14" s="100">
        <v>3.5839083883460299E-2</v>
      </c>
      <c r="N14" s="209">
        <v>2.20816122647875</v>
      </c>
      <c r="O14" s="258">
        <v>3.5498129997972701E-2</v>
      </c>
      <c r="P14" s="272"/>
      <c r="Q14" s="98" t="s">
        <v>4</v>
      </c>
      <c r="R14" s="209">
        <v>1.81386255690303</v>
      </c>
      <c r="S14" s="100">
        <v>1.9880300110264499E-2</v>
      </c>
      <c r="T14" s="209">
        <v>2.24360350194859</v>
      </c>
      <c r="U14" s="100">
        <v>2.4225583328059502E-2</v>
      </c>
      <c r="V14" s="209">
        <v>2.2092402860565001</v>
      </c>
      <c r="W14" s="100">
        <v>2.75257918018042E-2</v>
      </c>
      <c r="X14" s="209">
        <v>2.6732288709092802</v>
      </c>
      <c r="Y14" s="100">
        <v>2.66038515067108E-2</v>
      </c>
      <c r="Z14" s="209">
        <v>3.1578500773557101</v>
      </c>
      <c r="AA14" s="100">
        <v>3.5588987126923502E-2</v>
      </c>
      <c r="AB14" s="209">
        <v>3.1431792085279602</v>
      </c>
      <c r="AC14" s="100">
        <v>3.5308328457766103E-2</v>
      </c>
      <c r="AD14" s="209">
        <v>2.05822387563388</v>
      </c>
      <c r="AE14" s="258">
        <v>4.0562686523822597E-2</v>
      </c>
      <c r="AF14" s="98" t="s">
        <v>4</v>
      </c>
      <c r="AG14" s="209">
        <v>1.7482654295214901</v>
      </c>
      <c r="AH14" s="100">
        <v>2.4761854589636E-2</v>
      </c>
      <c r="AI14" s="209">
        <v>2.1421330592147898</v>
      </c>
      <c r="AJ14" s="100">
        <v>2.2292662523852799E-2</v>
      </c>
      <c r="AK14" s="209">
        <v>2.1806962906960701</v>
      </c>
      <c r="AL14" s="100">
        <v>2.7966868628222698E-2</v>
      </c>
      <c r="AM14" s="209">
        <v>2.6188565266623001</v>
      </c>
      <c r="AN14" s="100">
        <v>3.4670809032654099E-2</v>
      </c>
      <c r="AO14" s="209">
        <v>3.17139627401292</v>
      </c>
      <c r="AP14" s="100">
        <v>4.5508131605562399E-2</v>
      </c>
      <c r="AQ14" s="209">
        <v>3.1197106931849401</v>
      </c>
      <c r="AR14" s="100">
        <v>3.53480638741758E-2</v>
      </c>
      <c r="AS14" s="209">
        <v>1.9688128728982099</v>
      </c>
      <c r="AT14" s="258">
        <v>3.6502423985125897E-2</v>
      </c>
      <c r="AU14" s="98" t="s">
        <v>4</v>
      </c>
      <c r="AV14" s="209">
        <v>1.7738837766973501</v>
      </c>
      <c r="AW14" s="100">
        <v>3.0993499230772398E-2</v>
      </c>
      <c r="AX14" s="209">
        <v>2.1800813339043699</v>
      </c>
      <c r="AY14" s="100">
        <v>3.8721580679586802E-2</v>
      </c>
      <c r="AZ14" s="209">
        <v>2.0968852742998099</v>
      </c>
      <c r="BA14" s="100">
        <v>3.8937369772202898E-2</v>
      </c>
      <c r="BB14" s="209">
        <v>2.6295384802742201</v>
      </c>
      <c r="BC14" s="100">
        <v>4.4771477916976603E-2</v>
      </c>
      <c r="BD14" s="209">
        <v>3.1849720501490899</v>
      </c>
      <c r="BE14" s="100">
        <v>5.0963800822951801E-2</v>
      </c>
      <c r="BF14" s="209">
        <v>3.0072709967946598</v>
      </c>
      <c r="BG14" s="100">
        <v>5.8546723606492101E-2</v>
      </c>
      <c r="BH14" s="209">
        <v>1.6526994865659801</v>
      </c>
      <c r="BI14" s="258">
        <v>6.8740843943182403E-2</v>
      </c>
      <c r="BJ14" s="98" t="s">
        <v>4</v>
      </c>
      <c r="BK14" s="209">
        <v>1.8800495630090099</v>
      </c>
      <c r="BL14" s="100">
        <v>4.0272492059756797E-2</v>
      </c>
      <c r="BM14" s="209">
        <v>2.24911195128634</v>
      </c>
      <c r="BN14" s="100">
        <v>4.48430370935992E-2</v>
      </c>
      <c r="BO14" s="209">
        <v>2.2178243353062501</v>
      </c>
      <c r="BP14" s="100">
        <v>4.2591931832904002E-2</v>
      </c>
      <c r="BQ14" s="209">
        <v>2.7077438104460501</v>
      </c>
      <c r="BR14" s="100">
        <v>5.6026441192319101E-2</v>
      </c>
      <c r="BS14" s="209">
        <v>3.3891285673245202</v>
      </c>
      <c r="BT14" s="100">
        <v>5.28068275167504E-2</v>
      </c>
      <c r="BU14" s="209">
        <v>2.9167414697934801</v>
      </c>
      <c r="BV14" s="100">
        <v>7.5580925758606393E-2</v>
      </c>
      <c r="BW14" s="209">
        <v>1.41071501297513</v>
      </c>
      <c r="BX14" s="258">
        <v>7.7299387936465194E-2</v>
      </c>
      <c r="BY14" s="1"/>
      <c r="BZ14" s="1"/>
      <c r="CA14" s="1"/>
      <c r="CB14" s="1"/>
      <c r="CC14" s="1"/>
      <c r="CD14" s="1"/>
      <c r="CE14" s="1"/>
      <c r="CF14" s="1"/>
      <c r="CG14" s="1"/>
      <c r="CH14" s="1"/>
      <c r="CI14" s="1"/>
    </row>
    <row r="15" spans="1:87" s="85" customFormat="1" x14ac:dyDescent="0.2">
      <c r="A15" s="98" t="s">
        <v>5</v>
      </c>
      <c r="B15" s="209">
        <v>2.5166740242276999</v>
      </c>
      <c r="C15" s="100">
        <v>5.0056523665334599E-2</v>
      </c>
      <c r="D15" s="209">
        <v>1.7401821863754201</v>
      </c>
      <c r="E15" s="100">
        <v>5.1450147305700099E-2</v>
      </c>
      <c r="F15" s="209">
        <v>1.85957872890762</v>
      </c>
      <c r="G15" s="100">
        <v>3.3933073664098298E-2</v>
      </c>
      <c r="H15" s="209">
        <v>2.1455767062586699</v>
      </c>
      <c r="I15" s="100">
        <v>7.4987681045936505E-2</v>
      </c>
      <c r="J15" s="209">
        <v>3.4041297898709102</v>
      </c>
      <c r="K15" s="100">
        <v>5.21275545461517E-2</v>
      </c>
      <c r="L15" s="209">
        <v>2.8085468727826899</v>
      </c>
      <c r="M15" s="100">
        <v>7.01316993371396E-2</v>
      </c>
      <c r="N15" s="209">
        <v>2.2622490550613601</v>
      </c>
      <c r="O15" s="258">
        <v>6.3482912606311198E-2</v>
      </c>
      <c r="P15" s="272"/>
      <c r="Q15" s="98" t="s">
        <v>5</v>
      </c>
      <c r="R15" s="209">
        <v>1.9111867848266499</v>
      </c>
      <c r="S15" s="100">
        <v>3.7066771065234497E-2</v>
      </c>
      <c r="T15" s="209">
        <v>1.75896020920704</v>
      </c>
      <c r="U15" s="100">
        <v>4.2924394597033198E-2</v>
      </c>
      <c r="V15" s="209">
        <v>1.9705221524807599</v>
      </c>
      <c r="W15" s="100">
        <v>5.8987220853923598E-2</v>
      </c>
      <c r="X15" s="209">
        <v>2.4822196506768601</v>
      </c>
      <c r="Y15" s="100">
        <v>6.5540819885840804E-2</v>
      </c>
      <c r="Z15" s="209">
        <v>3.14129856011282</v>
      </c>
      <c r="AA15" s="100">
        <v>7.6513783723502204E-2</v>
      </c>
      <c r="AB15" s="209">
        <v>2.7772910688224801</v>
      </c>
      <c r="AC15" s="100">
        <v>9.6709366991878695E-2</v>
      </c>
      <c r="AD15" s="209">
        <v>2.1782826428320701</v>
      </c>
      <c r="AE15" s="258">
        <v>8.6202646584296702E-2</v>
      </c>
      <c r="AF15" s="98" t="s">
        <v>5</v>
      </c>
      <c r="AG15" s="209">
        <v>1.8922594505224399</v>
      </c>
      <c r="AH15" s="100">
        <v>4.1791404313038398E-2</v>
      </c>
      <c r="AI15" s="209">
        <v>1.8932860554825399</v>
      </c>
      <c r="AJ15" s="100">
        <v>5.1951223653855197E-2</v>
      </c>
      <c r="AK15" s="209">
        <v>1.8501012039162701</v>
      </c>
      <c r="AL15" s="100">
        <v>6.5030533845574806E-2</v>
      </c>
      <c r="AM15" s="209">
        <v>2.51885744085302</v>
      </c>
      <c r="AN15" s="100">
        <v>7.95126462230865E-2</v>
      </c>
      <c r="AO15" s="209">
        <v>2.9914631071054401</v>
      </c>
      <c r="AP15" s="100">
        <v>9.1551010982021494E-2</v>
      </c>
      <c r="AQ15" s="209">
        <v>2.8227902348192302</v>
      </c>
      <c r="AR15" s="100">
        <v>8.8114050640500097E-2</v>
      </c>
      <c r="AS15" s="209">
        <v>1.97136591145609</v>
      </c>
      <c r="AT15" s="258">
        <v>0.10852018641861499</v>
      </c>
      <c r="AU15" s="98" t="s">
        <v>5</v>
      </c>
      <c r="AV15" s="209">
        <v>1.96253158570369</v>
      </c>
      <c r="AW15" s="100">
        <v>8.0211287063317593E-2</v>
      </c>
      <c r="AX15" s="209">
        <v>1.8029629696595899</v>
      </c>
      <c r="AY15" s="100">
        <v>8.5315564806523095E-2</v>
      </c>
      <c r="AZ15" s="209">
        <v>1.9091710210047601</v>
      </c>
      <c r="BA15" s="100">
        <v>8.7317743937727094E-2</v>
      </c>
      <c r="BB15" s="209">
        <v>2.3129531825403999</v>
      </c>
      <c r="BC15" s="100">
        <v>0.115880241979621</v>
      </c>
      <c r="BD15" s="209">
        <v>3.2049033977498498</v>
      </c>
      <c r="BE15" s="100">
        <v>0.140848292836488</v>
      </c>
      <c r="BF15" s="209">
        <v>2.6169606138805102</v>
      </c>
      <c r="BG15" s="100">
        <v>0.15913337094475699</v>
      </c>
      <c r="BH15" s="209">
        <v>1.90275258596616</v>
      </c>
      <c r="BI15" s="258">
        <v>0.149662046360405</v>
      </c>
      <c r="BJ15" s="98" t="s">
        <v>5</v>
      </c>
      <c r="BK15" s="209">
        <v>2.0351596486413901</v>
      </c>
      <c r="BL15" s="100">
        <v>0.109833938999387</v>
      </c>
      <c r="BM15" s="209">
        <v>2.1497355960548798</v>
      </c>
      <c r="BN15" s="100">
        <v>0.10450781794063101</v>
      </c>
      <c r="BO15" s="209">
        <v>1.75599698832546</v>
      </c>
      <c r="BP15" s="100">
        <v>0.11911518446599299</v>
      </c>
      <c r="BQ15" s="209">
        <v>2.6101112737244101</v>
      </c>
      <c r="BR15" s="100">
        <v>0.18071188861037499</v>
      </c>
      <c r="BS15" s="209">
        <v>2.8392471046689298</v>
      </c>
      <c r="BT15" s="100">
        <v>0.18595920795354701</v>
      </c>
      <c r="BU15" s="209">
        <v>3.1684708579937899</v>
      </c>
      <c r="BV15" s="100">
        <v>0.20289950491471201</v>
      </c>
      <c r="BW15" s="209">
        <v>1.87410115246554</v>
      </c>
      <c r="BX15" s="258">
        <v>0.20329270893683299</v>
      </c>
      <c r="BY15" s="1"/>
      <c r="BZ15" s="1"/>
      <c r="CA15" s="1"/>
      <c r="CB15" s="1"/>
      <c r="CC15" s="1"/>
      <c r="CD15" s="1"/>
      <c r="CE15" s="1"/>
      <c r="CF15" s="1"/>
      <c r="CG15" s="1"/>
      <c r="CH15" s="1"/>
      <c r="CI15" s="1"/>
    </row>
    <row r="16" spans="1:87" s="85" customFormat="1" x14ac:dyDescent="0.2">
      <c r="A16" s="98" t="s">
        <v>6</v>
      </c>
      <c r="B16" s="209">
        <v>2.50980164207663</v>
      </c>
      <c r="C16" s="100">
        <v>3.1645740415884499E-2</v>
      </c>
      <c r="D16" s="209">
        <v>1.8694904184779999</v>
      </c>
      <c r="E16" s="100">
        <v>3.25511288562833E-2</v>
      </c>
      <c r="F16" s="209">
        <v>1.9954014291723099</v>
      </c>
      <c r="G16" s="100">
        <v>2.7829421801642398E-2</v>
      </c>
      <c r="H16" s="209">
        <v>2.2796036058184099</v>
      </c>
      <c r="I16" s="100">
        <v>4.2927788981847403E-2</v>
      </c>
      <c r="J16" s="209">
        <v>3.4042274505530101</v>
      </c>
      <c r="K16" s="100">
        <v>3.4010528974529497E-2</v>
      </c>
      <c r="L16" s="209">
        <v>3.16641539615236</v>
      </c>
      <c r="M16" s="100">
        <v>4.44903930448751E-2</v>
      </c>
      <c r="N16" s="209">
        <v>2.6410466185036099</v>
      </c>
      <c r="O16" s="258">
        <v>4.4961328569227299E-2</v>
      </c>
      <c r="P16" s="272"/>
      <c r="Q16" s="98" t="s">
        <v>6</v>
      </c>
      <c r="R16" s="209">
        <v>2.1585995915406002</v>
      </c>
      <c r="S16" s="100">
        <v>2.5313010017537E-2</v>
      </c>
      <c r="T16" s="209">
        <v>1.9997803496978399</v>
      </c>
      <c r="U16" s="100">
        <v>2.3264613569824299E-2</v>
      </c>
      <c r="V16" s="209">
        <v>2.0783959721148899</v>
      </c>
      <c r="W16" s="100">
        <v>2.8354922636562901E-2</v>
      </c>
      <c r="X16" s="209">
        <v>2.5278516027944402</v>
      </c>
      <c r="Y16" s="100">
        <v>4.0772601255161599E-2</v>
      </c>
      <c r="Z16" s="209">
        <v>3.2631101364725201</v>
      </c>
      <c r="AA16" s="100">
        <v>3.8934314837711599E-2</v>
      </c>
      <c r="AB16" s="209">
        <v>2.9760396675843102</v>
      </c>
      <c r="AC16" s="100">
        <v>3.90415534445313E-2</v>
      </c>
      <c r="AD16" s="209">
        <v>2.32000308550723</v>
      </c>
      <c r="AE16" s="258">
        <v>4.4160161943038199E-2</v>
      </c>
      <c r="AF16" s="98" t="s">
        <v>6</v>
      </c>
      <c r="AG16" s="209">
        <v>2.1738704682692802</v>
      </c>
      <c r="AH16" s="100">
        <v>2.8868114220033599E-2</v>
      </c>
      <c r="AI16" s="209">
        <v>2.0469958390934302</v>
      </c>
      <c r="AJ16" s="100">
        <v>2.52790890841505E-2</v>
      </c>
      <c r="AK16" s="209">
        <v>2.1745044066890902</v>
      </c>
      <c r="AL16" s="100">
        <v>3.2544951737889502E-2</v>
      </c>
      <c r="AM16" s="209">
        <v>2.5489123953077302</v>
      </c>
      <c r="AN16" s="100">
        <v>4.1654701868688998E-2</v>
      </c>
      <c r="AO16" s="209">
        <v>3.3361310242573898</v>
      </c>
      <c r="AP16" s="100">
        <v>4.0924089717812501E-2</v>
      </c>
      <c r="AQ16" s="209">
        <v>2.8613862917166202</v>
      </c>
      <c r="AR16" s="100">
        <v>4.7673443851525103E-2</v>
      </c>
      <c r="AS16" s="209">
        <v>2.03982814511799</v>
      </c>
      <c r="AT16" s="258">
        <v>5.7047226972688103E-2</v>
      </c>
      <c r="AU16" s="98" t="s">
        <v>6</v>
      </c>
      <c r="AV16" s="209">
        <v>2.2078731804711902</v>
      </c>
      <c r="AW16" s="100">
        <v>4.5931446016449398E-2</v>
      </c>
      <c r="AX16" s="209">
        <v>2.07333698215393</v>
      </c>
      <c r="AY16" s="100">
        <v>4.3086966114499997E-2</v>
      </c>
      <c r="AZ16" s="209">
        <v>2.1812658525055602</v>
      </c>
      <c r="BA16" s="100">
        <v>4.2276358577603902E-2</v>
      </c>
      <c r="BB16" s="209">
        <v>2.6848053049435201</v>
      </c>
      <c r="BC16" s="100">
        <v>6.0684582122649398E-2</v>
      </c>
      <c r="BD16" s="209">
        <v>3.4149057309816402</v>
      </c>
      <c r="BE16" s="100">
        <v>6.6318711444205702E-2</v>
      </c>
      <c r="BF16" s="209">
        <v>2.6675701819070001</v>
      </c>
      <c r="BG16" s="100">
        <v>8.6936690687919205E-2</v>
      </c>
      <c r="BH16" s="209">
        <v>1.53577362084541</v>
      </c>
      <c r="BI16" s="258">
        <v>7.7195851765633205E-2</v>
      </c>
      <c r="BJ16" s="98" t="s">
        <v>6</v>
      </c>
      <c r="BK16" s="209">
        <v>2.2798457453587</v>
      </c>
      <c r="BL16" s="100">
        <v>5.4466997155048803E-2</v>
      </c>
      <c r="BM16" s="209">
        <v>2.1459594389496699</v>
      </c>
      <c r="BN16" s="100">
        <v>5.3156050077768503E-2</v>
      </c>
      <c r="BO16" s="209">
        <v>2.3221378355037299</v>
      </c>
      <c r="BP16" s="100">
        <v>4.9303917406179301E-2</v>
      </c>
      <c r="BQ16" s="209">
        <v>2.8594250727120301</v>
      </c>
      <c r="BR16" s="100">
        <v>6.38792616972539E-2</v>
      </c>
      <c r="BS16" s="209">
        <v>3.4152634891260298</v>
      </c>
      <c r="BT16" s="100">
        <v>6.3347020357793604E-2</v>
      </c>
      <c r="BU16" s="209">
        <v>2.6654014166049</v>
      </c>
      <c r="BV16" s="100">
        <v>9.9381806791837293E-2</v>
      </c>
      <c r="BW16" s="209">
        <v>1.47001068348473</v>
      </c>
      <c r="BX16" s="258">
        <v>9.9702506363726198E-2</v>
      </c>
      <c r="BY16" s="1"/>
      <c r="BZ16" s="1"/>
      <c r="CA16" s="1"/>
      <c r="CB16" s="1"/>
      <c r="CC16" s="1"/>
      <c r="CD16" s="1"/>
      <c r="CE16" s="1"/>
      <c r="CF16" s="1"/>
      <c r="CG16" s="1"/>
      <c r="CH16" s="1"/>
      <c r="CI16" s="1"/>
    </row>
    <row r="17" spans="1:87" s="85" customFormat="1" x14ac:dyDescent="0.2">
      <c r="A17" s="98" t="s">
        <v>7</v>
      </c>
      <c r="B17" s="209">
        <v>2.22267960450827</v>
      </c>
      <c r="C17" s="100">
        <v>2.6179279282520899E-2</v>
      </c>
      <c r="D17" s="209">
        <v>1.93225735283666</v>
      </c>
      <c r="E17" s="100">
        <v>2.5885978210096201E-2</v>
      </c>
      <c r="F17" s="209">
        <v>1.94254738432615</v>
      </c>
      <c r="G17" s="100">
        <v>2.0021501280694898E-2</v>
      </c>
      <c r="H17" s="209">
        <v>1.98766390889711</v>
      </c>
      <c r="I17" s="100">
        <v>3.6840747664934698E-2</v>
      </c>
      <c r="J17" s="209">
        <v>3.4802669530332899</v>
      </c>
      <c r="K17" s="100">
        <v>2.2030311678858001E-2</v>
      </c>
      <c r="L17" s="209">
        <v>3.0924819047636598</v>
      </c>
      <c r="M17" s="100">
        <v>3.6039092165768297E-2</v>
      </c>
      <c r="N17" s="209">
        <v>2.1655487899247499</v>
      </c>
      <c r="O17" s="258">
        <v>4.1869416079286403E-2</v>
      </c>
      <c r="P17" s="272"/>
      <c r="Q17" s="98" t="s">
        <v>7</v>
      </c>
      <c r="R17" s="209">
        <v>1.7899315892897101</v>
      </c>
      <c r="S17" s="100">
        <v>1.8811881021219799E-2</v>
      </c>
      <c r="T17" s="209">
        <v>1.97239520353422</v>
      </c>
      <c r="U17" s="100">
        <v>2.4166754276050001E-2</v>
      </c>
      <c r="V17" s="209">
        <v>2.01827890663079</v>
      </c>
      <c r="W17" s="100">
        <v>2.6517376246373101E-2</v>
      </c>
      <c r="X17" s="209">
        <v>2.2540950118590999</v>
      </c>
      <c r="Y17" s="100">
        <v>3.5029768168313803E-2</v>
      </c>
      <c r="Z17" s="209">
        <v>3.37741098584213</v>
      </c>
      <c r="AA17" s="100">
        <v>3.2313378130588301E-2</v>
      </c>
      <c r="AB17" s="209">
        <v>3.2293141333899298</v>
      </c>
      <c r="AC17" s="100">
        <v>3.0279232689754802E-2</v>
      </c>
      <c r="AD17" s="209">
        <v>2.09634221406173</v>
      </c>
      <c r="AE17" s="258">
        <v>3.7262924704929798E-2</v>
      </c>
      <c r="AF17" s="98" t="s">
        <v>7</v>
      </c>
      <c r="AG17" s="209">
        <v>1.7705530954417199</v>
      </c>
      <c r="AH17" s="100">
        <v>2.2090347044078699E-2</v>
      </c>
      <c r="AI17" s="209">
        <v>2.0385113130274601</v>
      </c>
      <c r="AJ17" s="100">
        <v>3.0772995568691602E-2</v>
      </c>
      <c r="AK17" s="209">
        <v>2.1237676920072102</v>
      </c>
      <c r="AL17" s="100">
        <v>3.2554940515216103E-2</v>
      </c>
      <c r="AM17" s="209">
        <v>2.3167685424468698</v>
      </c>
      <c r="AN17" s="100">
        <v>4.4444448916010799E-2</v>
      </c>
      <c r="AO17" s="209">
        <v>3.3999008492884402</v>
      </c>
      <c r="AP17" s="100">
        <v>4.1523523562810097E-2</v>
      </c>
      <c r="AQ17" s="209">
        <v>3.1196959258375698</v>
      </c>
      <c r="AR17" s="100">
        <v>4.5734532606631399E-2</v>
      </c>
      <c r="AS17" s="209">
        <v>1.7827371454521601</v>
      </c>
      <c r="AT17" s="258">
        <v>5.1401942245279601E-2</v>
      </c>
      <c r="AU17" s="98" t="s">
        <v>7</v>
      </c>
      <c r="AV17" s="209">
        <v>1.69539986806558</v>
      </c>
      <c r="AW17" s="100">
        <v>3.5976158725543002E-2</v>
      </c>
      <c r="AX17" s="209">
        <v>2.02603822401954</v>
      </c>
      <c r="AY17" s="100">
        <v>4.9185848857096801E-2</v>
      </c>
      <c r="AZ17" s="209">
        <v>2.0388195549277301</v>
      </c>
      <c r="BA17" s="100">
        <v>6.1765480735692498E-2</v>
      </c>
      <c r="BB17" s="209">
        <v>2.50680275957559</v>
      </c>
      <c r="BC17" s="100">
        <v>8.0723435243720207E-2</v>
      </c>
      <c r="BD17" s="209">
        <v>3.4628625468796299</v>
      </c>
      <c r="BE17" s="100">
        <v>7.2123581627417999E-2</v>
      </c>
      <c r="BF17" s="209">
        <v>3.3290095759590099</v>
      </c>
      <c r="BG17" s="100">
        <v>7.19461838038776E-2</v>
      </c>
      <c r="BH17" s="209">
        <v>1.70823422291506</v>
      </c>
      <c r="BI17" s="258">
        <v>9.0746750200009996E-2</v>
      </c>
      <c r="BJ17" s="98" t="s">
        <v>7</v>
      </c>
      <c r="BK17" s="209">
        <v>1.6741572597041501</v>
      </c>
      <c r="BL17" s="100">
        <v>6.4634599512803703E-2</v>
      </c>
      <c r="BM17" s="209">
        <v>2.09127137210867</v>
      </c>
      <c r="BN17" s="100">
        <v>7.18449344306267E-2</v>
      </c>
      <c r="BO17" s="209">
        <v>2.0691462190335699</v>
      </c>
      <c r="BP17" s="100">
        <v>8.2771801497078107E-2</v>
      </c>
      <c r="BQ17" s="209">
        <v>2.7604763323162</v>
      </c>
      <c r="BR17" s="100">
        <v>9.9872607510854097E-2</v>
      </c>
      <c r="BS17" s="209">
        <v>3.54872943807782</v>
      </c>
      <c r="BT17" s="100">
        <v>7.8574267986143101E-2</v>
      </c>
      <c r="BU17" s="209">
        <v>3.0115710125541102</v>
      </c>
      <c r="BV17" s="100">
        <v>0.129145961962982</v>
      </c>
      <c r="BW17" s="209">
        <v>1.58306631647509</v>
      </c>
      <c r="BX17" s="258">
        <v>0.14865207723691901</v>
      </c>
      <c r="BY17" s="1"/>
      <c r="BZ17" s="1"/>
      <c r="CA17" s="1"/>
      <c r="CB17" s="1"/>
      <c r="CC17" s="1"/>
      <c r="CD17" s="1"/>
      <c r="CE17" s="1"/>
      <c r="CF17" s="1"/>
      <c r="CG17" s="1"/>
      <c r="CH17" s="1"/>
      <c r="CI17" s="1"/>
    </row>
    <row r="18" spans="1:87" s="85" customFormat="1" x14ac:dyDescent="0.2">
      <c r="A18" s="98" t="s">
        <v>8</v>
      </c>
      <c r="B18" s="209">
        <v>2.4138532115700899</v>
      </c>
      <c r="C18" s="100">
        <v>2.5992673765831299E-2</v>
      </c>
      <c r="D18" s="209">
        <v>2.0443963914010901</v>
      </c>
      <c r="E18" s="100">
        <v>2.41111399920018E-2</v>
      </c>
      <c r="F18" s="209">
        <v>2.1023776680324602</v>
      </c>
      <c r="G18" s="100">
        <v>2.3404957736467901E-2</v>
      </c>
      <c r="H18" s="209">
        <v>1.94997479278522</v>
      </c>
      <c r="I18" s="100">
        <v>4.5106826666641002E-2</v>
      </c>
      <c r="J18" s="209">
        <v>3.2659561870729998</v>
      </c>
      <c r="K18" s="100">
        <v>3.2963035625032999E-2</v>
      </c>
      <c r="L18" s="209">
        <v>2.8505912860919702</v>
      </c>
      <c r="M18" s="100">
        <v>3.9610684795650997E-2</v>
      </c>
      <c r="N18" s="209">
        <v>2.10473023352663</v>
      </c>
      <c r="O18" s="258">
        <v>4.2400700653096597E-2</v>
      </c>
      <c r="P18" s="272"/>
      <c r="Q18" s="98" t="s">
        <v>8</v>
      </c>
      <c r="R18" s="209">
        <v>2.1516251020287802</v>
      </c>
      <c r="S18" s="100">
        <v>2.4500072060065499E-2</v>
      </c>
      <c r="T18" s="209">
        <v>2.1089926891922999</v>
      </c>
      <c r="U18" s="100">
        <v>2.4288722201761499E-2</v>
      </c>
      <c r="V18" s="209">
        <v>2.4044586445926899</v>
      </c>
      <c r="W18" s="100">
        <v>3.5244473237618E-2</v>
      </c>
      <c r="X18" s="209">
        <v>2.13044767421531</v>
      </c>
      <c r="Y18" s="100">
        <v>3.7753197541744499E-2</v>
      </c>
      <c r="Z18" s="209">
        <v>3.1805065066967901</v>
      </c>
      <c r="AA18" s="100">
        <v>4.3961444717356697E-2</v>
      </c>
      <c r="AB18" s="209">
        <v>2.6018751297644398</v>
      </c>
      <c r="AC18" s="100">
        <v>4.5405957627882097E-2</v>
      </c>
      <c r="AD18" s="209">
        <v>1.7970532984258101</v>
      </c>
      <c r="AE18" s="258">
        <v>4.5456198237855801E-2</v>
      </c>
      <c r="AF18" s="98" t="s">
        <v>8</v>
      </c>
      <c r="AG18" s="209">
        <v>2.1291737345077699</v>
      </c>
      <c r="AH18" s="100">
        <v>3.09374180969831E-2</v>
      </c>
      <c r="AI18" s="209">
        <v>2.0775062330351499</v>
      </c>
      <c r="AJ18" s="100">
        <v>3.6314715092619E-2</v>
      </c>
      <c r="AK18" s="209">
        <v>2.35502486736784</v>
      </c>
      <c r="AL18" s="100">
        <v>3.6165053084594202E-2</v>
      </c>
      <c r="AM18" s="209">
        <v>2.1568993973321602</v>
      </c>
      <c r="AN18" s="100">
        <v>3.9228298973677897E-2</v>
      </c>
      <c r="AO18" s="209">
        <v>3.18096450492189</v>
      </c>
      <c r="AP18" s="100">
        <v>4.7844933397138301E-2</v>
      </c>
      <c r="AQ18" s="209">
        <v>2.48317947736698</v>
      </c>
      <c r="AR18" s="100">
        <v>6.3471134294033199E-2</v>
      </c>
      <c r="AS18" s="209">
        <v>1.3688510480679399</v>
      </c>
      <c r="AT18" s="258">
        <v>5.7660778092616299E-2</v>
      </c>
      <c r="AU18" s="98" t="s">
        <v>8</v>
      </c>
      <c r="AV18" s="209">
        <v>2.1985037018306799</v>
      </c>
      <c r="AW18" s="100">
        <v>4.9571666674101303E-2</v>
      </c>
      <c r="AX18" s="209">
        <v>2.1328627525081298</v>
      </c>
      <c r="AY18" s="100">
        <v>4.3196825880603203E-2</v>
      </c>
      <c r="AZ18" s="209">
        <v>2.28096586029142</v>
      </c>
      <c r="BA18" s="100">
        <v>4.6622406299671099E-2</v>
      </c>
      <c r="BB18" s="209">
        <v>2.2816622898249599</v>
      </c>
      <c r="BC18" s="100">
        <v>6.2751578105121095E-2</v>
      </c>
      <c r="BD18" s="209">
        <v>3.1367231316336701</v>
      </c>
      <c r="BE18" s="100">
        <v>5.9795364970672303E-2</v>
      </c>
      <c r="BF18" s="209">
        <v>2.1444855800983502</v>
      </c>
      <c r="BG18" s="100">
        <v>8.9723095861533098E-2</v>
      </c>
      <c r="BH18" s="209">
        <v>1.16788283090312</v>
      </c>
      <c r="BI18" s="258">
        <v>8.3898881499663902E-2</v>
      </c>
      <c r="BJ18" s="98" t="s">
        <v>8</v>
      </c>
      <c r="BK18" s="209">
        <v>2.2035207765533</v>
      </c>
      <c r="BL18" s="100">
        <v>7.3008254932203198E-2</v>
      </c>
      <c r="BM18" s="209">
        <v>2.2508894906447399</v>
      </c>
      <c r="BN18" s="100">
        <v>6.2830650013118397E-2</v>
      </c>
      <c r="BO18" s="209">
        <v>2.3898406732279498</v>
      </c>
      <c r="BP18" s="100">
        <v>8.3839847997852796E-2</v>
      </c>
      <c r="BQ18" s="209">
        <v>2.3697337666785701</v>
      </c>
      <c r="BR18" s="100">
        <v>8.9141951075125306E-2</v>
      </c>
      <c r="BS18" s="209">
        <v>3.2969912304104501</v>
      </c>
      <c r="BT18" s="100">
        <v>9.1534377566288405E-2</v>
      </c>
      <c r="BU18" s="209">
        <v>2.2811880870877501</v>
      </c>
      <c r="BV18" s="100">
        <v>0.12793057638570299</v>
      </c>
      <c r="BW18" s="209">
        <v>1.1425533597988999</v>
      </c>
      <c r="BX18" s="258">
        <v>0.13756021622893799</v>
      </c>
      <c r="BY18" s="1"/>
      <c r="BZ18" s="1"/>
      <c r="CA18" s="1"/>
      <c r="CB18" s="1"/>
      <c r="CC18" s="1"/>
      <c r="CD18" s="1"/>
      <c r="CE18" s="1"/>
      <c r="CF18" s="1"/>
      <c r="CG18" s="1"/>
      <c r="CH18" s="1"/>
      <c r="CI18" s="1"/>
    </row>
    <row r="19" spans="1:87" s="85" customFormat="1" x14ac:dyDescent="0.2">
      <c r="A19" s="98" t="s">
        <v>326</v>
      </c>
      <c r="B19" s="209">
        <v>1.9110053494183099</v>
      </c>
      <c r="C19" s="100">
        <v>2.6371857132141002E-2</v>
      </c>
      <c r="D19" s="209">
        <v>1.9993882190065599</v>
      </c>
      <c r="E19" s="100">
        <v>2.6087042892855399E-2</v>
      </c>
      <c r="F19" s="209">
        <v>1.81368075487386</v>
      </c>
      <c r="G19" s="100">
        <v>2.3006702521590199E-2</v>
      </c>
      <c r="H19" s="209">
        <v>2.0988687658584402</v>
      </c>
      <c r="I19" s="100">
        <v>4.1850032524219802E-2</v>
      </c>
      <c r="J19" s="209">
        <v>3.1836307512634701</v>
      </c>
      <c r="K19" s="100">
        <v>3.4947327091586003E-2</v>
      </c>
      <c r="L19" s="209">
        <v>2.6435994199575501</v>
      </c>
      <c r="M19" s="100">
        <v>4.3501985247688897E-2</v>
      </c>
      <c r="N19" s="209">
        <v>2.18770606172327</v>
      </c>
      <c r="O19" s="258">
        <v>4.0379694333510997E-2</v>
      </c>
      <c r="P19" s="272"/>
      <c r="Q19" s="98" t="s">
        <v>326</v>
      </c>
      <c r="R19" s="209">
        <v>1.6792992990628699</v>
      </c>
      <c r="S19" s="100">
        <v>2.4093457234636299E-2</v>
      </c>
      <c r="T19" s="209">
        <v>2.1439019917747202</v>
      </c>
      <c r="U19" s="100">
        <v>3.4856409225250497E-2</v>
      </c>
      <c r="V19" s="209">
        <v>1.96685962773236</v>
      </c>
      <c r="W19" s="100">
        <v>3.29841956200475E-2</v>
      </c>
      <c r="X19" s="209">
        <v>2.4953504032922602</v>
      </c>
      <c r="Y19" s="100">
        <v>4.03342641216871E-2</v>
      </c>
      <c r="Z19" s="209">
        <v>2.8173928856291601</v>
      </c>
      <c r="AA19" s="100">
        <v>4.91136578085564E-2</v>
      </c>
      <c r="AB19" s="209">
        <v>2.2990022598486299</v>
      </c>
      <c r="AC19" s="100">
        <v>4.69333573877087E-2</v>
      </c>
      <c r="AD19" s="209">
        <v>1.9634541359456901</v>
      </c>
      <c r="AE19" s="258">
        <v>4.9118309629111498E-2</v>
      </c>
      <c r="AF19" s="98" t="s">
        <v>326</v>
      </c>
      <c r="AG19" s="209">
        <v>1.67825183608893</v>
      </c>
      <c r="AH19" s="100">
        <v>2.7986578156627799E-2</v>
      </c>
      <c r="AI19" s="209">
        <v>2.0996511117969301</v>
      </c>
      <c r="AJ19" s="100">
        <v>3.8154494928536599E-2</v>
      </c>
      <c r="AK19" s="209">
        <v>1.9714423575901401</v>
      </c>
      <c r="AL19" s="100">
        <v>3.7599931652481898E-2</v>
      </c>
      <c r="AM19" s="209">
        <v>2.4451051544006899</v>
      </c>
      <c r="AN19" s="100">
        <v>3.8776188293632802E-2</v>
      </c>
      <c r="AO19" s="209">
        <v>2.8500211960485902</v>
      </c>
      <c r="AP19" s="100">
        <v>5.8569658593253401E-2</v>
      </c>
      <c r="AQ19" s="209">
        <v>2.1092294352441998</v>
      </c>
      <c r="AR19" s="100">
        <v>5.8256817962967201E-2</v>
      </c>
      <c r="AS19" s="209">
        <v>1.8295601273675699</v>
      </c>
      <c r="AT19" s="258">
        <v>5.7275487635800502E-2</v>
      </c>
      <c r="AU19" s="98" t="s">
        <v>326</v>
      </c>
      <c r="AV19" s="209">
        <v>1.65042544993491</v>
      </c>
      <c r="AW19" s="100">
        <v>3.07061929902115E-2</v>
      </c>
      <c r="AX19" s="209">
        <v>2.1730931909158202</v>
      </c>
      <c r="AY19" s="100">
        <v>3.8539991298041802E-2</v>
      </c>
      <c r="AZ19" s="209">
        <v>1.90579707614311</v>
      </c>
      <c r="BA19" s="100">
        <v>3.9735301134130298E-2</v>
      </c>
      <c r="BB19" s="209">
        <v>2.5514513302830801</v>
      </c>
      <c r="BC19" s="100">
        <v>4.6270538824205697E-2</v>
      </c>
      <c r="BD19" s="209">
        <v>2.8417874214470999</v>
      </c>
      <c r="BE19" s="100">
        <v>6.1732593621472903E-2</v>
      </c>
      <c r="BF19" s="209">
        <v>2.1585442994167998</v>
      </c>
      <c r="BG19" s="100">
        <v>7.1959988809407294E-2</v>
      </c>
      <c r="BH19" s="209">
        <v>1.7538024837816399</v>
      </c>
      <c r="BI19" s="258">
        <v>6.5003761779939301E-2</v>
      </c>
      <c r="BJ19" s="98" t="s">
        <v>326</v>
      </c>
      <c r="BK19" s="209">
        <v>1.79672867701832</v>
      </c>
      <c r="BL19" s="100">
        <v>4.4145200090804498E-2</v>
      </c>
      <c r="BM19" s="209">
        <v>2.2770298784811702</v>
      </c>
      <c r="BN19" s="100">
        <v>5.64375886816346E-2</v>
      </c>
      <c r="BO19" s="209">
        <v>1.9591186413266499</v>
      </c>
      <c r="BP19" s="100">
        <v>4.8396793039533897E-2</v>
      </c>
      <c r="BQ19" s="209">
        <v>2.9354466931068002</v>
      </c>
      <c r="BR19" s="100">
        <v>5.3827443341544497E-2</v>
      </c>
      <c r="BS19" s="209">
        <v>3.12619989459732</v>
      </c>
      <c r="BT19" s="100">
        <v>8.3443228012081594E-2</v>
      </c>
      <c r="BU19" s="209">
        <v>1.7950654355767699</v>
      </c>
      <c r="BV19" s="100">
        <v>9.8791991337841598E-2</v>
      </c>
      <c r="BW19" s="209">
        <v>1.51595932898859</v>
      </c>
      <c r="BX19" s="258">
        <v>9.6497012251248696E-2</v>
      </c>
      <c r="BY19" s="1"/>
      <c r="BZ19" s="1"/>
      <c r="CA19" s="1"/>
      <c r="CB19" s="1"/>
      <c r="CC19" s="1"/>
      <c r="CD19" s="1"/>
      <c r="CE19" s="1"/>
      <c r="CF19" s="1"/>
      <c r="CG19" s="1"/>
      <c r="CH19" s="1"/>
      <c r="CI19" s="1"/>
    </row>
    <row r="20" spans="1:87" s="85" customFormat="1" x14ac:dyDescent="0.2">
      <c r="A20" s="98" t="s">
        <v>9</v>
      </c>
      <c r="B20" s="209">
        <v>2.5208123995267102</v>
      </c>
      <c r="C20" s="100">
        <v>4.36534668251456E-2</v>
      </c>
      <c r="D20" s="209">
        <v>1.8588395331166101</v>
      </c>
      <c r="E20" s="100">
        <v>2.6609795012625101E-2</v>
      </c>
      <c r="F20" s="209">
        <v>1.8338617956557299</v>
      </c>
      <c r="G20" s="100">
        <v>2.3232963115827902E-2</v>
      </c>
      <c r="H20" s="209">
        <v>2.02689189754983</v>
      </c>
      <c r="I20" s="100">
        <v>5.49221886159032E-2</v>
      </c>
      <c r="J20" s="209">
        <v>3.08659765371377</v>
      </c>
      <c r="K20" s="100">
        <v>5.3781415074122797E-2</v>
      </c>
      <c r="L20" s="209">
        <v>3.1058464376627102</v>
      </c>
      <c r="M20" s="100">
        <v>5.3781397983124098E-2</v>
      </c>
      <c r="N20" s="209">
        <v>2.43481494945358</v>
      </c>
      <c r="O20" s="258">
        <v>5.45650409180896E-2</v>
      </c>
      <c r="P20" s="272"/>
      <c r="Q20" s="98" t="s">
        <v>9</v>
      </c>
      <c r="R20" s="209">
        <v>2.0397443784550302</v>
      </c>
      <c r="S20" s="100">
        <v>3.54926581784092E-2</v>
      </c>
      <c r="T20" s="209">
        <v>1.93792191052452</v>
      </c>
      <c r="U20" s="100">
        <v>3.5370577021473497E-2</v>
      </c>
      <c r="V20" s="209">
        <v>1.85179778622988</v>
      </c>
      <c r="W20" s="100">
        <v>3.6366793399287403E-2</v>
      </c>
      <c r="X20" s="209">
        <v>2.3013497711759601</v>
      </c>
      <c r="Y20" s="100">
        <v>4.5551903155050297E-2</v>
      </c>
      <c r="Z20" s="209">
        <v>2.8465895399355698</v>
      </c>
      <c r="AA20" s="100">
        <v>5.5441141736963399E-2</v>
      </c>
      <c r="AB20" s="209">
        <v>3.0222873254803799</v>
      </c>
      <c r="AC20" s="100">
        <v>6.3319545925192497E-2</v>
      </c>
      <c r="AD20" s="209">
        <v>2.3004895954640001</v>
      </c>
      <c r="AE20" s="258">
        <v>6.4246099860137906E-2</v>
      </c>
      <c r="AF20" s="98" t="s">
        <v>9</v>
      </c>
      <c r="AG20" s="209">
        <v>2.0243740861268802</v>
      </c>
      <c r="AH20" s="100">
        <v>3.4832544244375797E-2</v>
      </c>
      <c r="AI20" s="209">
        <v>1.8973778160755299</v>
      </c>
      <c r="AJ20" s="100">
        <v>2.9401986234449E-2</v>
      </c>
      <c r="AK20" s="209">
        <v>1.8311638428964501</v>
      </c>
      <c r="AL20" s="100">
        <v>3.2603025380707903E-2</v>
      </c>
      <c r="AM20" s="209">
        <v>2.23117804629823</v>
      </c>
      <c r="AN20" s="100">
        <v>5.73950422619098E-2</v>
      </c>
      <c r="AO20" s="209">
        <v>2.9283183877230798</v>
      </c>
      <c r="AP20" s="100">
        <v>6.3296026862240104E-2</v>
      </c>
      <c r="AQ20" s="209">
        <v>2.8614542198522699</v>
      </c>
      <c r="AR20" s="100">
        <v>7.8752595225002206E-2</v>
      </c>
      <c r="AS20" s="209">
        <v>2.03723381625512</v>
      </c>
      <c r="AT20" s="258">
        <v>7.7510695213968195E-2</v>
      </c>
      <c r="AU20" s="98" t="s">
        <v>9</v>
      </c>
      <c r="AV20" s="209">
        <v>2.0616314636163202</v>
      </c>
      <c r="AW20" s="100">
        <v>4.0664586228257797E-2</v>
      </c>
      <c r="AX20" s="209">
        <v>2.0130153604167602</v>
      </c>
      <c r="AY20" s="100">
        <v>3.9701242186934597E-2</v>
      </c>
      <c r="AZ20" s="209">
        <v>1.8113995277764201</v>
      </c>
      <c r="BA20" s="100">
        <v>4.80109600288788E-2</v>
      </c>
      <c r="BB20" s="209">
        <v>2.4746270526218201</v>
      </c>
      <c r="BC20" s="100">
        <v>6.6735422625326002E-2</v>
      </c>
      <c r="BD20" s="209">
        <v>3.0601555106635598</v>
      </c>
      <c r="BE20" s="100">
        <v>6.8226904135394006E-2</v>
      </c>
      <c r="BF20" s="209">
        <v>2.8487789185415702</v>
      </c>
      <c r="BG20" s="100">
        <v>8.2536594946705899E-2</v>
      </c>
      <c r="BH20" s="209">
        <v>1.7701081197408299</v>
      </c>
      <c r="BI20" s="258">
        <v>8.5625934184601293E-2</v>
      </c>
      <c r="BJ20" s="98" t="s">
        <v>9</v>
      </c>
      <c r="BK20" s="209">
        <v>2.2074367546929499</v>
      </c>
      <c r="BL20" s="100">
        <v>5.7274424014448697E-2</v>
      </c>
      <c r="BM20" s="209">
        <v>2.05104062926871</v>
      </c>
      <c r="BN20" s="100">
        <v>5.2302665274169803E-2</v>
      </c>
      <c r="BO20" s="209">
        <v>1.9063621088342999</v>
      </c>
      <c r="BP20" s="100">
        <v>4.4224041254012497E-2</v>
      </c>
      <c r="BQ20" s="209">
        <v>2.5201829245454301</v>
      </c>
      <c r="BR20" s="100">
        <v>7.9402039631930002E-2</v>
      </c>
      <c r="BS20" s="209">
        <v>3.2608640894621801</v>
      </c>
      <c r="BT20" s="100">
        <v>7.5315963551225898E-2</v>
      </c>
      <c r="BU20" s="209">
        <v>2.6699208385648201</v>
      </c>
      <c r="BV20" s="100">
        <v>0.10912862537941501</v>
      </c>
      <c r="BW20" s="209">
        <v>1.5075680277735599</v>
      </c>
      <c r="BX20" s="258">
        <v>0.117642589467344</v>
      </c>
      <c r="BY20" s="1"/>
      <c r="BZ20" s="1"/>
      <c r="CA20" s="1"/>
      <c r="CB20" s="1"/>
      <c r="CC20" s="1"/>
      <c r="CD20" s="1"/>
      <c r="CE20" s="1"/>
      <c r="CF20" s="1"/>
      <c r="CG20" s="1"/>
      <c r="CH20" s="1"/>
      <c r="CI20" s="1"/>
    </row>
    <row r="21" spans="1:87" s="85" customFormat="1" x14ac:dyDescent="0.2">
      <c r="A21" s="98" t="s">
        <v>10</v>
      </c>
      <c r="B21" s="209">
        <v>1.8342912930715001</v>
      </c>
      <c r="C21" s="100">
        <v>3.3800545887034301E-2</v>
      </c>
      <c r="D21" s="209">
        <v>1.92387330005625</v>
      </c>
      <c r="E21" s="100">
        <v>4.03133527019175E-2</v>
      </c>
      <c r="F21" s="209">
        <v>2.0100971542069299</v>
      </c>
      <c r="G21" s="100">
        <v>2.9278439846639699E-2</v>
      </c>
      <c r="H21" s="209">
        <v>2.45824815921641</v>
      </c>
      <c r="I21" s="100">
        <v>5.5876530895625103E-2</v>
      </c>
      <c r="J21" s="209">
        <v>3.0867473042905198</v>
      </c>
      <c r="K21" s="100">
        <v>6.7016505693678896E-2</v>
      </c>
      <c r="L21" s="209">
        <v>3.3305043598026098</v>
      </c>
      <c r="M21" s="100">
        <v>4.5785921268788998E-2</v>
      </c>
      <c r="N21" s="209">
        <v>2.5520013551537901</v>
      </c>
      <c r="O21" s="258">
        <v>5.8052094651954697E-2</v>
      </c>
      <c r="P21" s="272"/>
      <c r="Q21" s="98" t="s">
        <v>10</v>
      </c>
      <c r="R21" s="209">
        <v>1.5431841398508199</v>
      </c>
      <c r="S21" s="100">
        <v>3.3620235613682999E-2</v>
      </c>
      <c r="T21" s="209">
        <v>2.0375702237539701</v>
      </c>
      <c r="U21" s="100">
        <v>5.0524952705193103E-2</v>
      </c>
      <c r="V21" s="209">
        <v>2.3757050543903402</v>
      </c>
      <c r="W21" s="100">
        <v>4.1416360214841699E-2</v>
      </c>
      <c r="X21" s="209">
        <v>2.9365466811442902</v>
      </c>
      <c r="Y21" s="100">
        <v>4.6089316962288199E-2</v>
      </c>
      <c r="Z21" s="209">
        <v>2.7761772733674102</v>
      </c>
      <c r="AA21" s="100">
        <v>6.5082498856472396E-2</v>
      </c>
      <c r="AB21" s="209">
        <v>3.3674297945720002</v>
      </c>
      <c r="AC21" s="100">
        <v>5.5604484708879798E-2</v>
      </c>
      <c r="AD21" s="209">
        <v>2.3050377184109001</v>
      </c>
      <c r="AE21" s="258">
        <v>6.8259122258384403E-2</v>
      </c>
      <c r="AF21" s="98" t="s">
        <v>10</v>
      </c>
      <c r="AG21" s="209">
        <v>1.55401551655277</v>
      </c>
      <c r="AH21" s="100">
        <v>3.2781465850086899E-2</v>
      </c>
      <c r="AI21" s="209">
        <v>2.05649533566333</v>
      </c>
      <c r="AJ21" s="100">
        <v>5.2437364250425E-2</v>
      </c>
      <c r="AK21" s="209">
        <v>2.26412148541973</v>
      </c>
      <c r="AL21" s="100">
        <v>6.2197232243826402E-2</v>
      </c>
      <c r="AM21" s="209">
        <v>2.9383719801501398</v>
      </c>
      <c r="AN21" s="100">
        <v>6.3545492217161395E-2</v>
      </c>
      <c r="AO21" s="209">
        <v>2.8418007150370701</v>
      </c>
      <c r="AP21" s="100">
        <v>7.9442929737304505E-2</v>
      </c>
      <c r="AQ21" s="209">
        <v>3.1646661835513701</v>
      </c>
      <c r="AR21" s="100">
        <v>6.9966588302946303E-2</v>
      </c>
      <c r="AS21" s="209">
        <v>2.1487770479113499</v>
      </c>
      <c r="AT21" s="258">
        <v>9.5600750024475406E-2</v>
      </c>
      <c r="AU21" s="98" t="s">
        <v>10</v>
      </c>
      <c r="AV21" s="209">
        <v>1.6191880927115101</v>
      </c>
      <c r="AW21" s="100">
        <v>5.3377811630715102E-2</v>
      </c>
      <c r="AX21" s="209">
        <v>2.1030898386712198</v>
      </c>
      <c r="AY21" s="100">
        <v>4.9979002662613299E-2</v>
      </c>
      <c r="AZ21" s="209">
        <v>2.3188611858466199</v>
      </c>
      <c r="BA21" s="100">
        <v>6.9462811713815104E-2</v>
      </c>
      <c r="BB21" s="209">
        <v>3.0495327968266301</v>
      </c>
      <c r="BC21" s="100">
        <v>7.1200944711914099E-2</v>
      </c>
      <c r="BD21" s="209">
        <v>2.8552946028148898</v>
      </c>
      <c r="BE21" s="100">
        <v>0.115997784699405</v>
      </c>
      <c r="BF21" s="209">
        <v>3.2327901238971402</v>
      </c>
      <c r="BG21" s="100">
        <v>8.7319779212769802E-2</v>
      </c>
      <c r="BH21" s="209">
        <v>1.59682443598935</v>
      </c>
      <c r="BI21" s="258">
        <v>0.103463743003765</v>
      </c>
      <c r="BJ21" s="98" t="s">
        <v>10</v>
      </c>
      <c r="BK21" s="209">
        <v>1.7261622787294999</v>
      </c>
      <c r="BL21" s="100">
        <v>7.3675240912939505E-2</v>
      </c>
      <c r="BM21" s="209">
        <v>2.3990873608372398</v>
      </c>
      <c r="BN21" s="100">
        <v>8.0319738152923897E-2</v>
      </c>
      <c r="BO21" s="209">
        <v>2.4519114017145598</v>
      </c>
      <c r="BP21" s="100">
        <v>9.0433354719106296E-2</v>
      </c>
      <c r="BQ21" s="209">
        <v>3.0031806991288801</v>
      </c>
      <c r="BR21" s="100">
        <v>9.2392375027529006E-2</v>
      </c>
      <c r="BS21" s="209">
        <v>3.1188940292697902</v>
      </c>
      <c r="BT21" s="100">
        <v>0.11277790800644601</v>
      </c>
      <c r="BU21" s="209">
        <v>3.0023743845067901</v>
      </c>
      <c r="BV21" s="100">
        <v>0.12100527621571</v>
      </c>
      <c r="BW21" s="209">
        <v>1.6880726448159</v>
      </c>
      <c r="BX21" s="258">
        <v>0.111224783985701</v>
      </c>
      <c r="BY21" s="1"/>
      <c r="BZ21" s="1"/>
      <c r="CA21" s="1"/>
      <c r="CB21" s="1"/>
      <c r="CC21" s="1"/>
      <c r="CD21" s="1"/>
      <c r="CE21" s="1"/>
      <c r="CF21" s="1"/>
      <c r="CG21" s="1"/>
      <c r="CH21" s="1"/>
      <c r="CI21" s="1"/>
    </row>
    <row r="22" spans="1:87" s="85" customFormat="1" x14ac:dyDescent="0.2">
      <c r="A22" s="98" t="s">
        <v>11</v>
      </c>
      <c r="B22" s="209">
        <v>1.9288753425462799</v>
      </c>
      <c r="C22" s="100">
        <v>3.4564269815236602E-2</v>
      </c>
      <c r="D22" s="209">
        <v>1.8557106647474</v>
      </c>
      <c r="E22" s="100">
        <v>4.5404833724546498E-2</v>
      </c>
      <c r="F22" s="209">
        <v>1.73176219418851</v>
      </c>
      <c r="G22" s="100">
        <v>2.5581967529149301E-2</v>
      </c>
      <c r="H22" s="209">
        <v>2.33957340046637</v>
      </c>
      <c r="I22" s="100">
        <v>4.6906804780296497E-2</v>
      </c>
      <c r="J22" s="209">
        <v>3.29071873621184</v>
      </c>
      <c r="K22" s="100">
        <v>4.55219850419094E-2</v>
      </c>
      <c r="L22" s="209">
        <v>2.9119755295059599</v>
      </c>
      <c r="M22" s="100">
        <v>6.9940119488472299E-2</v>
      </c>
      <c r="N22" s="209">
        <v>2.4075481306625401</v>
      </c>
      <c r="O22" s="258">
        <v>6.5227974702225203E-2</v>
      </c>
      <c r="P22" s="272"/>
      <c r="Q22" s="98" t="s">
        <v>11</v>
      </c>
      <c r="R22" s="209">
        <v>1.4836082882838599</v>
      </c>
      <c r="S22" s="100">
        <v>3.2017850372459002E-2</v>
      </c>
      <c r="T22" s="209">
        <v>1.9487598086464599</v>
      </c>
      <c r="U22" s="100">
        <v>5.3203733866764497E-2</v>
      </c>
      <c r="V22" s="209">
        <v>1.7135055025299299</v>
      </c>
      <c r="W22" s="100">
        <v>5.4229245759195202E-2</v>
      </c>
      <c r="X22" s="209">
        <v>2.5199738124122599</v>
      </c>
      <c r="Y22" s="100">
        <v>8.2289078224125206E-2</v>
      </c>
      <c r="Z22" s="209">
        <v>3.0685610954269098</v>
      </c>
      <c r="AA22" s="100">
        <v>8.2180384619288893E-2</v>
      </c>
      <c r="AB22" s="209">
        <v>2.8102039339330198</v>
      </c>
      <c r="AC22" s="100">
        <v>7.7755996795772803E-2</v>
      </c>
      <c r="AD22" s="209">
        <v>2.2044475690122498</v>
      </c>
      <c r="AE22" s="258">
        <v>0.106321964722002</v>
      </c>
      <c r="AF22" s="98" t="s">
        <v>11</v>
      </c>
      <c r="AG22" s="209">
        <v>1.4958308478121101</v>
      </c>
      <c r="AH22" s="100">
        <v>4.9131206692510303E-2</v>
      </c>
      <c r="AI22" s="209">
        <v>1.95212597923652</v>
      </c>
      <c r="AJ22" s="100">
        <v>6.3314984959770601E-2</v>
      </c>
      <c r="AK22" s="209">
        <v>1.72262556053446</v>
      </c>
      <c r="AL22" s="100">
        <v>6.6653414845090103E-2</v>
      </c>
      <c r="AM22" s="209">
        <v>2.4970862517428198</v>
      </c>
      <c r="AN22" s="100">
        <v>7.4409768822633907E-2</v>
      </c>
      <c r="AO22" s="209">
        <v>3.0594768287078802</v>
      </c>
      <c r="AP22" s="100">
        <v>8.9101996522005095E-2</v>
      </c>
      <c r="AQ22" s="209">
        <v>2.6743352690205802</v>
      </c>
      <c r="AR22" s="100">
        <v>9.5151732765013403E-2</v>
      </c>
      <c r="AS22" s="209">
        <v>1.7906725505327601</v>
      </c>
      <c r="AT22" s="258">
        <v>0.113369976405727</v>
      </c>
      <c r="AU22" s="98" t="s">
        <v>11</v>
      </c>
      <c r="AV22" s="209">
        <v>1.32995616291814</v>
      </c>
      <c r="AW22" s="100">
        <v>6.9144972777964595E-2</v>
      </c>
      <c r="AX22" s="209">
        <v>1.9990116401348199</v>
      </c>
      <c r="AY22" s="100">
        <v>8.0578710554929198E-2</v>
      </c>
      <c r="AZ22" s="209">
        <v>1.7602021355381601</v>
      </c>
      <c r="BA22" s="100">
        <v>8.1101280759645594E-2</v>
      </c>
      <c r="BB22" s="209">
        <v>2.8019856326726198</v>
      </c>
      <c r="BC22" s="100">
        <v>0.103884548520797</v>
      </c>
      <c r="BD22" s="209">
        <v>3.0178232351427798</v>
      </c>
      <c r="BE22" s="100">
        <v>0.155193651662379</v>
      </c>
      <c r="BF22" s="209">
        <v>2.6158628460717499</v>
      </c>
      <c r="BG22" s="100">
        <v>0.181495879423968</v>
      </c>
      <c r="BH22" s="209">
        <v>1.8542386963370501</v>
      </c>
      <c r="BI22" s="258">
        <v>0.16251564937467</v>
      </c>
      <c r="BJ22" s="98" t="s">
        <v>11</v>
      </c>
      <c r="BK22" s="209">
        <v>1.4862948104993501</v>
      </c>
      <c r="BL22" s="100">
        <v>8.2816198734135302E-2</v>
      </c>
      <c r="BM22" s="209">
        <v>1.9758999199490399</v>
      </c>
      <c r="BN22" s="100">
        <v>0.12275767601035301</v>
      </c>
      <c r="BO22" s="209">
        <v>1.8071507849268</v>
      </c>
      <c r="BP22" s="100">
        <v>7.9061870491468997E-2</v>
      </c>
      <c r="BQ22" s="209">
        <v>2.5479502043165398</v>
      </c>
      <c r="BR22" s="100">
        <v>0.121522929640558</v>
      </c>
      <c r="BS22" s="209">
        <v>3.2941442329992898</v>
      </c>
      <c r="BT22" s="100">
        <v>0.15417102515138401</v>
      </c>
      <c r="BU22" s="209">
        <v>2.6371097671982699</v>
      </c>
      <c r="BV22" s="100">
        <v>0.182005763812566</v>
      </c>
      <c r="BW22" s="209">
        <v>1.1551705120779201</v>
      </c>
      <c r="BX22" s="258">
        <v>0.163615568000578</v>
      </c>
      <c r="BY22" s="1"/>
      <c r="BZ22" s="1"/>
      <c r="CA22" s="1"/>
      <c r="CB22" s="1"/>
      <c r="CC22" s="1"/>
      <c r="CD22" s="1"/>
      <c r="CE22" s="1"/>
      <c r="CF22" s="1"/>
      <c r="CG22" s="1"/>
      <c r="CH22" s="1"/>
      <c r="CI22" s="1"/>
    </row>
    <row r="23" spans="1:87" s="85" customFormat="1" x14ac:dyDescent="0.2">
      <c r="A23" s="98" t="s">
        <v>12</v>
      </c>
      <c r="B23" s="209">
        <v>2.6352895447851701</v>
      </c>
      <c r="C23" s="100">
        <v>2.5835993132575799E-2</v>
      </c>
      <c r="D23" s="209">
        <v>1.6952527509545301</v>
      </c>
      <c r="E23" s="100">
        <v>3.2942948006105401E-2</v>
      </c>
      <c r="F23" s="209">
        <v>1.6141972893538701</v>
      </c>
      <c r="G23" s="100">
        <v>2.6412557943783499E-2</v>
      </c>
      <c r="H23" s="209">
        <v>2.45090578239245</v>
      </c>
      <c r="I23" s="100">
        <v>5.1962544576938399E-2</v>
      </c>
      <c r="J23" s="209">
        <v>2.8420050860621902</v>
      </c>
      <c r="K23" s="100">
        <v>5.1355796702643397E-2</v>
      </c>
      <c r="L23" s="209">
        <v>1.90311823734351</v>
      </c>
      <c r="M23" s="100">
        <v>6.5127989737645997E-2</v>
      </c>
      <c r="N23" s="209">
        <v>1.6577494729081199</v>
      </c>
      <c r="O23" s="258">
        <v>6.5675925322098205E-2</v>
      </c>
      <c r="P23" s="272"/>
      <c r="Q23" s="98" t="s">
        <v>12</v>
      </c>
      <c r="R23" s="209">
        <v>2.1155881933543101</v>
      </c>
      <c r="S23" s="100">
        <v>3.3015533766130499E-2</v>
      </c>
      <c r="T23" s="209">
        <v>1.82795070771436</v>
      </c>
      <c r="U23" s="100">
        <v>2.8309624932251701E-2</v>
      </c>
      <c r="V23" s="209">
        <v>1.74893676051851</v>
      </c>
      <c r="W23" s="100">
        <v>3.6300950770736903E-2</v>
      </c>
      <c r="X23" s="209">
        <v>2.6575198820744901</v>
      </c>
      <c r="Y23" s="100">
        <v>4.4316597000437101E-2</v>
      </c>
      <c r="Z23" s="209">
        <v>2.72432243606946</v>
      </c>
      <c r="AA23" s="100">
        <v>4.8131295057876201E-2</v>
      </c>
      <c r="AB23" s="209">
        <v>1.6546011915765</v>
      </c>
      <c r="AC23" s="100">
        <v>5.8580884067420298E-2</v>
      </c>
      <c r="AD23" s="209">
        <v>1.74661093267624</v>
      </c>
      <c r="AE23" s="258">
        <v>5.2878295646076101E-2</v>
      </c>
      <c r="AF23" s="98" t="s">
        <v>12</v>
      </c>
      <c r="AG23" s="209">
        <v>2.1243885708113499</v>
      </c>
      <c r="AH23" s="100">
        <v>3.0506651135119901E-2</v>
      </c>
      <c r="AI23" s="209">
        <v>1.7921850208523999</v>
      </c>
      <c r="AJ23" s="100">
        <v>3.5445171164424402E-2</v>
      </c>
      <c r="AK23" s="209">
        <v>1.8835344345559599</v>
      </c>
      <c r="AL23" s="100">
        <v>3.3892217738629299E-2</v>
      </c>
      <c r="AM23" s="209">
        <v>2.5938895908069601</v>
      </c>
      <c r="AN23" s="100">
        <v>4.6874870733641202E-2</v>
      </c>
      <c r="AO23" s="209">
        <v>2.8778696988812298</v>
      </c>
      <c r="AP23" s="100">
        <v>6.1987060757711598E-2</v>
      </c>
      <c r="AQ23" s="209">
        <v>1.77876346563854</v>
      </c>
      <c r="AR23" s="100">
        <v>7.2316968562834594E-2</v>
      </c>
      <c r="AS23" s="209">
        <v>1.5883985624813499</v>
      </c>
      <c r="AT23" s="258">
        <v>7.1549041925235299E-2</v>
      </c>
      <c r="AU23" s="98" t="s">
        <v>12</v>
      </c>
      <c r="AV23" s="209">
        <v>2.17304110224533</v>
      </c>
      <c r="AW23" s="100">
        <v>4.8174872885749301E-2</v>
      </c>
      <c r="AX23" s="209">
        <v>1.8066155154907599</v>
      </c>
      <c r="AY23" s="100">
        <v>4.4828184719063399E-2</v>
      </c>
      <c r="AZ23" s="209">
        <v>1.90774383427877</v>
      </c>
      <c r="BA23" s="100">
        <v>4.55214512510735E-2</v>
      </c>
      <c r="BB23" s="209">
        <v>2.5739567148712799</v>
      </c>
      <c r="BC23" s="100">
        <v>7.3260508917734599E-2</v>
      </c>
      <c r="BD23" s="209">
        <v>2.9619604434836502</v>
      </c>
      <c r="BE23" s="100">
        <v>7.2366920998647694E-2</v>
      </c>
      <c r="BF23" s="209">
        <v>1.7483379258207401</v>
      </c>
      <c r="BG23" s="100">
        <v>8.7721788614602406E-2</v>
      </c>
      <c r="BH23" s="209">
        <v>1.4186422246927</v>
      </c>
      <c r="BI23" s="258">
        <v>8.3779027325081995E-2</v>
      </c>
      <c r="BJ23" s="98" t="s">
        <v>12</v>
      </c>
      <c r="BK23" s="209">
        <v>2.4700268051707699</v>
      </c>
      <c r="BL23" s="100">
        <v>5.7472130115612301E-2</v>
      </c>
      <c r="BM23" s="209">
        <v>2.01734538849378</v>
      </c>
      <c r="BN23" s="100">
        <v>4.9476082465308401E-2</v>
      </c>
      <c r="BO23" s="209">
        <v>2.16191186414181</v>
      </c>
      <c r="BP23" s="100">
        <v>6.18264993478592E-2</v>
      </c>
      <c r="BQ23" s="209">
        <v>2.6432814784924599</v>
      </c>
      <c r="BR23" s="100">
        <v>8.0683737525327107E-2</v>
      </c>
      <c r="BS23" s="209">
        <v>3.2807412870827202</v>
      </c>
      <c r="BT23" s="100">
        <v>8.9478970750944506E-2</v>
      </c>
      <c r="BU23" s="209">
        <v>1.34128563643822</v>
      </c>
      <c r="BV23" s="100">
        <v>0.1103324926687</v>
      </c>
      <c r="BW23" s="209">
        <v>0.78209906031666399</v>
      </c>
      <c r="BX23" s="258">
        <v>9.30492754899237E-2</v>
      </c>
      <c r="BY23" s="1"/>
      <c r="BZ23" s="1"/>
      <c r="CA23" s="1"/>
      <c r="CB23" s="1"/>
      <c r="CC23" s="1"/>
      <c r="CD23" s="1"/>
      <c r="CE23" s="1"/>
      <c r="CF23" s="1"/>
      <c r="CG23" s="1"/>
      <c r="CH23" s="1"/>
      <c r="CI23" s="1"/>
    </row>
    <row r="24" spans="1:87" s="85" customFormat="1" x14ac:dyDescent="0.2">
      <c r="A24" s="98" t="s">
        <v>13</v>
      </c>
      <c r="B24" s="209">
        <v>2.2348634941374299</v>
      </c>
      <c r="C24" s="100">
        <v>3.50641263229933E-2</v>
      </c>
      <c r="D24" s="209">
        <v>1.3855114990447699</v>
      </c>
      <c r="E24" s="100">
        <v>2.99962203866046E-2</v>
      </c>
      <c r="F24" s="209">
        <v>1.78571640590291</v>
      </c>
      <c r="G24" s="100">
        <v>2.0897956819456099E-2</v>
      </c>
      <c r="H24" s="209">
        <v>1.9657502101206299</v>
      </c>
      <c r="I24" s="100">
        <v>3.6365929453786201E-2</v>
      </c>
      <c r="J24" s="209">
        <v>2.8083407292627598</v>
      </c>
      <c r="K24" s="100">
        <v>3.8880315389761201E-2</v>
      </c>
      <c r="L24" s="209">
        <v>1.69321366975139</v>
      </c>
      <c r="M24" s="100">
        <v>3.7476326927536802E-2</v>
      </c>
      <c r="N24" s="209">
        <v>2.3995643167145402</v>
      </c>
      <c r="O24" s="258">
        <v>3.1928907797328897E-2</v>
      </c>
      <c r="P24" s="272"/>
      <c r="Q24" s="98" t="s">
        <v>13</v>
      </c>
      <c r="R24" s="209">
        <v>1.6167214289590499</v>
      </c>
      <c r="S24" s="100">
        <v>2.8932106141354798E-2</v>
      </c>
      <c r="T24" s="209">
        <v>1.5777696053561301</v>
      </c>
      <c r="U24" s="100">
        <v>3.18819540874739E-2</v>
      </c>
      <c r="V24" s="209">
        <v>1.9840917207087101</v>
      </c>
      <c r="W24" s="100">
        <v>3.9812013244924803E-2</v>
      </c>
      <c r="X24" s="209">
        <v>1.8941885892442001</v>
      </c>
      <c r="Y24" s="100">
        <v>4.68406189747805E-2</v>
      </c>
      <c r="Z24" s="209">
        <v>2.7960215931222598</v>
      </c>
      <c r="AA24" s="100">
        <v>5.5206613837426699E-2</v>
      </c>
      <c r="AB24" s="209">
        <v>1.86010753060124</v>
      </c>
      <c r="AC24" s="100">
        <v>7.1281032828083707E-2</v>
      </c>
      <c r="AD24" s="209">
        <v>2.0022015914718398</v>
      </c>
      <c r="AE24" s="258">
        <v>5.4285006955557699E-2</v>
      </c>
      <c r="AF24" s="98" t="s">
        <v>13</v>
      </c>
      <c r="AG24" s="209">
        <v>1.68523621909145</v>
      </c>
      <c r="AH24" s="100">
        <v>4.8169377766122699E-2</v>
      </c>
      <c r="AI24" s="209">
        <v>1.5677971656055101</v>
      </c>
      <c r="AJ24" s="100">
        <v>4.5384637937653398E-2</v>
      </c>
      <c r="AK24" s="209">
        <v>2.0023879170773502</v>
      </c>
      <c r="AL24" s="100">
        <v>5.0827792495091902E-2</v>
      </c>
      <c r="AM24" s="209">
        <v>1.8856899507303799</v>
      </c>
      <c r="AN24" s="100">
        <v>5.0216099737831497E-2</v>
      </c>
      <c r="AO24" s="209">
        <v>2.8237268871147898</v>
      </c>
      <c r="AP24" s="100">
        <v>6.9757460435524096E-2</v>
      </c>
      <c r="AQ24" s="209">
        <v>2.1293592476407599</v>
      </c>
      <c r="AR24" s="100">
        <v>7.9190775932413193E-2</v>
      </c>
      <c r="AS24" s="209">
        <v>1.85814867867147</v>
      </c>
      <c r="AT24" s="258">
        <v>7.8734570521799205E-2</v>
      </c>
      <c r="AU24" s="98" t="s">
        <v>13</v>
      </c>
      <c r="AV24" s="209">
        <v>1.5924908993315701</v>
      </c>
      <c r="AW24" s="100">
        <v>5.29126718112293E-2</v>
      </c>
      <c r="AX24" s="209">
        <v>1.4832706626479499</v>
      </c>
      <c r="AY24" s="100">
        <v>5.5755467141344897E-2</v>
      </c>
      <c r="AZ24" s="209">
        <v>1.9055072028102999</v>
      </c>
      <c r="BA24" s="100">
        <v>5.6785939655682502E-2</v>
      </c>
      <c r="BB24" s="209">
        <v>1.96855149543653</v>
      </c>
      <c r="BC24" s="100">
        <v>6.9250147144060595E-2</v>
      </c>
      <c r="BD24" s="209">
        <v>2.6975727213148102</v>
      </c>
      <c r="BE24" s="100">
        <v>9.3806555244907303E-2</v>
      </c>
      <c r="BF24" s="209">
        <v>2.2736953477862798</v>
      </c>
      <c r="BG24" s="100">
        <v>0.109256323261435</v>
      </c>
      <c r="BH24" s="209">
        <v>1.66680164894744</v>
      </c>
      <c r="BI24" s="258">
        <v>0.107712097556043</v>
      </c>
      <c r="BJ24" s="98" t="s">
        <v>13</v>
      </c>
      <c r="BK24" s="209">
        <v>1.6632292227237899</v>
      </c>
      <c r="BL24" s="100">
        <v>5.3155113667164501E-2</v>
      </c>
      <c r="BM24" s="209">
        <v>1.71052593752355</v>
      </c>
      <c r="BN24" s="100">
        <v>5.88505717738926E-2</v>
      </c>
      <c r="BO24" s="209">
        <v>2.0743911159396098</v>
      </c>
      <c r="BP24" s="100">
        <v>8.1719190679691897E-2</v>
      </c>
      <c r="BQ24" s="209">
        <v>2.0862383383192902</v>
      </c>
      <c r="BR24" s="100">
        <v>7.9853982812944799E-2</v>
      </c>
      <c r="BS24" s="209">
        <v>3.0002489077751</v>
      </c>
      <c r="BT24" s="100">
        <v>0.103170390021717</v>
      </c>
      <c r="BU24" s="209">
        <v>2.38302618426694</v>
      </c>
      <c r="BV24" s="100">
        <v>0.111934577836801</v>
      </c>
      <c r="BW24" s="209">
        <v>1.3692703558375099</v>
      </c>
      <c r="BX24" s="258">
        <v>0.15507911066447799</v>
      </c>
      <c r="BY24" s="1"/>
      <c r="BZ24" s="1"/>
      <c r="CA24" s="1"/>
      <c r="CB24" s="1"/>
      <c r="CC24" s="1"/>
      <c r="CD24" s="1"/>
      <c r="CE24" s="1"/>
      <c r="CF24" s="1"/>
      <c r="CG24" s="1"/>
      <c r="CH24" s="1"/>
      <c r="CI24" s="1"/>
    </row>
    <row r="25" spans="1:87" s="85" customFormat="1" x14ac:dyDescent="0.2">
      <c r="A25" s="98" t="s">
        <v>14</v>
      </c>
      <c r="B25" s="209">
        <v>2.1639709259483499</v>
      </c>
      <c r="C25" s="100">
        <v>3.0931693839567499E-2</v>
      </c>
      <c r="D25" s="209">
        <v>1.8819656438664001</v>
      </c>
      <c r="E25" s="100">
        <v>3.4646428164945502E-2</v>
      </c>
      <c r="F25" s="209">
        <v>1.90105356354789</v>
      </c>
      <c r="G25" s="100">
        <v>2.6342841738313399E-2</v>
      </c>
      <c r="H25" s="209">
        <v>2.1172496083363499</v>
      </c>
      <c r="I25" s="100">
        <v>5.7792981041714202E-2</v>
      </c>
      <c r="J25" s="209">
        <v>3.1354027066803898</v>
      </c>
      <c r="K25" s="100">
        <v>4.1809610231620102E-2</v>
      </c>
      <c r="L25" s="209">
        <v>2.62389630928782</v>
      </c>
      <c r="M25" s="100">
        <v>5.1126825825096797E-2</v>
      </c>
      <c r="N25" s="209">
        <v>2.3984911059640499</v>
      </c>
      <c r="O25" s="258">
        <v>5.4043388682266498E-2</v>
      </c>
      <c r="P25" s="272"/>
      <c r="Q25" s="98" t="s">
        <v>14</v>
      </c>
      <c r="R25" s="209">
        <v>1.76027044699656</v>
      </c>
      <c r="S25" s="100">
        <v>2.5613232273801599E-2</v>
      </c>
      <c r="T25" s="209">
        <v>1.94019771250476</v>
      </c>
      <c r="U25" s="100">
        <v>2.7519800891749002E-2</v>
      </c>
      <c r="V25" s="209">
        <v>1.9704099180308701</v>
      </c>
      <c r="W25" s="100">
        <v>2.8837567907754501E-2</v>
      </c>
      <c r="X25" s="209">
        <v>2.1813239194872698</v>
      </c>
      <c r="Y25" s="100">
        <v>4.6225271718971297E-2</v>
      </c>
      <c r="Z25" s="209">
        <v>2.8810034136546601</v>
      </c>
      <c r="AA25" s="100">
        <v>5.06222176010147E-2</v>
      </c>
      <c r="AB25" s="209">
        <v>2.49893125905461</v>
      </c>
      <c r="AC25" s="100">
        <v>4.80847405163057E-2</v>
      </c>
      <c r="AD25" s="209">
        <v>2.1234322080323702</v>
      </c>
      <c r="AE25" s="258">
        <v>5.3107002404245297E-2</v>
      </c>
      <c r="AF25" s="98" t="s">
        <v>14</v>
      </c>
      <c r="AG25" s="209">
        <v>1.75754312147263</v>
      </c>
      <c r="AH25" s="100">
        <v>3.3406494795849097E-2</v>
      </c>
      <c r="AI25" s="209">
        <v>1.9031692089668699</v>
      </c>
      <c r="AJ25" s="100">
        <v>3.0765543526070301E-2</v>
      </c>
      <c r="AK25" s="209">
        <v>1.99519118061439</v>
      </c>
      <c r="AL25" s="100">
        <v>2.8914329012141901E-2</v>
      </c>
      <c r="AM25" s="209">
        <v>2.17239999245768</v>
      </c>
      <c r="AN25" s="100">
        <v>4.54575058946445E-2</v>
      </c>
      <c r="AO25" s="209">
        <v>2.95616605833666</v>
      </c>
      <c r="AP25" s="100">
        <v>5.5895521206180597E-2</v>
      </c>
      <c r="AQ25" s="209">
        <v>2.2562354943565999</v>
      </c>
      <c r="AR25" s="100">
        <v>6.7063554911401493E-2</v>
      </c>
      <c r="AS25" s="209">
        <v>1.89787956761781</v>
      </c>
      <c r="AT25" s="258">
        <v>6.3173632508860003E-2</v>
      </c>
      <c r="AU25" s="98" t="s">
        <v>14</v>
      </c>
      <c r="AV25" s="209">
        <v>1.9363533085014</v>
      </c>
      <c r="AW25" s="100">
        <v>4.3689364690531203E-2</v>
      </c>
      <c r="AX25" s="209">
        <v>2.0006923007514299</v>
      </c>
      <c r="AY25" s="100">
        <v>4.4680677562491097E-2</v>
      </c>
      <c r="AZ25" s="209">
        <v>2.0398313421593999</v>
      </c>
      <c r="BA25" s="100">
        <v>4.0158215323627802E-2</v>
      </c>
      <c r="BB25" s="209">
        <v>2.2476380090516899</v>
      </c>
      <c r="BC25" s="100">
        <v>5.8949441528537899E-2</v>
      </c>
      <c r="BD25" s="209">
        <v>3.05230215335519</v>
      </c>
      <c r="BE25" s="100">
        <v>6.8457387189350197E-2</v>
      </c>
      <c r="BF25" s="209">
        <v>2.1786901511953198</v>
      </c>
      <c r="BG25" s="100">
        <v>9.6847237585965196E-2</v>
      </c>
      <c r="BH25" s="209">
        <v>1.43445830508654</v>
      </c>
      <c r="BI25" s="258">
        <v>9.6429493804356101E-2</v>
      </c>
      <c r="BJ25" s="98" t="s">
        <v>14</v>
      </c>
      <c r="BK25" s="209">
        <v>1.95418490196603</v>
      </c>
      <c r="BL25" s="100">
        <v>5.9849176296892799E-2</v>
      </c>
      <c r="BM25" s="209">
        <v>2.0779973860799901</v>
      </c>
      <c r="BN25" s="100">
        <v>6.6485516141498294E-2</v>
      </c>
      <c r="BO25" s="209">
        <v>2.0897148661132299</v>
      </c>
      <c r="BP25" s="100">
        <v>5.5231816361712101E-2</v>
      </c>
      <c r="BQ25" s="209">
        <v>2.21324429368258</v>
      </c>
      <c r="BR25" s="100">
        <v>8.0218191832503505E-2</v>
      </c>
      <c r="BS25" s="209">
        <v>3.3051303532416298</v>
      </c>
      <c r="BT25" s="100">
        <v>9.9310864726083803E-2</v>
      </c>
      <c r="BU25" s="209">
        <v>2.3492266853394201</v>
      </c>
      <c r="BV25" s="100">
        <v>0.12472260782191801</v>
      </c>
      <c r="BW25" s="209">
        <v>1.3380554146479899</v>
      </c>
      <c r="BX25" s="258">
        <v>0.10129206677137401</v>
      </c>
      <c r="BY25" s="1"/>
      <c r="BZ25" s="1"/>
      <c r="CA25" s="1"/>
      <c r="CB25" s="1"/>
      <c r="CC25" s="1"/>
      <c r="CD25" s="1"/>
      <c r="CE25" s="1"/>
      <c r="CF25" s="1"/>
      <c r="CG25" s="1"/>
      <c r="CH25" s="1"/>
      <c r="CI25" s="1"/>
    </row>
    <row r="26" spans="1:87" s="85" customFormat="1" x14ac:dyDescent="0.2">
      <c r="A26" s="98" t="s">
        <v>15</v>
      </c>
      <c r="B26" s="209">
        <v>2.3952562440462799</v>
      </c>
      <c r="C26" s="100">
        <v>3.3158763346871498E-2</v>
      </c>
      <c r="D26" s="209">
        <v>2.0961572334458101</v>
      </c>
      <c r="E26" s="100">
        <v>2.9146552739473201E-2</v>
      </c>
      <c r="F26" s="209">
        <v>1.9497365722078599</v>
      </c>
      <c r="G26" s="100">
        <v>2.41393571165604E-2</v>
      </c>
      <c r="H26" s="209">
        <v>2.1228164033688102</v>
      </c>
      <c r="I26" s="100">
        <v>4.4356888527012202E-2</v>
      </c>
      <c r="J26" s="209">
        <v>2.9365386152964801</v>
      </c>
      <c r="K26" s="100">
        <v>5.0149823340039902E-2</v>
      </c>
      <c r="L26" s="209">
        <v>2.4389880570945599</v>
      </c>
      <c r="M26" s="100">
        <v>5.7559173110687201E-2</v>
      </c>
      <c r="N26" s="209">
        <v>2.4289872354521198</v>
      </c>
      <c r="O26" s="258">
        <v>5.0111521437055197E-2</v>
      </c>
      <c r="P26" s="272"/>
      <c r="Q26" s="98" t="s">
        <v>15</v>
      </c>
      <c r="R26" s="209">
        <v>1.9440345277056801</v>
      </c>
      <c r="S26" s="100">
        <v>2.1464072740831602E-2</v>
      </c>
      <c r="T26" s="209">
        <v>2.1206026652467602</v>
      </c>
      <c r="U26" s="100">
        <v>2.75884565927739E-2</v>
      </c>
      <c r="V26" s="209">
        <v>2.1067272460730901</v>
      </c>
      <c r="W26" s="100">
        <v>2.31879800091725E-2</v>
      </c>
      <c r="X26" s="209">
        <v>2.33227217846584</v>
      </c>
      <c r="Y26" s="100">
        <v>3.8415574096672699E-2</v>
      </c>
      <c r="Z26" s="209">
        <v>2.6018977822855001</v>
      </c>
      <c r="AA26" s="100">
        <v>4.9304537016094899E-2</v>
      </c>
      <c r="AB26" s="209">
        <v>2.2034177979699598</v>
      </c>
      <c r="AC26" s="100">
        <v>5.3116938750677099E-2</v>
      </c>
      <c r="AD26" s="209">
        <v>2.3029080067085301</v>
      </c>
      <c r="AE26" s="258">
        <v>4.6292416668333197E-2</v>
      </c>
      <c r="AF26" s="98" t="s">
        <v>15</v>
      </c>
      <c r="AG26" s="209">
        <v>2.0292007552328801</v>
      </c>
      <c r="AH26" s="100">
        <v>3.0670740978744601E-2</v>
      </c>
      <c r="AI26" s="209">
        <v>2.1389252405264401</v>
      </c>
      <c r="AJ26" s="100">
        <v>3.2966856784578599E-2</v>
      </c>
      <c r="AK26" s="209">
        <v>2.13749184111373</v>
      </c>
      <c r="AL26" s="100">
        <v>3.59535413436756E-2</v>
      </c>
      <c r="AM26" s="209">
        <v>2.2313199548890399</v>
      </c>
      <c r="AN26" s="100">
        <v>3.7765475879241298E-2</v>
      </c>
      <c r="AO26" s="209">
        <v>2.93431331733894</v>
      </c>
      <c r="AP26" s="100">
        <v>6.2399258365959102E-2</v>
      </c>
      <c r="AQ26" s="209">
        <v>1.8634460685305401</v>
      </c>
      <c r="AR26" s="100">
        <v>6.0345121721272099E-2</v>
      </c>
      <c r="AS26" s="209">
        <v>1.91469005262468</v>
      </c>
      <c r="AT26" s="258">
        <v>7.0091253586282598E-2</v>
      </c>
      <c r="AU26" s="98" t="s">
        <v>15</v>
      </c>
      <c r="AV26" s="209">
        <v>2.0762278969039998</v>
      </c>
      <c r="AW26" s="100">
        <v>3.7233762854283703E-2</v>
      </c>
      <c r="AX26" s="209">
        <v>2.2178973868101299</v>
      </c>
      <c r="AY26" s="100">
        <v>4.3919264798131803E-2</v>
      </c>
      <c r="AZ26" s="209">
        <v>2.1267516928716299</v>
      </c>
      <c r="BA26" s="100">
        <v>3.9261532171452201E-2</v>
      </c>
      <c r="BB26" s="209">
        <v>2.34065678976099</v>
      </c>
      <c r="BC26" s="100">
        <v>6.2398148393227097E-2</v>
      </c>
      <c r="BD26" s="209">
        <v>2.9389758269159101</v>
      </c>
      <c r="BE26" s="100">
        <v>7.4737527859801603E-2</v>
      </c>
      <c r="BF26" s="209">
        <v>1.7092824688711199</v>
      </c>
      <c r="BG26" s="100">
        <v>7.9829531033094606E-2</v>
      </c>
      <c r="BH26" s="209">
        <v>1.5579046022416201</v>
      </c>
      <c r="BI26" s="258">
        <v>7.9586265100989803E-2</v>
      </c>
      <c r="BJ26" s="98" t="s">
        <v>15</v>
      </c>
      <c r="BK26" s="209">
        <v>2.0831529184428001</v>
      </c>
      <c r="BL26" s="100">
        <v>4.08969024980506E-2</v>
      </c>
      <c r="BM26" s="209">
        <v>2.2677461375151502</v>
      </c>
      <c r="BN26" s="100">
        <v>4.33412486129435E-2</v>
      </c>
      <c r="BO26" s="209">
        <v>2.1983568175822601</v>
      </c>
      <c r="BP26" s="100">
        <v>3.2609034332732698E-2</v>
      </c>
      <c r="BQ26" s="209">
        <v>2.3193457312380601</v>
      </c>
      <c r="BR26" s="100">
        <v>5.2736167740640903E-2</v>
      </c>
      <c r="BS26" s="209">
        <v>3.0346721035945001</v>
      </c>
      <c r="BT26" s="100">
        <v>7.6969375010961294E-2</v>
      </c>
      <c r="BU26" s="209">
        <v>1.77712225751481</v>
      </c>
      <c r="BV26" s="100">
        <v>8.4521220481430404E-2</v>
      </c>
      <c r="BW26" s="209">
        <v>1.50259187338377</v>
      </c>
      <c r="BX26" s="258">
        <v>9.0364224309551502E-2</v>
      </c>
      <c r="BY26" s="1"/>
      <c r="BZ26" s="1"/>
      <c r="CA26" s="1"/>
      <c r="CB26" s="1"/>
      <c r="CC26" s="1"/>
      <c r="CD26" s="1"/>
      <c r="CE26" s="1"/>
      <c r="CF26" s="1"/>
      <c r="CG26" s="1"/>
      <c r="CH26" s="1"/>
      <c r="CI26" s="1"/>
    </row>
    <row r="27" spans="1:87" s="85" customFormat="1" x14ac:dyDescent="0.2">
      <c r="A27" s="98" t="s">
        <v>16</v>
      </c>
      <c r="B27" s="209">
        <v>2.3686393279483999</v>
      </c>
      <c r="C27" s="100">
        <v>4.5995264393469897E-2</v>
      </c>
      <c r="D27" s="209">
        <v>1.7758177979938601</v>
      </c>
      <c r="E27" s="100">
        <v>4.0990315564841201E-2</v>
      </c>
      <c r="F27" s="209">
        <v>1.79188364174327</v>
      </c>
      <c r="G27" s="100">
        <v>2.6625161242492201E-2</v>
      </c>
      <c r="H27" s="209">
        <v>2.4690842598949199</v>
      </c>
      <c r="I27" s="100">
        <v>5.5657564871008203E-2</v>
      </c>
      <c r="J27" s="209">
        <v>3.3761527057927299</v>
      </c>
      <c r="K27" s="100">
        <v>3.8492549490089803E-2</v>
      </c>
      <c r="L27" s="209">
        <v>3.37818086294986</v>
      </c>
      <c r="M27" s="100">
        <v>4.1744121858284397E-2</v>
      </c>
      <c r="N27" s="209">
        <v>2.7096014080461601</v>
      </c>
      <c r="O27" s="258">
        <v>4.5729133709090403E-2</v>
      </c>
      <c r="P27" s="272"/>
      <c r="Q27" s="98" t="s">
        <v>16</v>
      </c>
      <c r="R27" s="209">
        <v>1.7947670646684299</v>
      </c>
      <c r="S27" s="100">
        <v>3.0431233416542601E-2</v>
      </c>
      <c r="T27" s="209">
        <v>1.77729113963271</v>
      </c>
      <c r="U27" s="100">
        <v>4.1947353919528002E-2</v>
      </c>
      <c r="V27" s="209">
        <v>2.0054153389207698</v>
      </c>
      <c r="W27" s="100">
        <v>4.4754783041077398E-2</v>
      </c>
      <c r="X27" s="209">
        <v>2.6386745082531302</v>
      </c>
      <c r="Y27" s="100">
        <v>5.3332852939507298E-2</v>
      </c>
      <c r="Z27" s="209">
        <v>3.2203402704744502</v>
      </c>
      <c r="AA27" s="100">
        <v>5.4544433727300001E-2</v>
      </c>
      <c r="AB27" s="209">
        <v>3.1484628202929401</v>
      </c>
      <c r="AC27" s="100">
        <v>5.1728524298356102E-2</v>
      </c>
      <c r="AD27" s="209">
        <v>2.0549646908007602</v>
      </c>
      <c r="AE27" s="258">
        <v>5.2178495727817499E-2</v>
      </c>
      <c r="AF27" s="98" t="s">
        <v>16</v>
      </c>
      <c r="AG27" s="209">
        <v>1.76170238679881</v>
      </c>
      <c r="AH27" s="100">
        <v>4.6178027780405598E-2</v>
      </c>
      <c r="AI27" s="209">
        <v>1.8592756511023001</v>
      </c>
      <c r="AJ27" s="100">
        <v>3.9067702506936197E-2</v>
      </c>
      <c r="AK27" s="209">
        <v>1.97898351307166</v>
      </c>
      <c r="AL27" s="100">
        <v>5.4267093110447202E-2</v>
      </c>
      <c r="AM27" s="209">
        <v>2.5416153906107399</v>
      </c>
      <c r="AN27" s="100">
        <v>5.7786113179422498E-2</v>
      </c>
      <c r="AO27" s="209">
        <v>3.1847574222473498</v>
      </c>
      <c r="AP27" s="100">
        <v>5.4659269634507103E-2</v>
      </c>
      <c r="AQ27" s="209">
        <v>3.1071097746899001</v>
      </c>
      <c r="AR27" s="100">
        <v>6.8537071260545798E-2</v>
      </c>
      <c r="AS27" s="209">
        <v>1.91369211482906</v>
      </c>
      <c r="AT27" s="258">
        <v>8.6120186590202596E-2</v>
      </c>
      <c r="AU27" s="98" t="s">
        <v>16</v>
      </c>
      <c r="AV27" s="209">
        <v>1.7445630353180801</v>
      </c>
      <c r="AW27" s="100">
        <v>5.6667749914282597E-2</v>
      </c>
      <c r="AX27" s="209">
        <v>1.7514165221119899</v>
      </c>
      <c r="AY27" s="100">
        <v>5.8055366414814603E-2</v>
      </c>
      <c r="AZ27" s="209">
        <v>1.90109578621218</v>
      </c>
      <c r="BA27" s="100">
        <v>6.9978208557843896E-2</v>
      </c>
      <c r="BB27" s="209">
        <v>2.9647519558165598</v>
      </c>
      <c r="BC27" s="100">
        <v>7.5450951266458594E-2</v>
      </c>
      <c r="BD27" s="209">
        <v>3.0039125893476202</v>
      </c>
      <c r="BE27" s="100">
        <v>0.101477051933736</v>
      </c>
      <c r="BF27" s="209">
        <v>3.1527280752724498</v>
      </c>
      <c r="BG27" s="100">
        <v>8.4700706690199606E-2</v>
      </c>
      <c r="BH27" s="209">
        <v>2.1199116519527199</v>
      </c>
      <c r="BI27" s="258">
        <v>0.134244233206917</v>
      </c>
      <c r="BJ27" s="98" t="s">
        <v>16</v>
      </c>
      <c r="BK27" s="209">
        <v>1.7114099221496399</v>
      </c>
      <c r="BL27" s="100">
        <v>5.8858173869867199E-2</v>
      </c>
      <c r="BM27" s="209">
        <v>1.9348843596669301</v>
      </c>
      <c r="BN27" s="100">
        <v>8.1319593288891698E-2</v>
      </c>
      <c r="BO27" s="209">
        <v>1.9332781394220699</v>
      </c>
      <c r="BP27" s="100">
        <v>7.8354460393347106E-2</v>
      </c>
      <c r="BQ27" s="209">
        <v>2.8039737534327398</v>
      </c>
      <c r="BR27" s="100">
        <v>0.115135534698023</v>
      </c>
      <c r="BS27" s="209">
        <v>3.3550133105203699</v>
      </c>
      <c r="BT27" s="100">
        <v>8.5802828646817694E-2</v>
      </c>
      <c r="BU27" s="209">
        <v>3.20724315044512</v>
      </c>
      <c r="BV27" s="100">
        <v>0.12216171937592001</v>
      </c>
      <c r="BW27" s="209">
        <v>1.98945615229282</v>
      </c>
      <c r="BX27" s="258">
        <v>0.15332939127215001</v>
      </c>
      <c r="BY27" s="1"/>
      <c r="BZ27" s="1"/>
      <c r="CA27" s="1"/>
      <c r="CB27" s="1"/>
      <c r="CC27" s="1"/>
      <c r="CD27" s="1"/>
      <c r="CE27" s="1"/>
      <c r="CF27" s="1"/>
      <c r="CG27" s="1"/>
      <c r="CH27" s="1"/>
      <c r="CI27" s="1"/>
    </row>
    <row r="28" spans="1:87" s="85" customFormat="1" x14ac:dyDescent="0.2">
      <c r="A28" s="98" t="s">
        <v>17</v>
      </c>
      <c r="B28" s="209">
        <v>2.16060188594449</v>
      </c>
      <c r="C28" s="100">
        <v>4.2320355736518302E-2</v>
      </c>
      <c r="D28" s="209">
        <v>2.07586587743979</v>
      </c>
      <c r="E28" s="100">
        <v>3.98237463267948E-2</v>
      </c>
      <c r="F28" s="209">
        <v>1.9061897068309599</v>
      </c>
      <c r="G28" s="100">
        <v>3.7631709739687498E-2</v>
      </c>
      <c r="H28" s="209">
        <v>2.2855403531268998</v>
      </c>
      <c r="I28" s="100">
        <v>5.2115289354013501E-2</v>
      </c>
      <c r="J28" s="209">
        <v>3.1315252851134598</v>
      </c>
      <c r="K28" s="100">
        <v>4.9869605151204997E-2</v>
      </c>
      <c r="L28" s="209">
        <v>3.2159914605193101</v>
      </c>
      <c r="M28" s="100">
        <v>4.3814954505196298E-2</v>
      </c>
      <c r="N28" s="209">
        <v>2.25784013358472</v>
      </c>
      <c r="O28" s="258">
        <v>6.2658964257062702E-2</v>
      </c>
      <c r="P28" s="272"/>
      <c r="Q28" s="98" t="s">
        <v>17</v>
      </c>
      <c r="R28" s="209">
        <v>1.5858407649445001</v>
      </c>
      <c r="S28" s="100">
        <v>4.0157102331852101E-2</v>
      </c>
      <c r="T28" s="209">
        <v>2.05980514302881</v>
      </c>
      <c r="U28" s="100">
        <v>3.9069637231448302E-2</v>
      </c>
      <c r="V28" s="209">
        <v>1.8888078217979001</v>
      </c>
      <c r="W28" s="100">
        <v>4.8273241858590901E-2</v>
      </c>
      <c r="X28" s="209">
        <v>2.5151286821268202</v>
      </c>
      <c r="Y28" s="100">
        <v>5.21758563933978E-2</v>
      </c>
      <c r="Z28" s="209">
        <v>2.6841963403344802</v>
      </c>
      <c r="AA28" s="100">
        <v>6.3001312772740306E-2</v>
      </c>
      <c r="AB28" s="209">
        <v>3.09538364574161</v>
      </c>
      <c r="AC28" s="100">
        <v>5.7755793726438298E-2</v>
      </c>
      <c r="AD28" s="209">
        <v>2.0921357385489001</v>
      </c>
      <c r="AE28" s="258">
        <v>7.3908635575765894E-2</v>
      </c>
      <c r="AF28" s="98" t="s">
        <v>17</v>
      </c>
      <c r="AG28" s="209">
        <v>1.5597357063794499</v>
      </c>
      <c r="AH28" s="100">
        <v>4.2594727226104301E-2</v>
      </c>
      <c r="AI28" s="209">
        <v>2.0889673604858201</v>
      </c>
      <c r="AJ28" s="100">
        <v>4.8080205040675901E-2</v>
      </c>
      <c r="AK28" s="209">
        <v>1.76244571230713</v>
      </c>
      <c r="AL28" s="100">
        <v>5.6569343539392199E-2</v>
      </c>
      <c r="AM28" s="209">
        <v>2.5304592367199001</v>
      </c>
      <c r="AN28" s="100">
        <v>5.7812032695731499E-2</v>
      </c>
      <c r="AO28" s="209">
        <v>2.5672032565680101</v>
      </c>
      <c r="AP28" s="100">
        <v>7.5011097452325801E-2</v>
      </c>
      <c r="AQ28" s="209">
        <v>3.0170184929881501</v>
      </c>
      <c r="AR28" s="100">
        <v>7.3491817143805996E-2</v>
      </c>
      <c r="AS28" s="209">
        <v>1.90564486605234</v>
      </c>
      <c r="AT28" s="258">
        <v>8.9130552448790507E-2</v>
      </c>
      <c r="AU28" s="98" t="s">
        <v>17</v>
      </c>
      <c r="AV28" s="209">
        <v>1.5416160250078701</v>
      </c>
      <c r="AW28" s="100">
        <v>6.5184376121095594E-2</v>
      </c>
      <c r="AX28" s="209">
        <v>2.1572396187930698</v>
      </c>
      <c r="AY28" s="100">
        <v>6.3878664474943295E-2</v>
      </c>
      <c r="AZ28" s="209">
        <v>1.8781151475656299</v>
      </c>
      <c r="BA28" s="100">
        <v>9.9304387832661406E-2</v>
      </c>
      <c r="BB28" s="209">
        <v>2.72863215043688</v>
      </c>
      <c r="BC28" s="100">
        <v>8.7040140357820497E-2</v>
      </c>
      <c r="BD28" s="209">
        <v>2.36871265037357</v>
      </c>
      <c r="BE28" s="100">
        <v>0.111688407485639</v>
      </c>
      <c r="BF28" s="209">
        <v>3.15328232409628</v>
      </c>
      <c r="BG28" s="100">
        <v>8.91358817411909E-2</v>
      </c>
      <c r="BH28" s="209">
        <v>2.0010283476336101</v>
      </c>
      <c r="BI28" s="258">
        <v>0.103150355425863</v>
      </c>
      <c r="BJ28" s="98" t="s">
        <v>17</v>
      </c>
      <c r="BK28" s="209">
        <v>1.54353827873344</v>
      </c>
      <c r="BL28" s="100">
        <v>9.1443635684930899E-2</v>
      </c>
      <c r="BM28" s="209">
        <v>2.2713909270596799</v>
      </c>
      <c r="BN28" s="100">
        <v>7.6002206994650906E-2</v>
      </c>
      <c r="BO28" s="209">
        <v>1.6818984321819199</v>
      </c>
      <c r="BP28" s="100">
        <v>0.109194037996935</v>
      </c>
      <c r="BQ28" s="209">
        <v>2.8023354175563799</v>
      </c>
      <c r="BR28" s="100">
        <v>0.10067852082637101</v>
      </c>
      <c r="BS28" s="209">
        <v>2.3970644396624201</v>
      </c>
      <c r="BT28" s="100">
        <v>0.15242050324699599</v>
      </c>
      <c r="BU28" s="209">
        <v>2.86148604072838</v>
      </c>
      <c r="BV28" s="100">
        <v>0.13321947217305199</v>
      </c>
      <c r="BW28" s="209">
        <v>2.0419427584843102</v>
      </c>
      <c r="BX28" s="258">
        <v>0.153248151540331</v>
      </c>
      <c r="BY28" s="1"/>
      <c r="BZ28" s="1"/>
      <c r="CA28" s="1"/>
      <c r="CB28" s="1"/>
      <c r="CC28" s="1"/>
      <c r="CD28" s="1"/>
      <c r="CE28" s="1"/>
      <c r="CF28" s="1"/>
      <c r="CG28" s="1"/>
      <c r="CH28" s="1"/>
      <c r="CI28" s="1"/>
    </row>
    <row r="29" spans="1:87" s="85" customFormat="1" x14ac:dyDescent="0.2">
      <c r="A29" s="98" t="s">
        <v>18</v>
      </c>
      <c r="B29" s="209">
        <v>2.1486650174092801</v>
      </c>
      <c r="C29" s="100">
        <v>2.9130897343327501E-2</v>
      </c>
      <c r="D29" s="209">
        <v>2.33090240617264</v>
      </c>
      <c r="E29" s="100">
        <v>3.60920607753231E-2</v>
      </c>
      <c r="F29" s="209">
        <v>1.7910249185813001</v>
      </c>
      <c r="G29" s="100">
        <v>2.9199973888311501E-2</v>
      </c>
      <c r="H29" s="209">
        <v>2.2742357479967299</v>
      </c>
      <c r="I29" s="100">
        <v>4.6682362430453601E-2</v>
      </c>
      <c r="J29" s="209">
        <v>3.4192990591629102</v>
      </c>
      <c r="K29" s="100">
        <v>3.4973283146492402E-2</v>
      </c>
      <c r="L29" s="209">
        <v>2.57280034649005</v>
      </c>
      <c r="M29" s="100">
        <v>4.5779643997357601E-2</v>
      </c>
      <c r="N29" s="209">
        <v>2.3590732143167998</v>
      </c>
      <c r="O29" s="258">
        <v>5.5569551694771901E-2</v>
      </c>
      <c r="P29" s="272"/>
      <c r="Q29" s="98" t="s">
        <v>18</v>
      </c>
      <c r="R29" s="209">
        <v>1.67129089525928</v>
      </c>
      <c r="S29" s="100">
        <v>3.0519621911426299E-2</v>
      </c>
      <c r="T29" s="209">
        <v>2.4493000276393802</v>
      </c>
      <c r="U29" s="100">
        <v>5.3206514128393001E-2</v>
      </c>
      <c r="V29" s="209">
        <v>1.86269208745432</v>
      </c>
      <c r="W29" s="100">
        <v>4.8275011269156801E-2</v>
      </c>
      <c r="X29" s="209">
        <v>2.5373068558992702</v>
      </c>
      <c r="Y29" s="100">
        <v>5.54328202871378E-2</v>
      </c>
      <c r="Z29" s="209">
        <v>3.0811110087918099</v>
      </c>
      <c r="AA29" s="100">
        <v>5.2365910143266498E-2</v>
      </c>
      <c r="AB29" s="209">
        <v>2.3690907567183102</v>
      </c>
      <c r="AC29" s="100">
        <v>7.4244773694006394E-2</v>
      </c>
      <c r="AD29" s="209">
        <v>1.9808339092299601</v>
      </c>
      <c r="AE29" s="258">
        <v>6.7959662213644703E-2</v>
      </c>
      <c r="AF29" s="98" t="s">
        <v>18</v>
      </c>
      <c r="AG29" s="209">
        <v>1.63385181343084</v>
      </c>
      <c r="AH29" s="100">
        <v>3.8722059367904502E-2</v>
      </c>
      <c r="AI29" s="209">
        <v>2.4472038387772299</v>
      </c>
      <c r="AJ29" s="100">
        <v>5.07082064240355E-2</v>
      </c>
      <c r="AK29" s="209">
        <v>1.9641249804838401</v>
      </c>
      <c r="AL29" s="100">
        <v>6.9618657528564498E-2</v>
      </c>
      <c r="AM29" s="209">
        <v>2.6162940964793</v>
      </c>
      <c r="AN29" s="100">
        <v>7.3168805110155902E-2</v>
      </c>
      <c r="AO29" s="209">
        <v>3.0904077686803402</v>
      </c>
      <c r="AP29" s="100">
        <v>7.0915400321472394E-2</v>
      </c>
      <c r="AQ29" s="209">
        <v>2.0833562001151198</v>
      </c>
      <c r="AR29" s="100">
        <v>7.6412680017947002E-2</v>
      </c>
      <c r="AS29" s="209">
        <v>1.8713949370832901</v>
      </c>
      <c r="AT29" s="258">
        <v>8.6744678324969404E-2</v>
      </c>
      <c r="AU29" s="98" t="s">
        <v>18</v>
      </c>
      <c r="AV29" s="209">
        <v>1.7364488591487699</v>
      </c>
      <c r="AW29" s="100">
        <v>5.3730640344116398E-2</v>
      </c>
      <c r="AX29" s="209">
        <v>2.4019883955719599</v>
      </c>
      <c r="AY29" s="100">
        <v>8.2317012141587001E-2</v>
      </c>
      <c r="AZ29" s="209">
        <v>1.7805668134624399</v>
      </c>
      <c r="BA29" s="100">
        <v>8.2486510096465598E-2</v>
      </c>
      <c r="BB29" s="209">
        <v>2.6628170269999099</v>
      </c>
      <c r="BC29" s="100">
        <v>9.7200476691404095E-2</v>
      </c>
      <c r="BD29" s="209">
        <v>3.1754356356231499</v>
      </c>
      <c r="BE29" s="100">
        <v>9.7047455535017396E-2</v>
      </c>
      <c r="BF29" s="209">
        <v>2.1032264312009001</v>
      </c>
      <c r="BG29" s="100">
        <v>0.122811199780305</v>
      </c>
      <c r="BH29" s="209">
        <v>1.8239758891602</v>
      </c>
      <c r="BI29" s="258">
        <v>0.117805661598669</v>
      </c>
      <c r="BJ29" s="98" t="s">
        <v>18</v>
      </c>
      <c r="BK29" s="209">
        <v>1.69748051532375</v>
      </c>
      <c r="BL29" s="100">
        <v>7.2129100291244905E-2</v>
      </c>
      <c r="BM29" s="209">
        <v>2.7424393898505799</v>
      </c>
      <c r="BN29" s="100">
        <v>0.12371266726688</v>
      </c>
      <c r="BO29" s="209">
        <v>1.99569390398905</v>
      </c>
      <c r="BP29" s="100">
        <v>0.10555204654542399</v>
      </c>
      <c r="BQ29" s="209">
        <v>2.9495364369991499</v>
      </c>
      <c r="BR29" s="100">
        <v>0.145585707860793</v>
      </c>
      <c r="BS29" s="209">
        <v>3.0511514407601101</v>
      </c>
      <c r="BT29" s="100">
        <v>0.15768679460611701</v>
      </c>
      <c r="BU29" s="209">
        <v>2.19436760454948</v>
      </c>
      <c r="BV29" s="100">
        <v>0.187287689127379</v>
      </c>
      <c r="BW29" s="209">
        <v>1.7369303970479</v>
      </c>
      <c r="BX29" s="258">
        <v>0.17349619186819701</v>
      </c>
      <c r="BY29" s="1"/>
      <c r="BZ29" s="1"/>
      <c r="CA29" s="1"/>
      <c r="CB29" s="1"/>
      <c r="CC29" s="1"/>
      <c r="CD29" s="1"/>
      <c r="CE29" s="1"/>
      <c r="CF29" s="1"/>
      <c r="CG29" s="1"/>
      <c r="CH29" s="1"/>
      <c r="CI29" s="1"/>
    </row>
    <row r="30" spans="1:87" s="85" customFormat="1" x14ac:dyDescent="0.2">
      <c r="A30" s="98" t="s">
        <v>19</v>
      </c>
      <c r="B30" s="209">
        <v>2.4839061154158899</v>
      </c>
      <c r="C30" s="100">
        <v>3.2242775995685397E-2</v>
      </c>
      <c r="D30" s="209">
        <v>2.0259535534734598</v>
      </c>
      <c r="E30" s="100">
        <v>3.2243565464399201E-2</v>
      </c>
      <c r="F30" s="209">
        <v>2.0364787494234</v>
      </c>
      <c r="G30" s="100">
        <v>2.6870699682766602E-2</v>
      </c>
      <c r="H30" s="209">
        <v>2.2252521235333198</v>
      </c>
      <c r="I30" s="100">
        <v>4.3699310011644399E-2</v>
      </c>
      <c r="J30" s="209">
        <v>3.3081198893487498</v>
      </c>
      <c r="K30" s="100">
        <v>4.91623028794584E-2</v>
      </c>
      <c r="L30" s="209">
        <v>2.8220296428895399</v>
      </c>
      <c r="M30" s="100">
        <v>5.7878118248041101E-2</v>
      </c>
      <c r="N30" s="209">
        <v>2.4679489225087998</v>
      </c>
      <c r="O30" s="258">
        <v>5.5918837312051002E-2</v>
      </c>
      <c r="P30" s="272"/>
      <c r="Q30" s="98" t="s">
        <v>19</v>
      </c>
      <c r="R30" s="209">
        <v>2.0981517273178198</v>
      </c>
      <c r="S30" s="100">
        <v>2.6291402356408901E-2</v>
      </c>
      <c r="T30" s="209">
        <v>2.0866993287198401</v>
      </c>
      <c r="U30" s="100">
        <v>3.2236754794536797E-2</v>
      </c>
      <c r="V30" s="209">
        <v>2.1105800599587501</v>
      </c>
      <c r="W30" s="100">
        <v>2.8772867716129701E-2</v>
      </c>
      <c r="X30" s="209">
        <v>2.39424015746066</v>
      </c>
      <c r="Y30" s="100">
        <v>4.9705198105253902E-2</v>
      </c>
      <c r="Z30" s="209">
        <v>3.2067298681962502</v>
      </c>
      <c r="AA30" s="100">
        <v>4.43631008565612E-2</v>
      </c>
      <c r="AB30" s="209">
        <v>2.6907900189476499</v>
      </c>
      <c r="AC30" s="100">
        <v>4.9214255848995803E-2</v>
      </c>
      <c r="AD30" s="209">
        <v>2.2475542079248698</v>
      </c>
      <c r="AE30" s="258">
        <v>4.8958169486525101E-2</v>
      </c>
      <c r="AF30" s="98" t="s">
        <v>19</v>
      </c>
      <c r="AG30" s="209">
        <v>2.1159933510749802</v>
      </c>
      <c r="AH30" s="100">
        <v>3.0844543899058299E-2</v>
      </c>
      <c r="AI30" s="209">
        <v>2.0865108949942099</v>
      </c>
      <c r="AJ30" s="100">
        <v>3.1951411812002201E-2</v>
      </c>
      <c r="AK30" s="209">
        <v>2.1658813439074498</v>
      </c>
      <c r="AL30" s="100">
        <v>3.0153510768863599E-2</v>
      </c>
      <c r="AM30" s="209">
        <v>2.3875274721651798</v>
      </c>
      <c r="AN30" s="100">
        <v>5.5021412613837001E-2</v>
      </c>
      <c r="AO30" s="209">
        <v>3.17358114525301</v>
      </c>
      <c r="AP30" s="100">
        <v>5.2013387774640998E-2</v>
      </c>
      <c r="AQ30" s="209">
        <v>2.3327807458495999</v>
      </c>
      <c r="AR30" s="100">
        <v>6.8522076600327705E-2</v>
      </c>
      <c r="AS30" s="209">
        <v>1.80528728419613</v>
      </c>
      <c r="AT30" s="258">
        <v>7.0455003273905401E-2</v>
      </c>
      <c r="AU30" s="98" t="s">
        <v>19</v>
      </c>
      <c r="AV30" s="209">
        <v>2.2236482521466101</v>
      </c>
      <c r="AW30" s="100">
        <v>4.6822746098900699E-2</v>
      </c>
      <c r="AX30" s="209">
        <v>2.0583863099313202</v>
      </c>
      <c r="AY30" s="100">
        <v>5.4044963576353702E-2</v>
      </c>
      <c r="AZ30" s="209">
        <v>2.05587161641404</v>
      </c>
      <c r="BA30" s="100">
        <v>4.2268254240101298E-2</v>
      </c>
      <c r="BB30" s="209">
        <v>2.3860553020499702</v>
      </c>
      <c r="BC30" s="100">
        <v>7.5136648813224002E-2</v>
      </c>
      <c r="BD30" s="209">
        <v>3.11273666079336</v>
      </c>
      <c r="BE30" s="100">
        <v>7.8920783385703894E-2</v>
      </c>
      <c r="BF30" s="209">
        <v>2.1045431769161498</v>
      </c>
      <c r="BG30" s="100">
        <v>9.4221551764915396E-2</v>
      </c>
      <c r="BH30" s="209">
        <v>1.5424783543680101</v>
      </c>
      <c r="BI30" s="258">
        <v>9.8251487067085405E-2</v>
      </c>
      <c r="BJ30" s="98" t="s">
        <v>19</v>
      </c>
      <c r="BK30" s="209">
        <v>2.1809704887354999</v>
      </c>
      <c r="BL30" s="100">
        <v>5.4931464879877802E-2</v>
      </c>
      <c r="BM30" s="209">
        <v>2.18835057703139</v>
      </c>
      <c r="BN30" s="100">
        <v>5.3978941097252903E-2</v>
      </c>
      <c r="BO30" s="209">
        <v>2.1210109381990199</v>
      </c>
      <c r="BP30" s="100">
        <v>5.4935723799832803E-2</v>
      </c>
      <c r="BQ30" s="209">
        <v>2.5946845881514</v>
      </c>
      <c r="BR30" s="100">
        <v>8.47859943762624E-2</v>
      </c>
      <c r="BS30" s="209">
        <v>3.3614202860486602</v>
      </c>
      <c r="BT30" s="100">
        <v>7.5205107973881496E-2</v>
      </c>
      <c r="BU30" s="209">
        <v>2.2590765498758598</v>
      </c>
      <c r="BV30" s="100">
        <v>0.110011271998547</v>
      </c>
      <c r="BW30" s="209">
        <v>1.54805924620385</v>
      </c>
      <c r="BX30" s="258">
        <v>0.100201957187687</v>
      </c>
      <c r="BY30" s="1"/>
      <c r="BZ30" s="1"/>
      <c r="CA30" s="1"/>
      <c r="CB30" s="1"/>
      <c r="CC30" s="1"/>
      <c r="CD30" s="1"/>
      <c r="CE30" s="1"/>
      <c r="CF30" s="1"/>
      <c r="CG30" s="1"/>
      <c r="CH30" s="1"/>
      <c r="CI30" s="1"/>
    </row>
    <row r="31" spans="1:87" s="85" customFormat="1" x14ac:dyDescent="0.2">
      <c r="A31" s="98" t="s">
        <v>20</v>
      </c>
      <c r="B31" s="209">
        <v>2.0601977488032999</v>
      </c>
      <c r="C31" s="100">
        <v>3.9248306572838801E-2</v>
      </c>
      <c r="D31" s="209">
        <v>2.1578584518541</v>
      </c>
      <c r="E31" s="100">
        <v>3.9804411482660201E-2</v>
      </c>
      <c r="F31" s="209">
        <v>2.1237579133632898</v>
      </c>
      <c r="G31" s="100">
        <v>3.6221148775538899E-2</v>
      </c>
      <c r="H31" s="209">
        <v>2.54400327457904</v>
      </c>
      <c r="I31" s="100">
        <v>4.9540011569814101E-2</v>
      </c>
      <c r="J31" s="209">
        <v>3.1934436525865002</v>
      </c>
      <c r="K31" s="100">
        <v>4.2198152134641502E-2</v>
      </c>
      <c r="L31" s="209">
        <v>3.4289789257763501</v>
      </c>
      <c r="M31" s="100">
        <v>4.1648974057317302E-2</v>
      </c>
      <c r="N31" s="209">
        <v>2.6520858477344702</v>
      </c>
      <c r="O31" s="258">
        <v>6.095784172661E-2</v>
      </c>
      <c r="P31" s="272"/>
      <c r="Q31" s="98" t="s">
        <v>20</v>
      </c>
      <c r="R31" s="209">
        <v>1.8500885552005799</v>
      </c>
      <c r="S31" s="100">
        <v>3.1773300906691601E-2</v>
      </c>
      <c r="T31" s="209">
        <v>2.2610419057810698</v>
      </c>
      <c r="U31" s="100">
        <v>4.4740079906287498E-2</v>
      </c>
      <c r="V31" s="209">
        <v>2.3617425771578802</v>
      </c>
      <c r="W31" s="100">
        <v>3.9757853334865097E-2</v>
      </c>
      <c r="X31" s="209">
        <v>2.86972974091473</v>
      </c>
      <c r="Y31" s="100">
        <v>5.1593195624399603E-2</v>
      </c>
      <c r="Z31" s="209">
        <v>3.0470261578181699</v>
      </c>
      <c r="AA31" s="100">
        <v>5.8919924875771197E-2</v>
      </c>
      <c r="AB31" s="209">
        <v>3.4669004682296398</v>
      </c>
      <c r="AC31" s="100">
        <v>5.0087110366415701E-2</v>
      </c>
      <c r="AD31" s="209">
        <v>2.5347719405664701</v>
      </c>
      <c r="AE31" s="258">
        <v>7.4125493629414702E-2</v>
      </c>
      <c r="AF31" s="98" t="s">
        <v>20</v>
      </c>
      <c r="AG31" s="209">
        <v>1.7107037837668699</v>
      </c>
      <c r="AH31" s="100">
        <v>3.04099771241867E-2</v>
      </c>
      <c r="AI31" s="209">
        <v>2.2635677708002899</v>
      </c>
      <c r="AJ31" s="100">
        <v>3.3780205169144602E-2</v>
      </c>
      <c r="AK31" s="209">
        <v>2.3702931796518998</v>
      </c>
      <c r="AL31" s="100">
        <v>6.0662157104526403E-2</v>
      </c>
      <c r="AM31" s="209">
        <v>2.7024823260453901</v>
      </c>
      <c r="AN31" s="100">
        <v>5.7099095507033099E-2</v>
      </c>
      <c r="AO31" s="209">
        <v>2.93173372070838</v>
      </c>
      <c r="AP31" s="100">
        <v>6.8751417116761596E-2</v>
      </c>
      <c r="AQ31" s="209">
        <v>3.4652631846515698</v>
      </c>
      <c r="AR31" s="100">
        <v>4.9058553555986803E-2</v>
      </c>
      <c r="AS31" s="209">
        <v>2.4554260731189999</v>
      </c>
      <c r="AT31" s="258">
        <v>6.2985158551400994E-2</v>
      </c>
      <c r="AU31" s="98" t="s">
        <v>20</v>
      </c>
      <c r="AV31" s="209">
        <v>1.8991876166581001</v>
      </c>
      <c r="AW31" s="100">
        <v>4.4646930816894803E-2</v>
      </c>
      <c r="AX31" s="209">
        <v>2.3320635827796301</v>
      </c>
      <c r="AY31" s="100">
        <v>5.34801180165448E-2</v>
      </c>
      <c r="AZ31" s="209">
        <v>2.2694962035067001</v>
      </c>
      <c r="BA31" s="100">
        <v>4.71903414767426E-2</v>
      </c>
      <c r="BB31" s="209">
        <v>2.8231239412191802</v>
      </c>
      <c r="BC31" s="100">
        <v>6.8053176083643002E-2</v>
      </c>
      <c r="BD31" s="209">
        <v>3.1356968036225599</v>
      </c>
      <c r="BE31" s="100">
        <v>6.8354887397085604E-2</v>
      </c>
      <c r="BF31" s="209">
        <v>3.4012559936309099</v>
      </c>
      <c r="BG31" s="100">
        <v>6.2048186528027002E-2</v>
      </c>
      <c r="BH31" s="209">
        <v>2.2108350388412301</v>
      </c>
      <c r="BI31" s="258">
        <v>8.87396642307242E-2</v>
      </c>
      <c r="BJ31" s="98" t="s">
        <v>20</v>
      </c>
      <c r="BK31" s="209">
        <v>1.90789119695982</v>
      </c>
      <c r="BL31" s="100">
        <v>5.0658144079888397E-2</v>
      </c>
      <c r="BM31" s="209">
        <v>2.4434417909361899</v>
      </c>
      <c r="BN31" s="100">
        <v>7.2528312622542598E-2</v>
      </c>
      <c r="BO31" s="209">
        <v>2.3307702289090302</v>
      </c>
      <c r="BP31" s="100">
        <v>6.0037035443645498E-2</v>
      </c>
      <c r="BQ31" s="209">
        <v>2.8228193325816799</v>
      </c>
      <c r="BR31" s="100">
        <v>7.1516557692199306E-2</v>
      </c>
      <c r="BS31" s="209">
        <v>3.3193543728659201</v>
      </c>
      <c r="BT31" s="100">
        <v>9.6696069499910497E-2</v>
      </c>
      <c r="BU31" s="209">
        <v>3.2988425084128701</v>
      </c>
      <c r="BV31" s="100">
        <v>9.7009802038274195E-2</v>
      </c>
      <c r="BW31" s="209">
        <v>1.8531692037936001</v>
      </c>
      <c r="BX31" s="258">
        <v>0.122317354735669</v>
      </c>
      <c r="BY31" s="1"/>
      <c r="BZ31" s="1"/>
      <c r="CA31" s="1"/>
      <c r="CB31" s="1"/>
      <c r="CC31" s="1"/>
      <c r="CD31" s="1"/>
      <c r="CE31" s="1"/>
      <c r="CF31" s="1"/>
      <c r="CG31" s="1"/>
      <c r="CH31" s="1"/>
      <c r="CI31" s="1"/>
    </row>
    <row r="32" spans="1:87" s="85" customFormat="1" x14ac:dyDescent="0.2">
      <c r="A32" s="98"/>
      <c r="B32" s="1"/>
      <c r="C32" s="1"/>
      <c r="D32" s="1"/>
      <c r="E32" s="1"/>
      <c r="F32" s="1"/>
      <c r="G32" s="1"/>
      <c r="H32" s="1"/>
      <c r="I32" s="1"/>
      <c r="J32" s="1"/>
      <c r="K32" s="1"/>
      <c r="L32" s="1"/>
      <c r="M32" s="1"/>
      <c r="N32" s="116"/>
      <c r="O32" s="293"/>
      <c r="P32" s="290"/>
      <c r="Q32" s="98"/>
      <c r="R32" s="1"/>
      <c r="S32" s="1"/>
      <c r="T32" s="1"/>
      <c r="U32" s="1"/>
      <c r="V32" s="1"/>
      <c r="W32" s="1"/>
      <c r="X32" s="1"/>
      <c r="Y32" s="1"/>
      <c r="Z32" s="1"/>
      <c r="AA32" s="1"/>
      <c r="AB32" s="1"/>
      <c r="AC32" s="1"/>
      <c r="AD32" s="116"/>
      <c r="AE32" s="293"/>
      <c r="AF32" s="98"/>
      <c r="AG32" s="1"/>
      <c r="AH32" s="1"/>
      <c r="AI32" s="1"/>
      <c r="AJ32" s="1"/>
      <c r="AK32" s="1"/>
      <c r="AL32" s="1"/>
      <c r="AM32" s="1"/>
      <c r="AN32" s="1"/>
      <c r="AO32" s="1"/>
      <c r="AP32" s="1"/>
      <c r="AQ32" s="1"/>
      <c r="AR32" s="1"/>
      <c r="AS32" s="1"/>
      <c r="AT32" s="293"/>
      <c r="AU32" s="98"/>
      <c r="AV32" s="1"/>
      <c r="AW32" s="1"/>
      <c r="AX32" s="1"/>
      <c r="AY32" s="1"/>
      <c r="AZ32" s="1"/>
      <c r="BA32" s="1"/>
      <c r="BB32" s="1"/>
      <c r="BC32" s="1"/>
      <c r="BD32" s="1"/>
      <c r="BE32" s="1"/>
      <c r="BF32" s="1"/>
      <c r="BG32" s="1"/>
      <c r="BH32" s="116"/>
      <c r="BI32" s="293"/>
      <c r="BJ32" s="98"/>
      <c r="BK32" s="1"/>
      <c r="BL32" s="1"/>
      <c r="BM32" s="1"/>
      <c r="BN32" s="1"/>
      <c r="BO32" s="1"/>
      <c r="BP32" s="1"/>
      <c r="BQ32" s="1"/>
      <c r="BR32" s="1"/>
      <c r="BS32" s="1"/>
      <c r="BT32" s="1"/>
      <c r="BU32" s="1"/>
      <c r="BV32" s="1"/>
      <c r="BW32" s="116"/>
      <c r="BX32" s="293"/>
      <c r="BY32" s="1"/>
      <c r="BZ32" s="1"/>
      <c r="CA32" s="1"/>
      <c r="CB32" s="1"/>
      <c r="CC32" s="1"/>
      <c r="CD32" s="1"/>
      <c r="CE32" s="1"/>
      <c r="CF32" s="1"/>
      <c r="CG32" s="1"/>
      <c r="CH32" s="1"/>
      <c r="CI32" s="1"/>
    </row>
    <row r="33" spans="1:87" s="85" customFormat="1" x14ac:dyDescent="0.2">
      <c r="A33" s="97" t="s">
        <v>21</v>
      </c>
      <c r="B33" s="1"/>
      <c r="C33" s="1"/>
      <c r="D33" s="1"/>
      <c r="E33" s="1"/>
      <c r="F33" s="1"/>
      <c r="G33" s="1"/>
      <c r="H33" s="1"/>
      <c r="I33" s="1"/>
      <c r="J33" s="1"/>
      <c r="K33" s="1"/>
      <c r="L33" s="1"/>
      <c r="M33" s="1"/>
      <c r="N33" s="116"/>
      <c r="O33" s="293"/>
      <c r="P33" s="290"/>
      <c r="Q33" s="97" t="s">
        <v>21</v>
      </c>
      <c r="R33" s="1"/>
      <c r="S33" s="1"/>
      <c r="T33" s="1"/>
      <c r="U33" s="1"/>
      <c r="V33" s="1"/>
      <c r="W33" s="1"/>
      <c r="X33" s="1"/>
      <c r="Y33" s="1"/>
      <c r="Z33" s="1"/>
      <c r="AA33" s="1"/>
      <c r="AB33" s="1"/>
      <c r="AC33" s="1"/>
      <c r="AD33" s="116"/>
      <c r="AE33" s="293"/>
      <c r="AF33" s="97" t="s">
        <v>21</v>
      </c>
      <c r="AG33" s="1"/>
      <c r="AH33" s="1"/>
      <c r="AI33" s="1"/>
      <c r="AJ33" s="1"/>
      <c r="AK33" s="1"/>
      <c r="AL33" s="1"/>
      <c r="AM33" s="1"/>
      <c r="AN33" s="1"/>
      <c r="AO33" s="1"/>
      <c r="AP33" s="1"/>
      <c r="AQ33" s="1"/>
      <c r="AR33" s="1"/>
      <c r="AS33" s="116"/>
      <c r="AT33" s="293"/>
      <c r="AU33" s="97" t="s">
        <v>21</v>
      </c>
      <c r="AV33" s="1"/>
      <c r="AW33" s="1"/>
      <c r="AX33" s="1"/>
      <c r="AY33" s="1"/>
      <c r="AZ33" s="1"/>
      <c r="BA33" s="1"/>
      <c r="BB33" s="1"/>
      <c r="BC33" s="1"/>
      <c r="BD33" s="1"/>
      <c r="BE33" s="1"/>
      <c r="BF33" s="1"/>
      <c r="BG33" s="1"/>
      <c r="BH33" s="116"/>
      <c r="BI33" s="293"/>
      <c r="BJ33" s="97" t="s">
        <v>21</v>
      </c>
      <c r="BK33" s="1"/>
      <c r="BL33" s="1"/>
      <c r="BM33" s="1"/>
      <c r="BN33" s="1"/>
      <c r="BO33" s="1"/>
      <c r="BP33" s="1"/>
      <c r="BQ33" s="1"/>
      <c r="BR33" s="1"/>
      <c r="BS33" s="1"/>
      <c r="BT33" s="1"/>
      <c r="BU33" s="1"/>
      <c r="BV33" s="1"/>
      <c r="BW33" s="116"/>
      <c r="BX33" s="293"/>
      <c r="BY33" s="1"/>
      <c r="BZ33" s="1"/>
      <c r="CA33" s="1"/>
      <c r="CB33" s="1"/>
      <c r="CC33" s="1"/>
      <c r="CD33" s="1"/>
      <c r="CE33" s="1"/>
      <c r="CF33" s="1"/>
      <c r="CG33" s="1"/>
      <c r="CH33" s="1"/>
      <c r="CI33" s="1"/>
    </row>
    <row r="34" spans="1:87" s="85" customFormat="1" x14ac:dyDescent="0.2">
      <c r="A34" s="98" t="s">
        <v>22</v>
      </c>
      <c r="B34" s="209">
        <v>2.4898001153340599</v>
      </c>
      <c r="C34" s="100">
        <v>3.0545228432416902E-2</v>
      </c>
      <c r="D34" s="209">
        <v>1.86185890979336</v>
      </c>
      <c r="E34" s="100">
        <v>4.22383839468485E-2</v>
      </c>
      <c r="F34" s="209">
        <v>1.9543102681853399</v>
      </c>
      <c r="G34" s="100">
        <v>2.5679129971734601E-2</v>
      </c>
      <c r="H34" s="209">
        <v>2.27338382641457</v>
      </c>
      <c r="I34" s="100">
        <v>5.6752282878996099E-2</v>
      </c>
      <c r="J34" s="209">
        <v>3.3919384572956801</v>
      </c>
      <c r="K34" s="100">
        <v>4.2235082595353697E-2</v>
      </c>
      <c r="L34" s="209">
        <v>2.8352526108930598</v>
      </c>
      <c r="M34" s="100">
        <v>4.96061667791333E-2</v>
      </c>
      <c r="N34" s="209">
        <v>2.1795232645276501</v>
      </c>
      <c r="O34" s="258">
        <v>5.9216264971395101E-2</v>
      </c>
      <c r="P34" s="272"/>
      <c r="Q34" s="98" t="s">
        <v>22</v>
      </c>
      <c r="R34" s="209">
        <v>2.0621256340042899</v>
      </c>
      <c r="S34" s="100">
        <v>3.59428577707109E-2</v>
      </c>
      <c r="T34" s="209">
        <v>1.9368826139623501</v>
      </c>
      <c r="U34" s="100">
        <v>3.8197867776050803E-2</v>
      </c>
      <c r="V34" s="209">
        <v>1.9476650481920099</v>
      </c>
      <c r="W34" s="100">
        <v>3.61693278793183E-2</v>
      </c>
      <c r="X34" s="209">
        <v>2.3452623865313398</v>
      </c>
      <c r="Y34" s="100">
        <v>5.6635748583651002E-2</v>
      </c>
      <c r="Z34" s="209">
        <v>3.10301879034933</v>
      </c>
      <c r="AA34" s="100">
        <v>5.5832986006971903E-2</v>
      </c>
      <c r="AB34" s="209">
        <v>2.5838723444639702</v>
      </c>
      <c r="AC34" s="100">
        <v>6.3302211021322802E-2</v>
      </c>
      <c r="AD34" s="209">
        <v>1.95722929781982</v>
      </c>
      <c r="AE34" s="258">
        <v>6.7367153728196599E-2</v>
      </c>
      <c r="AF34" s="98" t="s">
        <v>22</v>
      </c>
      <c r="AG34" s="209">
        <v>2.0202861149956401</v>
      </c>
      <c r="AH34" s="100">
        <v>3.10233883236881E-2</v>
      </c>
      <c r="AI34" s="209">
        <v>1.83810364085162</v>
      </c>
      <c r="AJ34" s="100">
        <v>3.5447272952265199E-2</v>
      </c>
      <c r="AK34" s="209">
        <v>1.95843553186777</v>
      </c>
      <c r="AL34" s="100">
        <v>4.1211429708066002E-2</v>
      </c>
      <c r="AM34" s="209">
        <v>2.3020484523228202</v>
      </c>
      <c r="AN34" s="100">
        <v>4.5966246933715899E-2</v>
      </c>
      <c r="AO34" s="209">
        <v>3.1196734438883298</v>
      </c>
      <c r="AP34" s="100">
        <v>4.9382218505231897E-2</v>
      </c>
      <c r="AQ34" s="209">
        <v>2.44466085510529</v>
      </c>
      <c r="AR34" s="100">
        <v>6.2516984127321804E-2</v>
      </c>
      <c r="AS34" s="209">
        <v>1.77378607831931</v>
      </c>
      <c r="AT34" s="258">
        <v>5.5142256967013498E-2</v>
      </c>
      <c r="AU34" s="98" t="s">
        <v>22</v>
      </c>
      <c r="AV34" s="209">
        <v>2.0092590846806799</v>
      </c>
      <c r="AW34" s="100">
        <v>4.7786751074029701E-2</v>
      </c>
      <c r="AX34" s="209">
        <v>1.8885265724865601</v>
      </c>
      <c r="AY34" s="100">
        <v>4.9250488164789101E-2</v>
      </c>
      <c r="AZ34" s="209">
        <v>2.0315202572725499</v>
      </c>
      <c r="BA34" s="100">
        <v>4.8781290014961301E-2</v>
      </c>
      <c r="BB34" s="209">
        <v>2.5472802834162498</v>
      </c>
      <c r="BC34" s="100">
        <v>6.9246039710897905E-2</v>
      </c>
      <c r="BD34" s="209">
        <v>3.13190480489606</v>
      </c>
      <c r="BE34" s="100">
        <v>8.94334807611461E-2</v>
      </c>
      <c r="BF34" s="209">
        <v>2.3980798834581099</v>
      </c>
      <c r="BG34" s="100">
        <v>8.9544777068164605E-2</v>
      </c>
      <c r="BH34" s="209">
        <v>1.7245682189901601</v>
      </c>
      <c r="BI34" s="258">
        <v>8.0774903157341593E-2</v>
      </c>
      <c r="BJ34" s="98" t="s">
        <v>22</v>
      </c>
      <c r="BK34" s="209">
        <v>2.1621328189526601</v>
      </c>
      <c r="BL34" s="100">
        <v>5.7735981392794601E-2</v>
      </c>
      <c r="BM34" s="209">
        <v>2.1557416015320898</v>
      </c>
      <c r="BN34" s="100">
        <v>7.1576539866700206E-2</v>
      </c>
      <c r="BO34" s="209">
        <v>2.0775627527056599</v>
      </c>
      <c r="BP34" s="100">
        <v>7.4989806660741898E-2</v>
      </c>
      <c r="BQ34" s="209">
        <v>2.75827943455378</v>
      </c>
      <c r="BR34" s="100">
        <v>8.0588271542241297E-2</v>
      </c>
      <c r="BS34" s="209">
        <v>3.1736146968455099</v>
      </c>
      <c r="BT34" s="100">
        <v>0.106304213437955</v>
      </c>
      <c r="BU34" s="209">
        <v>2.1816630322891699</v>
      </c>
      <c r="BV34" s="100">
        <v>0.12573195558686101</v>
      </c>
      <c r="BW34" s="209">
        <v>1.27355376405229</v>
      </c>
      <c r="BX34" s="258">
        <v>0.112520754609957</v>
      </c>
      <c r="BY34" s="1"/>
      <c r="BZ34" s="1"/>
      <c r="CA34" s="1"/>
      <c r="CB34" s="1"/>
      <c r="CC34" s="1"/>
      <c r="CD34" s="1"/>
      <c r="CE34" s="1"/>
      <c r="CF34" s="1"/>
      <c r="CG34" s="1"/>
      <c r="CH34" s="1"/>
      <c r="CI34" s="1"/>
    </row>
    <row r="35" spans="1:87" s="85" customFormat="1" x14ac:dyDescent="0.2">
      <c r="A35" s="98" t="s">
        <v>23</v>
      </c>
      <c r="B35" s="209">
        <v>2.2053228583227802</v>
      </c>
      <c r="C35" s="100">
        <v>4.5277080679307698E-2</v>
      </c>
      <c r="D35" s="209">
        <v>1.91700549298579</v>
      </c>
      <c r="E35" s="100">
        <v>5.3042265432829999E-2</v>
      </c>
      <c r="F35" s="209">
        <v>2.0661574953880799</v>
      </c>
      <c r="G35" s="100">
        <v>2.9577350158194699E-2</v>
      </c>
      <c r="H35" s="209">
        <v>2.3364191508229202</v>
      </c>
      <c r="I35" s="100">
        <v>6.64268754531184E-2</v>
      </c>
      <c r="J35" s="209">
        <v>3.3435742318115</v>
      </c>
      <c r="K35" s="100">
        <v>4.6475733984217102E-2</v>
      </c>
      <c r="L35" s="209">
        <v>3.2306498615832502</v>
      </c>
      <c r="M35" s="100">
        <v>4.7282041102949597E-2</v>
      </c>
      <c r="N35" s="209">
        <v>2.3489792012770598</v>
      </c>
      <c r="O35" s="258">
        <v>6.9859351165696998E-2</v>
      </c>
      <c r="P35" s="272"/>
      <c r="Q35" s="98" t="s">
        <v>23</v>
      </c>
      <c r="R35" s="209">
        <v>1.6885327364926199</v>
      </c>
      <c r="S35" s="100">
        <v>2.9244909969244701E-2</v>
      </c>
      <c r="T35" s="209">
        <v>2.0182567351154601</v>
      </c>
      <c r="U35" s="100">
        <v>4.4152419154339401E-2</v>
      </c>
      <c r="V35" s="209">
        <v>2.2900754217216002</v>
      </c>
      <c r="W35" s="100">
        <v>3.8677139458993003E-2</v>
      </c>
      <c r="X35" s="209">
        <v>2.6816602196120001</v>
      </c>
      <c r="Y35" s="100">
        <v>5.7337227718289398E-2</v>
      </c>
      <c r="Z35" s="209">
        <v>3.0605002133166801</v>
      </c>
      <c r="AA35" s="100">
        <v>5.8200678545737697E-2</v>
      </c>
      <c r="AB35" s="209">
        <v>3.1721191610828701</v>
      </c>
      <c r="AC35" s="100">
        <v>5.6163150889048601E-2</v>
      </c>
      <c r="AD35" s="209">
        <v>2.2788517667719601</v>
      </c>
      <c r="AE35" s="258">
        <v>6.8698868069368701E-2</v>
      </c>
      <c r="AF35" s="98" t="s">
        <v>23</v>
      </c>
      <c r="AG35" s="209">
        <v>1.7074848643018401</v>
      </c>
      <c r="AH35" s="100">
        <v>3.9246114195891198E-2</v>
      </c>
      <c r="AI35" s="209">
        <v>2.0907293160703002</v>
      </c>
      <c r="AJ35" s="100">
        <v>4.7345543775305601E-2</v>
      </c>
      <c r="AK35" s="209">
        <v>2.2986317926019</v>
      </c>
      <c r="AL35" s="100">
        <v>4.8966440034072301E-2</v>
      </c>
      <c r="AM35" s="209">
        <v>2.6092326112153699</v>
      </c>
      <c r="AN35" s="100">
        <v>6.0248660102602401E-2</v>
      </c>
      <c r="AO35" s="209">
        <v>3.1773086390915699</v>
      </c>
      <c r="AP35" s="100">
        <v>6.4399252227086104E-2</v>
      </c>
      <c r="AQ35" s="209">
        <v>3.1949469447996002</v>
      </c>
      <c r="AR35" s="100">
        <v>7.4549563826374801E-2</v>
      </c>
      <c r="AS35" s="209">
        <v>2.0508760299878701</v>
      </c>
      <c r="AT35" s="258">
        <v>7.0286268381060196E-2</v>
      </c>
      <c r="AU35" s="98" t="s">
        <v>23</v>
      </c>
      <c r="AV35" s="209">
        <v>1.7421247683502701</v>
      </c>
      <c r="AW35" s="100">
        <v>5.2449983991706799E-2</v>
      </c>
      <c r="AX35" s="209">
        <v>2.1938177093252902</v>
      </c>
      <c r="AY35" s="100">
        <v>5.8689122599134898E-2</v>
      </c>
      <c r="AZ35" s="209">
        <v>2.1484752012875301</v>
      </c>
      <c r="BA35" s="100">
        <v>5.5976283996703E-2</v>
      </c>
      <c r="BB35" s="209">
        <v>2.7547050127107702</v>
      </c>
      <c r="BC35" s="100">
        <v>6.8488983827227096E-2</v>
      </c>
      <c r="BD35" s="209">
        <v>3.11875509636958</v>
      </c>
      <c r="BE35" s="100">
        <v>9.5545159364924706E-2</v>
      </c>
      <c r="BF35" s="209">
        <v>3.2968044984818601</v>
      </c>
      <c r="BG35" s="100">
        <v>6.2926299381332595E-2</v>
      </c>
      <c r="BH35" s="209">
        <v>1.78395611363382</v>
      </c>
      <c r="BI35" s="258">
        <v>9.8285468643893897E-2</v>
      </c>
      <c r="BJ35" s="98" t="s">
        <v>23</v>
      </c>
      <c r="BK35" s="209">
        <v>1.9246693952501399</v>
      </c>
      <c r="BL35" s="100">
        <v>5.6378660579947497E-2</v>
      </c>
      <c r="BM35" s="209">
        <v>2.2536488036403601</v>
      </c>
      <c r="BN35" s="100">
        <v>6.8013816964645396E-2</v>
      </c>
      <c r="BO35" s="209">
        <v>2.4903383308548599</v>
      </c>
      <c r="BP35" s="100">
        <v>5.39875704462787E-2</v>
      </c>
      <c r="BQ35" s="209">
        <v>2.8781377650359299</v>
      </c>
      <c r="BR35" s="100">
        <v>8.1392705640860097E-2</v>
      </c>
      <c r="BS35" s="209">
        <v>3.5139302659092202</v>
      </c>
      <c r="BT35" s="100">
        <v>6.7820895407204498E-2</v>
      </c>
      <c r="BU35" s="209">
        <v>3.1433842904992</v>
      </c>
      <c r="BV35" s="100">
        <v>8.1118670475652299E-2</v>
      </c>
      <c r="BW35" s="209">
        <v>1.52400589582338</v>
      </c>
      <c r="BX35" s="258">
        <v>9.6188056421803905E-2</v>
      </c>
      <c r="BY35" s="1"/>
      <c r="BZ35" s="1"/>
      <c r="CA35" s="1"/>
      <c r="CB35" s="1"/>
      <c r="CC35" s="1"/>
      <c r="CD35" s="1"/>
      <c r="CE35" s="1"/>
      <c r="CF35" s="1"/>
      <c r="CG35" s="1"/>
      <c r="CH35" s="1"/>
      <c r="CI35" s="1"/>
    </row>
    <row r="36" spans="1:87" s="85" customFormat="1" x14ac:dyDescent="0.2">
      <c r="A36" s="98" t="s">
        <v>24</v>
      </c>
      <c r="B36" s="209">
        <v>1.9126789653657801</v>
      </c>
      <c r="C36" s="100">
        <v>5.1673008826911601E-2</v>
      </c>
      <c r="D36" s="209">
        <v>1.92341795237105</v>
      </c>
      <c r="E36" s="100">
        <v>5.1165604770506697E-2</v>
      </c>
      <c r="F36" s="209">
        <v>2.1402552707720002</v>
      </c>
      <c r="G36" s="100">
        <v>5.1821051660304901E-2</v>
      </c>
      <c r="H36" s="209">
        <v>2.54493305170852</v>
      </c>
      <c r="I36" s="100">
        <v>7.4991707142471706E-2</v>
      </c>
      <c r="J36" s="209">
        <v>3.3218574822079798</v>
      </c>
      <c r="K36" s="100">
        <v>5.3833491464277197E-2</v>
      </c>
      <c r="L36" s="209">
        <v>3.09091552823421</v>
      </c>
      <c r="M36" s="100">
        <v>5.9114576534734398E-2</v>
      </c>
      <c r="N36" s="209">
        <v>2.5245015950656202</v>
      </c>
      <c r="O36" s="258">
        <v>8.0102941828488497E-2</v>
      </c>
      <c r="P36" s="272"/>
      <c r="Q36" s="98" t="s">
        <v>24</v>
      </c>
      <c r="R36" s="209">
        <v>1.6011318966124299</v>
      </c>
      <c r="S36" s="100">
        <v>4.1229748364329702E-2</v>
      </c>
      <c r="T36" s="209">
        <v>1.9698226530093199</v>
      </c>
      <c r="U36" s="100">
        <v>5.8846822320926098E-2</v>
      </c>
      <c r="V36" s="209">
        <v>2.16862458905217</v>
      </c>
      <c r="W36" s="100">
        <v>5.1053523011593098E-2</v>
      </c>
      <c r="X36" s="209">
        <v>2.75866339837359</v>
      </c>
      <c r="Y36" s="100">
        <v>7.3218351003398199E-2</v>
      </c>
      <c r="Z36" s="209">
        <v>2.9672781495270599</v>
      </c>
      <c r="AA36" s="100">
        <v>7.3922888430405703E-2</v>
      </c>
      <c r="AB36" s="209">
        <v>2.9879961412205001</v>
      </c>
      <c r="AC36" s="100">
        <v>8.0940686407126095E-2</v>
      </c>
      <c r="AD36" s="209">
        <v>2.2686813891174999</v>
      </c>
      <c r="AE36" s="258">
        <v>8.3188469488144803E-2</v>
      </c>
      <c r="AF36" s="98" t="s">
        <v>24</v>
      </c>
      <c r="AG36" s="209">
        <v>1.6056885914618799</v>
      </c>
      <c r="AH36" s="100">
        <v>4.39114172613927E-2</v>
      </c>
      <c r="AI36" s="209">
        <v>1.96822749016148</v>
      </c>
      <c r="AJ36" s="100">
        <v>5.9467800516509801E-2</v>
      </c>
      <c r="AK36" s="209">
        <v>2.2829591613521898</v>
      </c>
      <c r="AL36" s="100">
        <v>7.8866144920181902E-2</v>
      </c>
      <c r="AM36" s="209">
        <v>2.5298937366436398</v>
      </c>
      <c r="AN36" s="100">
        <v>7.4987507937769607E-2</v>
      </c>
      <c r="AO36" s="209">
        <v>3.0133092059967099</v>
      </c>
      <c r="AP36" s="100">
        <v>8.9799565947997706E-2</v>
      </c>
      <c r="AQ36" s="209">
        <v>2.8124664082346902</v>
      </c>
      <c r="AR36" s="100">
        <v>8.78019153407157E-2</v>
      </c>
      <c r="AS36" s="209">
        <v>2.07496659812371</v>
      </c>
      <c r="AT36" s="258">
        <v>9.2423470192860402E-2</v>
      </c>
      <c r="AU36" s="98" t="s">
        <v>24</v>
      </c>
      <c r="AV36" s="209">
        <v>1.5605075719018699</v>
      </c>
      <c r="AW36" s="100">
        <v>5.5055245989618203E-2</v>
      </c>
      <c r="AX36" s="209">
        <v>2.0567097233787002</v>
      </c>
      <c r="AY36" s="100">
        <v>6.91467135044216E-2</v>
      </c>
      <c r="AZ36" s="209">
        <v>2.3296773803148398</v>
      </c>
      <c r="BA36" s="100">
        <v>6.97952924072196E-2</v>
      </c>
      <c r="BB36" s="209">
        <v>2.7377825085687602</v>
      </c>
      <c r="BC36" s="100">
        <v>8.1806999674005607E-2</v>
      </c>
      <c r="BD36" s="209">
        <v>2.89515045890486</v>
      </c>
      <c r="BE36" s="100">
        <v>0.114706805238453</v>
      </c>
      <c r="BF36" s="209">
        <v>3.0589595073127702</v>
      </c>
      <c r="BG36" s="100">
        <v>0.113935000401383</v>
      </c>
      <c r="BH36" s="209">
        <v>1.9159266799663499</v>
      </c>
      <c r="BI36" s="258">
        <v>0.12601688135619701</v>
      </c>
      <c r="BJ36" s="98" t="s">
        <v>24</v>
      </c>
      <c r="BK36" s="209">
        <v>1.61631161914392</v>
      </c>
      <c r="BL36" s="100">
        <v>5.8259309476040799E-2</v>
      </c>
      <c r="BM36" s="209">
        <v>1.95565211285472</v>
      </c>
      <c r="BN36" s="100">
        <v>7.6578195049630204E-2</v>
      </c>
      <c r="BO36" s="209">
        <v>2.37310815869699</v>
      </c>
      <c r="BP36" s="100">
        <v>9.0460459109888994E-2</v>
      </c>
      <c r="BQ36" s="209">
        <v>2.960048700947</v>
      </c>
      <c r="BR36" s="100">
        <v>8.4956894359676405E-2</v>
      </c>
      <c r="BS36" s="209">
        <v>3.37589410865679</v>
      </c>
      <c r="BT36" s="100">
        <v>9.46937943444007E-2</v>
      </c>
      <c r="BU36" s="209">
        <v>3.1290066316107699</v>
      </c>
      <c r="BV36" s="100">
        <v>0.11254242744427501</v>
      </c>
      <c r="BW36" s="209">
        <v>1.8952011010423699</v>
      </c>
      <c r="BX36" s="258">
        <v>0.152016667110591</v>
      </c>
      <c r="BY36" s="1"/>
      <c r="BZ36" s="1"/>
      <c r="CA36" s="1"/>
      <c r="CB36" s="1"/>
      <c r="CC36" s="1"/>
      <c r="CD36" s="1"/>
      <c r="CE36" s="1"/>
      <c r="CF36" s="1"/>
      <c r="CG36" s="1"/>
      <c r="CH36" s="1"/>
      <c r="CI36" s="1"/>
    </row>
    <row r="37" spans="1:87" s="85" customFormat="1" x14ac:dyDescent="0.2">
      <c r="A37" s="98" t="s">
        <v>25</v>
      </c>
      <c r="B37" s="209">
        <v>2.1959179619816802</v>
      </c>
      <c r="C37" s="100">
        <v>4.3832714666043403E-2</v>
      </c>
      <c r="D37" s="209">
        <v>1.9172404888736501</v>
      </c>
      <c r="E37" s="100">
        <v>5.14132803198184E-2</v>
      </c>
      <c r="F37" s="209">
        <v>2.0684742018199098</v>
      </c>
      <c r="G37" s="100">
        <v>2.9385535047584999E-2</v>
      </c>
      <c r="H37" s="209">
        <v>2.34417046881702</v>
      </c>
      <c r="I37" s="100">
        <v>6.4211397413033694E-2</v>
      </c>
      <c r="J37" s="209">
        <v>3.3428769280474402</v>
      </c>
      <c r="K37" s="100">
        <v>4.4776458731915998E-2</v>
      </c>
      <c r="L37" s="209">
        <v>3.2261611501074099</v>
      </c>
      <c r="M37" s="100">
        <v>4.5495644297930599E-2</v>
      </c>
      <c r="N37" s="209">
        <v>2.3546174842872798</v>
      </c>
      <c r="O37" s="258">
        <v>6.7803927768754907E-2</v>
      </c>
      <c r="P37" s="272"/>
      <c r="Q37" s="98" t="s">
        <v>25</v>
      </c>
      <c r="R37" s="209">
        <v>1.68540599941716</v>
      </c>
      <c r="S37" s="100">
        <v>2.8243980633067201E-2</v>
      </c>
      <c r="T37" s="209">
        <v>2.0165457805292601</v>
      </c>
      <c r="U37" s="100">
        <v>4.22967856173238E-2</v>
      </c>
      <c r="V37" s="209">
        <v>2.2856667733806999</v>
      </c>
      <c r="W37" s="100">
        <v>3.6955719356396799E-2</v>
      </c>
      <c r="X37" s="209">
        <v>2.6844286289173298</v>
      </c>
      <c r="Y37" s="100">
        <v>5.5335856624433001E-2</v>
      </c>
      <c r="Z37" s="209">
        <v>3.0571585050124299</v>
      </c>
      <c r="AA37" s="100">
        <v>5.5897826013169699E-2</v>
      </c>
      <c r="AB37" s="209">
        <v>3.1655427713270998</v>
      </c>
      <c r="AC37" s="100">
        <v>5.39773346975988E-2</v>
      </c>
      <c r="AD37" s="209">
        <v>2.27848850764516</v>
      </c>
      <c r="AE37" s="258">
        <v>6.6735308709645502E-2</v>
      </c>
      <c r="AF37" s="98" t="s">
        <v>25</v>
      </c>
      <c r="AG37" s="209">
        <v>1.70481689392074</v>
      </c>
      <c r="AH37" s="100">
        <v>3.84180396419702E-2</v>
      </c>
      <c r="AI37" s="209">
        <v>2.0875137240471302</v>
      </c>
      <c r="AJ37" s="100">
        <v>4.5994697427170501E-2</v>
      </c>
      <c r="AK37" s="209">
        <v>2.29821471361491</v>
      </c>
      <c r="AL37" s="100">
        <v>4.75225488026393E-2</v>
      </c>
      <c r="AM37" s="209">
        <v>2.6070909221645402</v>
      </c>
      <c r="AN37" s="100">
        <v>5.89187903251975E-2</v>
      </c>
      <c r="AO37" s="209">
        <v>3.1728738654172002</v>
      </c>
      <c r="AP37" s="100">
        <v>6.2595576522701799E-2</v>
      </c>
      <c r="AQ37" s="209">
        <v>3.1845906568741298</v>
      </c>
      <c r="AR37" s="100">
        <v>7.2633097315608505E-2</v>
      </c>
      <c r="AS37" s="209">
        <v>2.0515274725895498</v>
      </c>
      <c r="AT37" s="258">
        <v>6.8499076329978897E-2</v>
      </c>
      <c r="AU37" s="98" t="s">
        <v>25</v>
      </c>
      <c r="AV37" s="209">
        <v>1.7375301841284401</v>
      </c>
      <c r="AW37" s="100">
        <v>5.0921374376190799E-2</v>
      </c>
      <c r="AX37" s="209">
        <v>2.1902785408354601</v>
      </c>
      <c r="AY37" s="100">
        <v>5.7398400327754603E-2</v>
      </c>
      <c r="AZ37" s="209">
        <v>2.15308612994099</v>
      </c>
      <c r="BA37" s="100">
        <v>5.4562106161035698E-2</v>
      </c>
      <c r="BB37" s="209">
        <v>2.75425995874398</v>
      </c>
      <c r="BC37" s="100">
        <v>6.6620393143281401E-2</v>
      </c>
      <c r="BD37" s="209">
        <v>3.1128743986868201</v>
      </c>
      <c r="BE37" s="100">
        <v>9.3095914727533993E-2</v>
      </c>
      <c r="BF37" s="209">
        <v>3.29053367494057</v>
      </c>
      <c r="BG37" s="100">
        <v>6.1126898439197302E-2</v>
      </c>
      <c r="BH37" s="209">
        <v>1.7874268779812099</v>
      </c>
      <c r="BI37" s="258">
        <v>9.6011398560896105E-2</v>
      </c>
      <c r="BJ37" s="98" t="s">
        <v>25</v>
      </c>
      <c r="BK37" s="209">
        <v>1.9160309815191701</v>
      </c>
      <c r="BL37" s="100">
        <v>5.4856068898912203E-2</v>
      </c>
      <c r="BM37" s="209">
        <v>2.24523682119134</v>
      </c>
      <c r="BN37" s="100">
        <v>6.6570665847905802E-2</v>
      </c>
      <c r="BO37" s="209">
        <v>2.4870373386726801</v>
      </c>
      <c r="BP37" s="100">
        <v>5.2372215937312103E-2</v>
      </c>
      <c r="BQ37" s="209">
        <v>2.8804441962064602</v>
      </c>
      <c r="BR37" s="100">
        <v>7.9157917391748295E-2</v>
      </c>
      <c r="BS37" s="209">
        <v>3.5100434723790701</v>
      </c>
      <c r="BT37" s="100">
        <v>6.5938176194247702E-2</v>
      </c>
      <c r="BU37" s="209">
        <v>3.14297944735767</v>
      </c>
      <c r="BV37" s="100">
        <v>7.9581710786052196E-2</v>
      </c>
      <c r="BW37" s="209">
        <v>1.5344579335415001</v>
      </c>
      <c r="BX37" s="258">
        <v>9.3539104785400201E-2</v>
      </c>
      <c r="BY37" s="1"/>
      <c r="BZ37" s="1"/>
      <c r="CA37" s="1"/>
      <c r="CB37" s="1"/>
      <c r="CC37" s="1"/>
      <c r="CD37" s="1"/>
      <c r="CE37" s="1"/>
      <c r="CF37" s="1"/>
      <c r="CG37" s="1"/>
      <c r="CH37" s="1"/>
      <c r="CI37" s="1"/>
    </row>
    <row r="38" spans="1:87" x14ac:dyDescent="0.2">
      <c r="N38" s="6"/>
      <c r="O38" s="262"/>
      <c r="P38" s="270"/>
      <c r="AD38" s="6"/>
      <c r="AE38" s="262"/>
      <c r="AS38" s="6"/>
      <c r="AT38" s="262"/>
      <c r="BH38" s="6"/>
      <c r="BI38" s="262"/>
      <c r="BW38" s="6"/>
      <c r="BX38" s="262"/>
    </row>
    <row r="39" spans="1:87" s="85" customFormat="1" x14ac:dyDescent="0.2">
      <c r="A39" s="101" t="s">
        <v>156</v>
      </c>
      <c r="B39" s="199">
        <f>IF(ISNUMBER(B$12),AVERAGE(B12:B31,B34,B37),"")</f>
        <v>2.2671656304175416</v>
      </c>
      <c r="C39" s="102">
        <f>IF(ISNUMBER(C$12),SQRT((SUMSQ(C12:C31,C34,C37))/(22^2)),"")</f>
        <v>7.3538621445524647E-3</v>
      </c>
      <c r="D39" s="199">
        <f t="shared" ref="D39" si="0">IF(ISNUMBER(D$12),AVERAGE(D12:D31,D34,D37),"")</f>
        <v>1.9319406788125557</v>
      </c>
      <c r="E39" s="102">
        <f t="shared" ref="E39" si="1">IF(ISNUMBER(E$12),SQRT((SUMSQ(E12:E31,E34,E37))/(22^2)),"")</f>
        <v>7.7002607838091612E-3</v>
      </c>
      <c r="F39" s="199">
        <f t="shared" ref="F39" si="2">IF(ISNUMBER(F$12),AVERAGE(F12:F31,F34,F37),"")</f>
        <v>1.9226855782783936</v>
      </c>
      <c r="G39" s="102">
        <f t="shared" ref="G39" si="3">IF(ISNUMBER(G$12),SQRT((SUMSQ(G12:G31,G34,G37))/(22^2)),"")</f>
        <v>5.8023275048012871E-3</v>
      </c>
      <c r="H39" s="199">
        <f t="shared" ref="H39" si="4">IF(ISNUMBER(H$12),AVERAGE(H12:H31,H34,H37),"")</f>
        <v>2.2504005245250034</v>
      </c>
      <c r="I39" s="102">
        <f t="shared" ref="I39" si="5">IF(ISNUMBER(I$12),SQRT((SUMSQ(I12:I31,I34,I37))/(22^2)),"")</f>
        <v>1.0756825861462318E-2</v>
      </c>
      <c r="J39" s="199">
        <f t="shared" ref="J39" si="6">IF(ISNUMBER(J$12),AVERAGE(J12:J31,J34,J37),"")</f>
        <v>3.217020308195933</v>
      </c>
      <c r="K39" s="102">
        <f t="shared" ref="K39" si="7">IF(ISNUMBER(K$12),SQRT((SUMSQ(K12:K31,K34,K37))/(22^2)),"")</f>
        <v>9.3734860471529884E-3</v>
      </c>
      <c r="L39" s="199">
        <f t="shared" ref="L39" si="8">IF(ISNUMBER(L$12),AVERAGE(L12:L31,L34,L37),"")</f>
        <v>2.8937942608049618</v>
      </c>
      <c r="M39" s="102">
        <f t="shared" ref="M39" si="9">IF(ISNUMBER(M$12),SQRT((SUMSQ(M12:M31,M34,M37))/(22^2)),"")</f>
        <v>1.0467625014268317E-2</v>
      </c>
      <c r="N39" s="199">
        <f t="shared" ref="N39" si="10">IF(ISNUMBER(N$12),AVERAGE(N12:N31,N34,N37),"")</f>
        <v>2.3521364387862036</v>
      </c>
      <c r="O39" s="251">
        <f t="shared" ref="O39" si="11">IF(ISNUMBER(O$12),SQRT((SUMSQ(O12:O31,O34,O37))/(22^2)),"")</f>
        <v>1.1266243026613595E-2</v>
      </c>
      <c r="P39" s="273" t="str">
        <f t="shared" ref="P39" si="12">+IF(ISNUMBER(P12),AVERAGE(P12:P18,P20:P31,P34:P35),"")</f>
        <v/>
      </c>
      <c r="Q39" s="101" t="s">
        <v>156</v>
      </c>
      <c r="R39" s="199">
        <f>IF(ISNUMBER(R$12),AVERAGE(R12:R31,R34,R37),"")</f>
        <v>1.8490315748451958</v>
      </c>
      <c r="S39" s="102">
        <f>IF(ISNUMBER(S$12),SQRT((SUMSQ(S12:S31,S34,S37))/(22^2)),"")</f>
        <v>6.330084967271059E-3</v>
      </c>
      <c r="T39" s="199">
        <f t="shared" ref="T39" si="13">IF(ISNUMBER(T$12),AVERAGE(T12:T31,T34,T37),"")</f>
        <v>2.017590185449226</v>
      </c>
      <c r="U39" s="102">
        <f t="shared" ref="U39" si="14">IF(ISNUMBER(U$12),SQRT((SUMSQ(U12:U31,U34,U37))/(22^2)),"")</f>
        <v>7.8040734673843993E-3</v>
      </c>
      <c r="V39" s="199">
        <f t="shared" ref="V39" si="15">IF(ISNUMBER(V$12),AVERAGE(V12:V31,V34,V37),"")</f>
        <v>2.0574619844960575</v>
      </c>
      <c r="W39" s="102">
        <f t="shared" ref="W39" si="16">IF(ISNUMBER(W$12),SQRT((SUMSQ(W12:W31,W34,W37))/(22^2)),"")</f>
        <v>8.2519287099404644E-3</v>
      </c>
      <c r="X39" s="199">
        <f t="shared" ref="X39" si="17">IF(ISNUMBER(X$12),AVERAGE(X12:X31,X34,X37),"")</f>
        <v>2.4769328932278629</v>
      </c>
      <c r="Y39" s="102">
        <f t="shared" ref="Y39" si="18">IF(ISNUMBER(Y$12),SQRT((SUMSQ(Y12:Y31,Y34,Y37))/(22^2)),"")</f>
        <v>1.065670745333051E-2</v>
      </c>
      <c r="Z39" s="199">
        <f t="shared" ref="Z39" si="19">IF(ISNUMBER(Z$12),AVERAGE(Z12:Z31,Z34,Z37),"")</f>
        <v>2.9858537854110634</v>
      </c>
      <c r="AA39" s="102">
        <f t="shared" ref="AA39" si="20">IF(ISNUMBER(AA$12),SQRT((SUMSQ(AA12:AA31,AA34,AA37))/(22^2)),"")</f>
        <v>1.1536170069526638E-2</v>
      </c>
      <c r="AB39" s="199">
        <f t="shared" ref="AB39" si="21">IF(ISNUMBER(AB$12),AVERAGE(AB12:AB31,AB34,AB37),"")</f>
        <v>2.7881984925406624</v>
      </c>
      <c r="AC39" s="102">
        <f t="shared" ref="AC39" si="22">IF(ISNUMBER(AC$12),SQRT((SUMSQ(AC12:AC31,AC34,AC37))/(22^2)),"")</f>
        <v>1.2225476811244643E-2</v>
      </c>
      <c r="AD39" s="199">
        <f t="shared" ref="AD39" si="23">IF(ISNUMBER(AD$12),AVERAGE(AD12:AD31,AD34,AD37),"")</f>
        <v>2.1425539492612131</v>
      </c>
      <c r="AE39" s="251">
        <f t="shared" ref="AE39" si="24">IF(ISNUMBER(AE$12),SQRT((SUMSQ(AE12:AE31,AE34,AE37))/(22^2)),"")</f>
        <v>1.3174351019118898E-2</v>
      </c>
      <c r="AF39" s="101" t="s">
        <v>156</v>
      </c>
      <c r="AG39" s="199">
        <f>IF(ISNUMBER(AG$12),AVERAGE(AG12:AG31,AG34,AG37),"")</f>
        <v>1.835798162265168</v>
      </c>
      <c r="AH39" s="102">
        <f>IF(ISNUMBER(AH$12),SQRT((SUMSQ(AH12:AH31,AH34,AH37))/(22^2)),"")</f>
        <v>7.6228757244669858E-3</v>
      </c>
      <c r="AI39" s="199">
        <f t="shared" ref="AI39" si="25">IF(ISNUMBER(AI$12),AVERAGE(AI12:AI31,AI34,AI37),"")</f>
        <v>2.0212408845101679</v>
      </c>
      <c r="AJ39" s="102">
        <f t="shared" ref="AJ39" si="26">IF(ISNUMBER(AJ$12),SQRT((SUMSQ(AJ12:AJ31,AJ34,AJ37))/(22^2)),"")</f>
        <v>8.4904378395720698E-3</v>
      </c>
      <c r="AK39" s="199">
        <f t="shared" ref="AK39" si="27">IF(ISNUMBER(AK$12),AVERAGE(AK12:AK31,AK34,AK37),"")</f>
        <v>2.0651159149176075</v>
      </c>
      <c r="AL39" s="102">
        <f t="shared" ref="AL39" si="28">IF(ISNUMBER(AL$12),SQRT((SUMSQ(AL12:AL31,AL34,AL37))/(22^2)),"")</f>
        <v>9.9856106518656628E-3</v>
      </c>
      <c r="AM39" s="199">
        <f t="shared" ref="AM39" si="29">IF(ISNUMBER(AM$12),AVERAGE(AM12:AM31,AM34,AM37),"")</f>
        <v>2.4533447779578994</v>
      </c>
      <c r="AN39" s="102">
        <f t="shared" ref="AN39" si="30">IF(ISNUMBER(AN$12),SQRT((SUMSQ(AN12:AN31,AN34,AN37))/(22^2)),"")</f>
        <v>1.1723718298741342E-2</v>
      </c>
      <c r="AO39" s="199">
        <f t="shared" ref="AO39" si="31">IF(ISNUMBER(AO$12),AVERAGE(AO12:AO31,AO34,AO37),"")</f>
        <v>3.0222182351341602</v>
      </c>
      <c r="AP39" s="102">
        <f t="shared" ref="AP39" si="32">IF(ISNUMBER(AP$12),SQRT((SUMSQ(AP12:AP31,AP34,AP37))/(22^2)),"")</f>
        <v>1.3438080317305635E-2</v>
      </c>
      <c r="AQ39" s="199">
        <f t="shared" ref="AQ39" si="33">IF(ISNUMBER(AQ$12),AVERAGE(AQ12:AQ31,AQ34,AQ37),"")</f>
        <v>2.6852768846021746</v>
      </c>
      <c r="AR39" s="102">
        <f t="shared" ref="AR39" si="34">IF(ISNUMBER(AR$12),SQRT((SUMSQ(AR12:AR31,AR34,AR37))/(22^2)),"")</f>
        <v>1.4384815844480783E-2</v>
      </c>
      <c r="AS39" s="199">
        <f t="shared" ref="AS39" si="35">IF(ISNUMBER(AS$12),AVERAGE(AS12:AS31,AS34,AS37),"")</f>
        <v>1.9207037355917926</v>
      </c>
      <c r="AT39" s="251">
        <f t="shared" ref="AT39" si="36">IF(ISNUMBER(AT$12),SQRT((SUMSQ(AT12:AT31,AT34,AT37))/(22^2)),"")</f>
        <v>1.5853854198236886E-2</v>
      </c>
      <c r="AU39" s="101" t="s">
        <v>156</v>
      </c>
      <c r="AV39" s="199">
        <f>IF(ISNUMBER(AV$12),AVERAGE(AV12:AV31,AV34,AV37),"")</f>
        <v>1.8631158453983743</v>
      </c>
      <c r="AW39" s="102">
        <f>IF(ISNUMBER(AW$12),SQRT((SUMSQ(AW12:AW31,AW34,AW37))/(22^2)),"")</f>
        <v>1.0673044587881316E-2</v>
      </c>
      <c r="AX39" s="199">
        <f t="shared" ref="AX39" si="37">IF(ISNUMBER(AX$12),AVERAGE(AX12:AX31,AX34,AX37),"")</f>
        <v>2.0460773240285914</v>
      </c>
      <c r="AY39" s="102">
        <f t="shared" ref="AY39" si="38">IF(ISNUMBER(AY$12),SQRT((SUMSQ(AY12:AY31,AY34,AY37))/(22^2)),"")</f>
        <v>1.1651937087841398E-2</v>
      </c>
      <c r="AZ39" s="199">
        <f t="shared" ref="AZ39" si="39">IF(ISNUMBER(AZ$12),AVERAGE(AZ12:AZ31,AZ34,AZ37),"")</f>
        <v>2.0302578579728543</v>
      </c>
      <c r="BA39" s="102">
        <f t="shared" ref="BA39" si="40">IF(ISNUMBER(BA$12),SQRT((SUMSQ(BA12:BA31,BA34,BA37))/(22^2)),"")</f>
        <v>1.2584335135270594E-2</v>
      </c>
      <c r="BB39" s="199">
        <f t="shared" ref="BB39" si="41">IF(ISNUMBER(BB$12),AVERAGE(BB12:BB31,BB34,BB37),"")</f>
        <v>2.5742828583791666</v>
      </c>
      <c r="BC39" s="102">
        <f t="shared" ref="BC39" si="42">IF(ISNUMBER(BC$12),SQRT((SUMSQ(BC12:BC31,BC34,BC37))/(22^2)),"")</f>
        <v>1.5734442510880138E-2</v>
      </c>
      <c r="BD39" s="199">
        <f t="shared" ref="BD39" si="43">IF(ISNUMBER(BD$12),AVERAGE(BD12:BD31,BD34,BD37),"")</f>
        <v>3.0362715606496948</v>
      </c>
      <c r="BE39" s="102">
        <f t="shared" ref="BE39" si="44">IF(ISNUMBER(BE$12),SQRT((SUMSQ(BE12:BE31,BE34,BE37))/(22^2)),"")</f>
        <v>1.9173490683644691E-2</v>
      </c>
      <c r="BF39" s="199">
        <f t="shared" ref="BF39" si="45">IF(ISNUMBER(BF$12),AVERAGE(BF12:BF31,BF34,BF37),"")</f>
        <v>2.6514137827028561</v>
      </c>
      <c r="BG39" s="102">
        <f t="shared" ref="BG39" si="46">IF(ISNUMBER(BG$12),SQRT((SUMSQ(BG12:BG31,BG34,BG37))/(22^2)),"")</f>
        <v>2.0512846775598208E-2</v>
      </c>
      <c r="BH39" s="199">
        <f t="shared" ref="BH39" si="47">IF(ISNUMBER(BH$12),AVERAGE(BH12:BH31,BH34,BH37),"")</f>
        <v>1.7258918646431345</v>
      </c>
      <c r="BI39" s="251">
        <f t="shared" ref="BI39" si="48">IF(ISNUMBER(BI$12),SQRT((SUMSQ(BI12:BI31,BI34,BI37))/(22^2)),"")</f>
        <v>2.1443612706471132E-2</v>
      </c>
      <c r="BJ39" s="101" t="s">
        <v>156</v>
      </c>
      <c r="BK39" s="199">
        <f>IF(ISNUMBER(BK$12),AVERAGE(BK12:BK31,BK34,BK37),"")</f>
        <v>1.9385541459798348</v>
      </c>
      <c r="BL39" s="102">
        <f>IF(ISNUMBER(BL$12),SQRT((SUMSQ(BL12:BL31,BL34,BL37))/(22^2)),"")</f>
        <v>1.3826493856682495E-2</v>
      </c>
      <c r="BM39" s="199">
        <f t="shared" ref="BM39" si="49">IF(ISNUMBER(BM$12),AVERAGE(BM12:BM31,BM34,BM37),"")</f>
        <v>2.182062730851591</v>
      </c>
      <c r="BN39" s="102">
        <f t="shared" ref="BN39" si="50">IF(ISNUMBER(BN$12),SQRT((SUMSQ(BN12:BN31,BN34,BN37))/(22^2)),"")</f>
        <v>1.5806762748469868E-2</v>
      </c>
      <c r="BO39" s="199">
        <f t="shared" ref="BO39" si="51">IF(ISNUMBER(BO$12),AVERAGE(BO12:BO31,BO34,BO37),"")</f>
        <v>2.1218823691011104</v>
      </c>
      <c r="BP39" s="102">
        <f t="shared" ref="BP39" si="52">IF(ISNUMBER(BP$12),SQRT((SUMSQ(BP12:BP31,BP34,BP37))/(22^2)),"")</f>
        <v>1.5579381259514646E-2</v>
      </c>
      <c r="BQ39" s="199">
        <f t="shared" ref="BQ39" si="53">IF(ISNUMBER(BQ$12),AVERAGE(BQ12:BQ31,BQ34,BQ37),"")</f>
        <v>2.681426153100233</v>
      </c>
      <c r="BR39" s="102">
        <f t="shared" ref="BR39" si="54">IF(ISNUMBER(BR$12),SQRT((SUMSQ(BR12:BR31,BR34,BR37))/(22^2)),"")</f>
        <v>2.0055824729845517E-2</v>
      </c>
      <c r="BS39" s="199">
        <f t="shared" ref="BS39" si="55">IF(ISNUMBER(BS$12),AVERAGE(BS12:BS31,BS34,BS37),"")</f>
        <v>3.20104062340498</v>
      </c>
      <c r="BT39" s="102">
        <f t="shared" ref="BT39" si="56">IF(ISNUMBER(BT$12),SQRT((SUMSQ(BT12:BT31,BT34,BT37))/(22^2)),"")</f>
        <v>2.2526593313348196E-2</v>
      </c>
      <c r="BU39" s="199">
        <f t="shared" ref="BU39" si="57">IF(ISNUMBER(BU$12),AVERAGE(BU12:BU31,BU34,BU37),"")</f>
        <v>2.5950925017029318</v>
      </c>
      <c r="BV39" s="102">
        <f t="shared" ref="BV39" si="58">IF(ISNUMBER(BV$12),SQRT((SUMSQ(BV12:BV31,BV34,BV37))/(22^2)),"")</f>
        <v>2.6502120642056412E-2</v>
      </c>
      <c r="BW39" s="199">
        <f t="shared" ref="BW39" si="59">IF(ISNUMBER(BW$12),AVERAGE(BW12:BW31,BW34,BW37),"")</f>
        <v>1.5428476241472076</v>
      </c>
      <c r="BX39" s="251">
        <f t="shared" ref="BX39" si="60">IF(ISNUMBER(BX$12),SQRT((SUMSQ(BX12:BX31,BX34,BX37))/(22^2)),"")</f>
        <v>2.7377618288276194E-2</v>
      </c>
      <c r="BY39" s="1"/>
      <c r="BZ39" s="1"/>
      <c r="CA39" s="1"/>
      <c r="CB39" s="1"/>
      <c r="CC39" s="1"/>
      <c r="CD39" s="1"/>
      <c r="CE39" s="1"/>
      <c r="CF39" s="1"/>
      <c r="CG39" s="1"/>
      <c r="CH39" s="1"/>
      <c r="CI39" s="1"/>
    </row>
    <row r="40" spans="1:87" x14ac:dyDescent="0.2">
      <c r="A40" s="48"/>
      <c r="B40" s="6"/>
      <c r="C40" s="6"/>
      <c r="D40" s="6"/>
      <c r="E40" s="6"/>
      <c r="F40" s="6"/>
      <c r="G40" s="6"/>
      <c r="H40" s="6"/>
      <c r="I40" s="6"/>
      <c r="J40" s="6"/>
      <c r="K40" s="6"/>
      <c r="L40" s="6"/>
      <c r="M40" s="6"/>
      <c r="N40" s="6"/>
      <c r="O40" s="262"/>
      <c r="P40" s="270"/>
      <c r="Q40" s="48"/>
      <c r="R40" s="6"/>
      <c r="S40" s="6"/>
      <c r="T40" s="6"/>
      <c r="U40" s="6"/>
      <c r="V40" s="6"/>
      <c r="W40" s="6"/>
      <c r="X40" s="6"/>
      <c r="Y40" s="6"/>
      <c r="Z40" s="6"/>
      <c r="AA40" s="6"/>
      <c r="AB40" s="6"/>
      <c r="AC40" s="6"/>
      <c r="AD40" s="6"/>
      <c r="AE40" s="262"/>
      <c r="AF40" s="48"/>
      <c r="AG40" s="6"/>
      <c r="AH40" s="6"/>
      <c r="AI40" s="6"/>
      <c r="AJ40" s="6"/>
      <c r="AK40" s="6"/>
      <c r="AL40" s="6"/>
      <c r="AM40" s="6"/>
      <c r="AN40" s="6"/>
      <c r="AO40" s="6"/>
      <c r="AP40" s="6"/>
      <c r="AQ40" s="6"/>
      <c r="AR40" s="6"/>
      <c r="AS40" s="6"/>
      <c r="AT40" s="262"/>
      <c r="AU40" s="48"/>
      <c r="AV40" s="6"/>
      <c r="AW40" s="6"/>
      <c r="AX40" s="6"/>
      <c r="AY40" s="6"/>
      <c r="AZ40" s="6"/>
      <c r="BA40" s="6"/>
      <c r="BB40" s="6"/>
      <c r="BC40" s="6"/>
      <c r="BD40" s="6"/>
      <c r="BE40" s="6"/>
      <c r="BF40" s="6"/>
      <c r="BG40" s="6"/>
      <c r="BH40" s="6"/>
      <c r="BI40" s="262"/>
      <c r="BJ40" s="48"/>
      <c r="BK40" s="6"/>
      <c r="BL40" s="6"/>
      <c r="BM40" s="6"/>
      <c r="BN40" s="6"/>
      <c r="BO40" s="6"/>
      <c r="BP40" s="6"/>
      <c r="BQ40" s="6"/>
      <c r="BR40" s="6"/>
      <c r="BS40" s="6"/>
      <c r="BT40" s="6"/>
      <c r="BU40" s="6"/>
      <c r="BV40" s="6"/>
      <c r="BW40" s="6"/>
      <c r="BX40" s="262"/>
    </row>
    <row r="41" spans="1:87" x14ac:dyDescent="0.2">
      <c r="A41" s="49" t="s">
        <v>26</v>
      </c>
      <c r="B41" s="6"/>
      <c r="C41" s="6"/>
      <c r="D41" s="6"/>
      <c r="E41" s="6"/>
      <c r="F41" s="6"/>
      <c r="G41" s="6"/>
      <c r="H41" s="6"/>
      <c r="I41" s="6"/>
      <c r="J41" s="6"/>
      <c r="K41" s="6"/>
      <c r="L41" s="6"/>
      <c r="M41" s="6"/>
      <c r="N41" s="6"/>
      <c r="O41" s="262"/>
      <c r="P41" s="270"/>
      <c r="Q41" s="49" t="s">
        <v>26</v>
      </c>
      <c r="R41" s="6"/>
      <c r="S41" s="6"/>
      <c r="T41" s="6"/>
      <c r="U41" s="6"/>
      <c r="V41" s="6"/>
      <c r="W41" s="6"/>
      <c r="X41" s="6"/>
      <c r="Y41" s="6"/>
      <c r="Z41" s="6"/>
      <c r="AA41" s="6"/>
      <c r="AB41" s="6"/>
      <c r="AC41" s="6"/>
      <c r="AD41" s="6"/>
      <c r="AE41" s="262"/>
      <c r="AF41" s="49" t="s">
        <v>26</v>
      </c>
      <c r="AG41" s="6"/>
      <c r="AH41" s="6"/>
      <c r="AI41" s="6"/>
      <c r="AJ41" s="6"/>
      <c r="AK41" s="6"/>
      <c r="AL41" s="6"/>
      <c r="AM41" s="6"/>
      <c r="AN41" s="6"/>
      <c r="AO41" s="6"/>
      <c r="AP41" s="6"/>
      <c r="AQ41" s="6"/>
      <c r="AR41" s="6"/>
      <c r="AS41" s="6"/>
      <c r="AT41" s="262"/>
      <c r="AU41" s="49" t="s">
        <v>26</v>
      </c>
      <c r="AV41" s="6"/>
      <c r="AW41" s="6"/>
      <c r="AX41" s="6"/>
      <c r="AY41" s="6"/>
      <c r="AZ41" s="6"/>
      <c r="BA41" s="6"/>
      <c r="BB41" s="6"/>
      <c r="BC41" s="6"/>
      <c r="BD41" s="6"/>
      <c r="BE41" s="6"/>
      <c r="BF41" s="6"/>
      <c r="BG41" s="6"/>
      <c r="BH41" s="6"/>
      <c r="BI41" s="262"/>
      <c r="BJ41" s="49" t="s">
        <v>26</v>
      </c>
      <c r="BK41" s="6"/>
      <c r="BL41" s="6"/>
      <c r="BM41" s="6"/>
      <c r="BN41" s="6"/>
      <c r="BO41" s="6"/>
      <c r="BP41" s="6"/>
      <c r="BQ41" s="6"/>
      <c r="BR41" s="6"/>
      <c r="BS41" s="6"/>
      <c r="BT41" s="6"/>
      <c r="BU41" s="6"/>
      <c r="BV41" s="6"/>
      <c r="BW41" s="6"/>
      <c r="BX41" s="262"/>
    </row>
    <row r="42" spans="1:87" s="155" customFormat="1" ht="12.75" customHeight="1" x14ac:dyDescent="0.2">
      <c r="A42" s="104" t="s">
        <v>262</v>
      </c>
      <c r="B42" s="145">
        <v>1.89813148664259</v>
      </c>
      <c r="C42" s="156">
        <v>3.1759119602342199E-2</v>
      </c>
      <c r="D42" s="145">
        <v>1.9899948575433399</v>
      </c>
      <c r="E42" s="156">
        <v>3.5020001223189497E-2</v>
      </c>
      <c r="F42" s="145">
        <v>1.91695933787289</v>
      </c>
      <c r="G42" s="156">
        <v>2.5766192959269699E-2</v>
      </c>
      <c r="H42" s="145">
        <v>2.4475597642632798</v>
      </c>
      <c r="I42" s="156">
        <v>4.9047198199561E-2</v>
      </c>
      <c r="J42" s="145">
        <v>3.14900559928381</v>
      </c>
      <c r="K42" s="156">
        <v>5.2019031862910202E-2</v>
      </c>
      <c r="L42" s="145">
        <v>3.0488622636840099</v>
      </c>
      <c r="M42" s="156">
        <v>4.8797941353613199E-2</v>
      </c>
      <c r="N42" s="145">
        <v>2.3908251228886401</v>
      </c>
      <c r="O42" s="258">
        <v>4.2314633770265501E-2</v>
      </c>
      <c r="P42" s="272"/>
      <c r="Q42" s="104" t="s">
        <v>262</v>
      </c>
      <c r="R42" s="145">
        <v>1.63729193980758</v>
      </c>
      <c r="S42" s="156">
        <v>3.4791222167255699E-2</v>
      </c>
      <c r="T42" s="145">
        <v>2.0189982392841799</v>
      </c>
      <c r="U42" s="156">
        <v>4.5392053286921703E-2</v>
      </c>
      <c r="V42" s="145">
        <v>2.06389319857638</v>
      </c>
      <c r="W42" s="156">
        <v>3.9782657966433703E-2</v>
      </c>
      <c r="X42" s="145">
        <v>2.6355240801366202</v>
      </c>
      <c r="Y42" s="156">
        <v>6.00392452631483E-2</v>
      </c>
      <c r="Z42" s="145">
        <v>2.9868931569127399</v>
      </c>
      <c r="AA42" s="156">
        <v>7.2060044422935204E-2</v>
      </c>
      <c r="AB42" s="145">
        <v>2.9694190912287102</v>
      </c>
      <c r="AC42" s="156">
        <v>6.1971279221794497E-2</v>
      </c>
      <c r="AD42" s="145">
        <v>1.91160819346966</v>
      </c>
      <c r="AE42" s="258">
        <v>8.0609888527890194E-2</v>
      </c>
      <c r="AF42" s="104" t="s">
        <v>262</v>
      </c>
      <c r="AG42" s="145">
        <v>1.57386257987176</v>
      </c>
      <c r="AH42" s="156">
        <v>3.86438500924653E-2</v>
      </c>
      <c r="AI42" s="145">
        <v>2.0073093349650799</v>
      </c>
      <c r="AJ42" s="156">
        <v>6.3506181229423794E-2</v>
      </c>
      <c r="AK42" s="145">
        <v>2.0409922998682499</v>
      </c>
      <c r="AL42" s="156">
        <v>6.4466072523845105E-2</v>
      </c>
      <c r="AM42" s="145">
        <v>2.75635760238033</v>
      </c>
      <c r="AN42" s="156">
        <v>7.1462866505705699E-2</v>
      </c>
      <c r="AO42" s="145">
        <v>2.9184449068360898</v>
      </c>
      <c r="AP42" s="156">
        <v>8.3012711512695805E-2</v>
      </c>
      <c r="AQ42" s="145">
        <v>2.9599963313265798</v>
      </c>
      <c r="AR42" s="156">
        <v>8.6652939657074698E-2</v>
      </c>
      <c r="AS42" s="145">
        <v>1.83013149868519</v>
      </c>
      <c r="AT42" s="258">
        <v>9.7384136682273803E-2</v>
      </c>
      <c r="AU42" s="104" t="s">
        <v>262</v>
      </c>
      <c r="AV42" s="145">
        <v>1.5590055967301</v>
      </c>
      <c r="AW42" s="156">
        <v>6.1449753210256898E-2</v>
      </c>
      <c r="AX42" s="145">
        <v>2.0102148761498899</v>
      </c>
      <c r="AY42" s="156">
        <v>8.9492957839415202E-2</v>
      </c>
      <c r="AZ42" s="145">
        <v>1.83327241329249</v>
      </c>
      <c r="BA42" s="156">
        <v>8.3878210452141194E-2</v>
      </c>
      <c r="BB42" s="145">
        <v>2.7538360967508999</v>
      </c>
      <c r="BC42" s="156">
        <v>0.109465103796244</v>
      </c>
      <c r="BD42" s="145">
        <v>3.0078952710996898</v>
      </c>
      <c r="BE42" s="156">
        <v>0.13337818730726</v>
      </c>
      <c r="BF42" s="145">
        <v>3.0171866758859198</v>
      </c>
      <c r="BG42" s="156">
        <v>0.13546746276873001</v>
      </c>
      <c r="BH42" s="145">
        <v>2.0300275097306901</v>
      </c>
      <c r="BI42" s="258">
        <v>0.16169262090487299</v>
      </c>
      <c r="BJ42" s="104" t="s">
        <v>262</v>
      </c>
      <c r="BK42" s="145">
        <v>1.4969970986916199</v>
      </c>
      <c r="BL42" s="156">
        <v>0.12806909131056499</v>
      </c>
      <c r="BM42" s="145">
        <v>2.3205559121979098</v>
      </c>
      <c r="BN42" s="156">
        <v>0.15407989930359201</v>
      </c>
      <c r="BO42" s="145">
        <v>2.66695745944569</v>
      </c>
      <c r="BP42" s="156">
        <v>0.15101099790587699</v>
      </c>
      <c r="BQ42" s="145">
        <v>2.8312970292718398</v>
      </c>
      <c r="BR42" s="156">
        <v>0.182199451663243</v>
      </c>
      <c r="BS42" s="145">
        <v>3.3674860285179702</v>
      </c>
      <c r="BT42" s="156">
        <v>0.16255401217270299</v>
      </c>
      <c r="BU42" s="145">
        <v>3.2900123152548399</v>
      </c>
      <c r="BV42" s="156">
        <v>0.20434451431972001</v>
      </c>
      <c r="BW42" s="145">
        <v>2.0387374407546801</v>
      </c>
      <c r="BX42" s="258">
        <v>0.30107124776539101</v>
      </c>
      <c r="BY42" s="116"/>
      <c r="BZ42" s="116"/>
      <c r="CA42" s="116"/>
      <c r="CB42" s="116"/>
      <c r="CC42" s="116"/>
      <c r="CD42" s="116"/>
      <c r="CE42" s="116"/>
      <c r="CF42" s="116"/>
      <c r="CG42" s="116"/>
      <c r="CH42" s="116"/>
      <c r="CI42" s="116"/>
    </row>
    <row r="43" spans="1:87" s="155" customFormat="1" x14ac:dyDescent="0.2">
      <c r="A43" s="67" t="s">
        <v>338</v>
      </c>
      <c r="B43" s="214">
        <v>2.0554465866853699</v>
      </c>
      <c r="C43" s="107">
        <v>6.7769101918240496E-2</v>
      </c>
      <c r="D43" s="214">
        <v>1.63967710437583</v>
      </c>
      <c r="E43" s="107">
        <v>9.4918027809148403E-2</v>
      </c>
      <c r="F43" s="214">
        <v>1.9302477790563299</v>
      </c>
      <c r="G43" s="107">
        <v>4.1751353669208E-2</v>
      </c>
      <c r="H43" s="214">
        <v>1.5050808906275901</v>
      </c>
      <c r="I43" s="107">
        <v>0.13059622508488999</v>
      </c>
      <c r="J43" s="214">
        <v>3.0304110359953098</v>
      </c>
      <c r="K43" s="107">
        <v>9.0438047062231894E-2</v>
      </c>
      <c r="L43" s="214">
        <v>2.43229836988565</v>
      </c>
      <c r="M43" s="107">
        <v>0.12488023656936301</v>
      </c>
      <c r="N43" s="214">
        <v>2.35839704401304</v>
      </c>
      <c r="O43" s="260">
        <v>0.11869938995693401</v>
      </c>
      <c r="P43" s="272"/>
      <c r="Q43" s="67" t="s">
        <v>338</v>
      </c>
      <c r="R43" s="214">
        <v>1.5347978244818901</v>
      </c>
      <c r="S43" s="107">
        <v>4.89688172287117E-2</v>
      </c>
      <c r="T43" s="214">
        <v>1.8115639354336099</v>
      </c>
      <c r="U43" s="107">
        <v>7.5016229134138496E-2</v>
      </c>
      <c r="V43" s="214">
        <v>2.0729383315573799</v>
      </c>
      <c r="W43" s="107">
        <v>5.5225254472698299E-2</v>
      </c>
      <c r="X43" s="214">
        <v>1.6956065251953001</v>
      </c>
      <c r="Y43" s="107">
        <v>9.9626189047335806E-2</v>
      </c>
      <c r="Z43" s="214">
        <v>3.01233983601522</v>
      </c>
      <c r="AA43" s="107">
        <v>7.7416361081051599E-2</v>
      </c>
      <c r="AB43" s="214">
        <v>2.1190876548224402</v>
      </c>
      <c r="AC43" s="107">
        <v>9.4509140355229504E-2</v>
      </c>
      <c r="AD43" s="214">
        <v>1.92183510907069</v>
      </c>
      <c r="AE43" s="260">
        <v>9.7628402708933998E-2</v>
      </c>
      <c r="AF43" s="67" t="s">
        <v>338</v>
      </c>
      <c r="AG43" s="214">
        <v>1.35720336792714</v>
      </c>
      <c r="AH43" s="107">
        <v>3.72680194673215E-2</v>
      </c>
      <c r="AI43" s="214">
        <v>1.5758428570537</v>
      </c>
      <c r="AJ43" s="107">
        <v>6.4852325188611296E-2</v>
      </c>
      <c r="AK43" s="214">
        <v>2.0257492671557702</v>
      </c>
      <c r="AL43" s="107">
        <v>7.6828612940749802E-2</v>
      </c>
      <c r="AM43" s="214">
        <v>1.7022174736617099</v>
      </c>
      <c r="AN43" s="107">
        <v>0.10528487983677901</v>
      </c>
      <c r="AO43" s="214">
        <v>2.90803782858156</v>
      </c>
      <c r="AP43" s="107">
        <v>9.5801793599550406E-2</v>
      </c>
      <c r="AQ43" s="214">
        <v>2.0347219442692701</v>
      </c>
      <c r="AR43" s="107">
        <v>0.123593677114017</v>
      </c>
      <c r="AS43" s="214">
        <v>1.9681127910371601</v>
      </c>
      <c r="AT43" s="260">
        <v>7.8144768209730306E-2</v>
      </c>
      <c r="AU43" s="67" t="s">
        <v>338</v>
      </c>
      <c r="AV43" s="214">
        <v>1.3765452529284901</v>
      </c>
      <c r="AW43" s="107">
        <v>7.1822841320736602E-2</v>
      </c>
      <c r="AX43" s="214">
        <v>1.7229077278257099</v>
      </c>
      <c r="AY43" s="107">
        <v>5.4957652966207401E-2</v>
      </c>
      <c r="AZ43" s="214">
        <v>1.8052984111172601</v>
      </c>
      <c r="BA43" s="107">
        <v>0.102413876545427</v>
      </c>
      <c r="BB43" s="214">
        <v>1.74059024644367</v>
      </c>
      <c r="BC43" s="107">
        <v>0.124710346287413</v>
      </c>
      <c r="BD43" s="214">
        <v>2.3175628056375102</v>
      </c>
      <c r="BE43" s="107">
        <v>0.120772872698547</v>
      </c>
      <c r="BF43" s="214">
        <v>2.24564223660439</v>
      </c>
      <c r="BG43" s="107">
        <v>9.2077279389788699E-2</v>
      </c>
      <c r="BH43" s="214">
        <v>2.1087505158432198</v>
      </c>
      <c r="BI43" s="260">
        <v>0.1488308768811</v>
      </c>
      <c r="BJ43" s="67" t="s">
        <v>338</v>
      </c>
      <c r="BK43" s="214">
        <v>1.5790910298485901</v>
      </c>
      <c r="BL43" s="107">
        <v>8.5496360768546095E-2</v>
      </c>
      <c r="BM43" s="214">
        <v>1.9861906885870599</v>
      </c>
      <c r="BN43" s="107">
        <v>0.15195531458925601</v>
      </c>
      <c r="BO43" s="214">
        <v>1.9357333070404601</v>
      </c>
      <c r="BP43" s="107">
        <v>0.166545814078433</v>
      </c>
      <c r="BQ43" s="214">
        <v>2.1194869716759999</v>
      </c>
      <c r="BR43" s="107">
        <v>0.17016421007539201</v>
      </c>
      <c r="BS43" s="214">
        <v>2.5155364025062799</v>
      </c>
      <c r="BT43" s="107">
        <v>0.26898773568041801</v>
      </c>
      <c r="BU43" s="214">
        <v>2.0157220567735301</v>
      </c>
      <c r="BV43" s="107">
        <v>0.21977003038260301</v>
      </c>
      <c r="BW43" s="214">
        <v>2.0950705397014899</v>
      </c>
      <c r="BX43" s="260">
        <v>0.23384742049932</v>
      </c>
      <c r="BY43" s="116"/>
      <c r="BZ43" s="116"/>
      <c r="CA43" s="116"/>
      <c r="CB43" s="116"/>
      <c r="CC43" s="116"/>
      <c r="CD43" s="116"/>
      <c r="CE43" s="116"/>
      <c r="CF43" s="116"/>
      <c r="CG43" s="116"/>
      <c r="CH43" s="116"/>
      <c r="CI43" s="116"/>
    </row>
    <row r="44" spans="1:87" s="73" customFormat="1" ht="99.2" customHeight="1" x14ac:dyDescent="0.2">
      <c r="A44" s="435" t="s">
        <v>240</v>
      </c>
      <c r="B44" s="436"/>
      <c r="C44" s="436"/>
      <c r="D44" s="436"/>
      <c r="E44" s="436"/>
      <c r="F44" s="436"/>
      <c r="G44" s="436"/>
      <c r="H44" s="436"/>
      <c r="I44" s="436"/>
      <c r="J44" s="436"/>
      <c r="K44" s="436"/>
      <c r="L44" s="436"/>
      <c r="M44" s="436"/>
      <c r="N44" s="436"/>
      <c r="O44" s="436"/>
      <c r="P44" s="436"/>
      <c r="Q44" s="435" t="s">
        <v>240</v>
      </c>
      <c r="R44" s="436"/>
      <c r="S44" s="436"/>
      <c r="T44" s="436"/>
      <c r="U44" s="436"/>
      <c r="V44" s="436"/>
      <c r="W44" s="436"/>
      <c r="X44" s="436"/>
      <c r="Y44" s="436"/>
      <c r="Z44" s="436"/>
      <c r="AA44" s="436"/>
      <c r="AB44" s="436"/>
      <c r="AC44" s="436"/>
      <c r="AD44" s="436"/>
      <c r="AE44" s="436"/>
      <c r="AF44" s="435" t="s">
        <v>240</v>
      </c>
      <c r="AG44" s="436"/>
      <c r="AH44" s="436"/>
      <c r="AI44" s="436"/>
      <c r="AJ44" s="436"/>
      <c r="AK44" s="436"/>
      <c r="AL44" s="436"/>
      <c r="AM44" s="436"/>
      <c r="AN44" s="436"/>
      <c r="AO44" s="436"/>
      <c r="AP44" s="436"/>
      <c r="AQ44" s="436"/>
      <c r="AR44" s="436"/>
      <c r="AS44" s="436"/>
      <c r="AT44" s="436"/>
      <c r="AU44" s="435" t="s">
        <v>240</v>
      </c>
      <c r="AV44" s="436"/>
      <c r="AW44" s="436"/>
      <c r="AX44" s="436"/>
      <c r="AY44" s="436"/>
      <c r="AZ44" s="436"/>
      <c r="BA44" s="436"/>
      <c r="BB44" s="436"/>
      <c r="BC44" s="436"/>
      <c r="BD44" s="436"/>
      <c r="BE44" s="436"/>
      <c r="BF44" s="436"/>
      <c r="BG44" s="436"/>
      <c r="BH44" s="436"/>
      <c r="BI44" s="436"/>
      <c r="BJ44" s="435" t="s">
        <v>240</v>
      </c>
      <c r="BK44" s="436"/>
      <c r="BL44" s="436"/>
      <c r="BM44" s="436"/>
      <c r="BN44" s="436"/>
      <c r="BO44" s="436"/>
      <c r="BP44" s="436"/>
      <c r="BQ44" s="436"/>
      <c r="BR44" s="436"/>
      <c r="BS44" s="436"/>
      <c r="BT44" s="436"/>
      <c r="BU44" s="436"/>
      <c r="BV44" s="436"/>
      <c r="BW44" s="436"/>
      <c r="BX44" s="436"/>
    </row>
    <row r="45" spans="1:87" s="235" customFormat="1" ht="64.5" customHeight="1" x14ac:dyDescent="0.2">
      <c r="A45" s="323" t="s">
        <v>339</v>
      </c>
      <c r="B45" s="323"/>
      <c r="C45" s="323"/>
      <c r="D45" s="323"/>
      <c r="E45" s="323"/>
      <c r="F45" s="323"/>
      <c r="G45" s="323"/>
      <c r="H45" s="323"/>
      <c r="I45" s="323"/>
      <c r="J45" s="323"/>
      <c r="K45" s="323"/>
      <c r="L45" s="323"/>
      <c r="M45" s="323"/>
      <c r="N45" s="323"/>
      <c r="O45" s="323"/>
      <c r="P45" s="323"/>
      <c r="Q45" s="323" t="s">
        <v>339</v>
      </c>
      <c r="R45" s="323"/>
      <c r="S45" s="323"/>
      <c r="T45" s="323"/>
      <c r="U45" s="323"/>
      <c r="V45" s="323"/>
      <c r="W45" s="323"/>
      <c r="X45" s="323"/>
      <c r="Y45" s="323"/>
      <c r="Z45" s="323"/>
      <c r="AA45" s="323"/>
      <c r="AB45" s="323"/>
      <c r="AC45" s="323"/>
      <c r="AD45" s="323"/>
      <c r="AE45" s="323"/>
      <c r="AF45" s="323" t="s">
        <v>339</v>
      </c>
      <c r="AG45" s="323"/>
      <c r="AH45" s="323"/>
      <c r="AI45" s="323"/>
      <c r="AJ45" s="323"/>
      <c r="AK45" s="323"/>
      <c r="AL45" s="323"/>
      <c r="AM45" s="323"/>
      <c r="AN45" s="323"/>
      <c r="AO45" s="323"/>
      <c r="AP45" s="323"/>
      <c r="AQ45" s="323"/>
      <c r="AR45" s="323"/>
      <c r="AS45" s="323"/>
      <c r="AT45" s="323"/>
      <c r="AU45" s="323" t="s">
        <v>339</v>
      </c>
      <c r="AV45" s="323"/>
      <c r="AW45" s="323"/>
      <c r="AX45" s="323"/>
      <c r="AY45" s="323"/>
      <c r="AZ45" s="323"/>
      <c r="BA45" s="323"/>
      <c r="BB45" s="323"/>
      <c r="BC45" s="323"/>
      <c r="BD45" s="323"/>
      <c r="BE45" s="323"/>
      <c r="BF45" s="323"/>
      <c r="BG45" s="323"/>
      <c r="BH45" s="323"/>
      <c r="BI45" s="323"/>
      <c r="BJ45" s="323" t="s">
        <v>339</v>
      </c>
      <c r="BK45" s="323"/>
      <c r="BL45" s="323"/>
      <c r="BM45" s="323"/>
      <c r="BN45" s="323"/>
      <c r="BO45" s="323"/>
      <c r="BP45" s="323"/>
      <c r="BQ45" s="323"/>
      <c r="BR45" s="323"/>
      <c r="BS45" s="323"/>
      <c r="BT45" s="323"/>
      <c r="BU45" s="323"/>
      <c r="BV45" s="323"/>
      <c r="BW45" s="323"/>
      <c r="BX45" s="323"/>
    </row>
    <row r="46" spans="1:87" s="68" customFormat="1" x14ac:dyDescent="0.2">
      <c r="A46" s="284" t="s">
        <v>147</v>
      </c>
      <c r="B46" s="283"/>
      <c r="C46" s="283"/>
      <c r="D46" s="283"/>
      <c r="E46" s="283"/>
      <c r="F46" s="283"/>
      <c r="G46" s="283"/>
      <c r="H46" s="283"/>
      <c r="I46" s="283"/>
      <c r="J46" s="283"/>
      <c r="K46" s="283"/>
      <c r="L46" s="283"/>
      <c r="M46" s="283"/>
      <c r="N46" s="283"/>
      <c r="O46" s="283"/>
      <c r="P46" s="283"/>
      <c r="Q46" s="284" t="s">
        <v>147</v>
      </c>
      <c r="R46" s="283"/>
      <c r="S46" s="283"/>
      <c r="T46" s="283"/>
      <c r="U46" s="283"/>
      <c r="V46" s="283"/>
      <c r="W46" s="283"/>
      <c r="X46" s="283"/>
      <c r="Y46" s="283"/>
      <c r="Z46" s="283"/>
      <c r="AA46" s="283"/>
      <c r="AB46" s="283"/>
      <c r="AC46" s="283"/>
      <c r="AD46" s="283"/>
      <c r="AE46" s="283"/>
      <c r="AF46" s="284" t="s">
        <v>147</v>
      </c>
      <c r="AG46" s="283"/>
      <c r="AH46" s="283"/>
      <c r="AI46" s="283"/>
      <c r="AJ46" s="283"/>
      <c r="AK46" s="283"/>
      <c r="AL46" s="283"/>
      <c r="AM46" s="283"/>
      <c r="AN46" s="283"/>
      <c r="AO46" s="283"/>
      <c r="AP46" s="283"/>
      <c r="AQ46" s="283"/>
      <c r="AR46" s="283"/>
      <c r="AS46" s="283"/>
      <c r="AT46" s="283"/>
      <c r="AU46" s="284" t="s">
        <v>147</v>
      </c>
      <c r="AV46" s="283"/>
      <c r="AW46" s="283"/>
      <c r="AX46" s="283"/>
      <c r="AY46" s="283"/>
      <c r="AZ46" s="283"/>
      <c r="BA46" s="283"/>
      <c r="BB46" s="283"/>
      <c r="BC46" s="283"/>
      <c r="BD46" s="283"/>
      <c r="BE46" s="283"/>
      <c r="BF46" s="283"/>
      <c r="BG46" s="283"/>
      <c r="BH46" s="283"/>
      <c r="BI46" s="283"/>
      <c r="BJ46" s="284" t="s">
        <v>147</v>
      </c>
      <c r="BK46" s="283"/>
      <c r="BL46" s="283"/>
      <c r="BM46" s="283"/>
      <c r="BN46" s="283"/>
      <c r="BO46" s="283"/>
      <c r="BP46" s="283"/>
      <c r="BQ46" s="283"/>
      <c r="BR46" s="283"/>
      <c r="BS46" s="283"/>
      <c r="BT46" s="283"/>
      <c r="BU46" s="283"/>
      <c r="BV46" s="283"/>
      <c r="BW46" s="283"/>
      <c r="BX46" s="283"/>
    </row>
    <row r="47" spans="1:87" s="68" customFormat="1" x14ac:dyDescent="0.2"/>
    <row r="48" spans="1:87" s="68" customFormat="1" x14ac:dyDescent="0.2"/>
    <row r="49" spans="1:76" s="68" customFormat="1" x14ac:dyDescent="0.2"/>
    <row r="50" spans="1:76" s="68" customFormat="1" x14ac:dyDescent="0.2"/>
    <row r="51" spans="1:76" s="68" customFormat="1" x14ac:dyDescent="0.2"/>
    <row r="52" spans="1:76" s="68" customFormat="1" x14ac:dyDescent="0.2"/>
    <row r="53" spans="1:76" s="68" customFormat="1" x14ac:dyDescent="0.2"/>
    <row r="54" spans="1:76" s="68" customFormat="1" x14ac:dyDescent="0.2"/>
    <row r="55" spans="1:76" s="68" customFormat="1" x14ac:dyDescent="0.2">
      <c r="A55" s="71"/>
      <c r="B55" s="69"/>
      <c r="C55" s="69"/>
      <c r="D55" s="69"/>
      <c r="E55" s="69"/>
      <c r="F55" s="69"/>
      <c r="G55" s="69"/>
      <c r="H55" s="69"/>
      <c r="I55" s="69"/>
      <c r="J55" s="69"/>
      <c r="K55" s="69"/>
      <c r="L55" s="69"/>
      <c r="M55" s="69"/>
      <c r="N55" s="69"/>
      <c r="O55" s="69"/>
      <c r="P55" s="69"/>
      <c r="Q55" s="71"/>
      <c r="R55" s="69"/>
      <c r="S55" s="69"/>
      <c r="T55" s="69"/>
      <c r="U55" s="69"/>
      <c r="V55" s="69"/>
      <c r="W55" s="69"/>
      <c r="X55" s="69"/>
      <c r="Y55" s="69"/>
      <c r="Z55" s="69"/>
      <c r="AA55" s="69"/>
      <c r="AB55" s="69"/>
      <c r="AC55" s="69"/>
      <c r="AD55" s="69"/>
      <c r="AE55" s="69"/>
      <c r="AF55" s="71"/>
      <c r="AG55" s="69"/>
      <c r="AH55" s="69"/>
      <c r="AI55" s="69"/>
      <c r="AJ55" s="69"/>
      <c r="AK55" s="69"/>
      <c r="AL55" s="69"/>
      <c r="AM55" s="69"/>
      <c r="AN55" s="69"/>
      <c r="AO55" s="69"/>
      <c r="AP55" s="69"/>
      <c r="AQ55" s="69"/>
      <c r="AR55" s="69"/>
      <c r="AS55" s="69"/>
      <c r="AT55" s="69"/>
      <c r="AU55" s="71"/>
      <c r="AV55" s="69"/>
      <c r="AW55" s="69"/>
      <c r="AX55" s="69"/>
      <c r="AY55" s="69"/>
      <c r="AZ55" s="69"/>
      <c r="BA55" s="69"/>
      <c r="BB55" s="69"/>
      <c r="BC55" s="69"/>
      <c r="BD55" s="69"/>
      <c r="BE55" s="69"/>
      <c r="BF55" s="69"/>
      <c r="BG55" s="69"/>
      <c r="BH55" s="69"/>
      <c r="BI55" s="69"/>
      <c r="BJ55" s="71"/>
      <c r="BK55" s="69"/>
      <c r="BL55" s="69"/>
      <c r="BM55" s="69"/>
      <c r="BN55" s="69"/>
      <c r="BO55" s="69"/>
      <c r="BP55" s="69"/>
      <c r="BQ55" s="69"/>
      <c r="BR55" s="69"/>
      <c r="BS55" s="69"/>
      <c r="BT55" s="69"/>
      <c r="BU55" s="69"/>
      <c r="BV55" s="69"/>
      <c r="BW55" s="69"/>
      <c r="BX55" s="69"/>
    </row>
    <row r="56" spans="1:76" s="68" customFormat="1" x14ac:dyDescent="0.2">
      <c r="A56" s="71"/>
      <c r="B56" s="69"/>
      <c r="C56" s="69"/>
      <c r="D56" s="69"/>
      <c r="E56" s="69"/>
      <c r="F56" s="69"/>
      <c r="G56" s="69"/>
      <c r="H56" s="69"/>
      <c r="I56" s="69"/>
      <c r="J56" s="69"/>
      <c r="K56" s="69"/>
      <c r="L56" s="69"/>
      <c r="M56" s="69"/>
      <c r="N56" s="69"/>
      <c r="O56" s="69"/>
      <c r="P56" s="69"/>
      <c r="Q56" s="71"/>
      <c r="R56" s="69"/>
      <c r="S56" s="69"/>
      <c r="T56" s="69"/>
      <c r="U56" s="69"/>
      <c r="V56" s="69"/>
      <c r="W56" s="69"/>
      <c r="X56" s="69"/>
      <c r="Y56" s="69"/>
      <c r="Z56" s="69"/>
      <c r="AA56" s="69"/>
      <c r="AB56" s="69"/>
      <c r="AC56" s="69"/>
      <c r="AD56" s="69"/>
      <c r="AE56" s="69"/>
      <c r="AF56" s="71"/>
      <c r="AG56" s="69"/>
      <c r="AH56" s="69"/>
      <c r="AI56" s="69"/>
      <c r="AJ56" s="69"/>
      <c r="AK56" s="69"/>
      <c r="AL56" s="69"/>
      <c r="AM56" s="69"/>
      <c r="AN56" s="69"/>
      <c r="AO56" s="69"/>
      <c r="AP56" s="69"/>
      <c r="AQ56" s="69"/>
      <c r="AR56" s="69"/>
      <c r="AS56" s="69"/>
      <c r="AT56" s="69"/>
      <c r="AU56" s="71"/>
      <c r="AV56" s="69"/>
      <c r="AW56" s="69"/>
      <c r="AX56" s="69"/>
      <c r="AY56" s="69"/>
      <c r="AZ56" s="69"/>
      <c r="BA56" s="69"/>
      <c r="BB56" s="69"/>
      <c r="BC56" s="69"/>
      <c r="BD56" s="69"/>
      <c r="BE56" s="69"/>
      <c r="BF56" s="69"/>
      <c r="BG56" s="69"/>
      <c r="BH56" s="69"/>
      <c r="BI56" s="69"/>
      <c r="BJ56" s="71"/>
      <c r="BK56" s="69"/>
      <c r="BL56" s="69"/>
      <c r="BM56" s="69"/>
      <c r="BN56" s="69"/>
      <c r="BO56" s="69"/>
      <c r="BP56" s="69"/>
      <c r="BQ56" s="69"/>
      <c r="BR56" s="69"/>
      <c r="BS56" s="69"/>
      <c r="BT56" s="69"/>
      <c r="BU56" s="69"/>
      <c r="BV56" s="69"/>
      <c r="BW56" s="69"/>
      <c r="BX56" s="69"/>
    </row>
    <row r="57" spans="1:76" s="68" customFormat="1" x14ac:dyDescent="0.2">
      <c r="A57" s="72"/>
      <c r="B57" s="69"/>
      <c r="D57" s="69"/>
      <c r="F57" s="69"/>
      <c r="H57" s="69"/>
      <c r="J57" s="69"/>
      <c r="L57" s="69"/>
      <c r="N57" s="69"/>
      <c r="Q57" s="72"/>
      <c r="R57" s="69"/>
      <c r="T57" s="69"/>
      <c r="V57" s="69"/>
      <c r="X57" s="69"/>
      <c r="Z57" s="69"/>
      <c r="AB57" s="69"/>
      <c r="AD57" s="69"/>
      <c r="AF57" s="72"/>
      <c r="AG57" s="69"/>
      <c r="AI57" s="69"/>
      <c r="AK57" s="69"/>
      <c r="AM57" s="69"/>
      <c r="AO57" s="69"/>
      <c r="AQ57" s="69"/>
      <c r="AS57" s="69"/>
      <c r="AU57" s="72"/>
      <c r="AV57" s="69"/>
      <c r="AX57" s="69"/>
      <c r="AZ57" s="69"/>
      <c r="BB57" s="69"/>
      <c r="BD57" s="69"/>
      <c r="BF57" s="69"/>
      <c r="BH57" s="69"/>
      <c r="BJ57" s="72"/>
      <c r="BK57" s="69"/>
      <c r="BM57" s="69"/>
      <c r="BO57" s="69"/>
      <c r="BQ57" s="69"/>
      <c r="BS57" s="69"/>
      <c r="BU57" s="69"/>
      <c r="BW57" s="69"/>
    </row>
    <row r="58" spans="1:76" s="68" customFormat="1" x14ac:dyDescent="0.2">
      <c r="A58" s="72"/>
      <c r="B58" s="69"/>
      <c r="D58" s="69"/>
      <c r="F58" s="69"/>
      <c r="H58" s="69"/>
      <c r="J58" s="69"/>
      <c r="L58" s="69"/>
      <c r="N58" s="69"/>
      <c r="Q58" s="72"/>
      <c r="R58" s="69"/>
      <c r="T58" s="69"/>
      <c r="V58" s="69"/>
      <c r="X58" s="69"/>
      <c r="Z58" s="69"/>
      <c r="AB58" s="69"/>
      <c r="AD58" s="69"/>
      <c r="AF58" s="72"/>
      <c r="AG58" s="69"/>
      <c r="AI58" s="69"/>
      <c r="AK58" s="69"/>
      <c r="AM58" s="69"/>
      <c r="AO58" s="69"/>
      <c r="AQ58" s="69"/>
      <c r="AS58" s="69"/>
      <c r="AU58" s="72"/>
      <c r="AV58" s="69"/>
      <c r="AX58" s="69"/>
      <c r="AZ58" s="69"/>
      <c r="BB58" s="69"/>
      <c r="BD58" s="69"/>
      <c r="BF58" s="69"/>
      <c r="BH58" s="69"/>
      <c r="BJ58" s="72"/>
      <c r="BK58" s="69"/>
      <c r="BM58" s="69"/>
      <c r="BO58" s="69"/>
      <c r="BQ58" s="69"/>
      <c r="BS58" s="69"/>
      <c r="BU58" s="69"/>
      <c r="BW58" s="69"/>
    </row>
    <row r="59" spans="1:76" s="68" customFormat="1" x14ac:dyDescent="0.2">
      <c r="A59" s="72"/>
      <c r="B59" s="69"/>
      <c r="D59" s="69"/>
      <c r="F59" s="69"/>
      <c r="H59" s="69"/>
      <c r="J59" s="69"/>
      <c r="L59" s="69"/>
      <c r="N59" s="69"/>
      <c r="Q59" s="72"/>
      <c r="R59" s="69"/>
      <c r="T59" s="69"/>
      <c r="V59" s="69"/>
      <c r="X59" s="69"/>
      <c r="Z59" s="69"/>
      <c r="AB59" s="69"/>
      <c r="AD59" s="69"/>
      <c r="AF59" s="72"/>
      <c r="AG59" s="69"/>
      <c r="AI59" s="69"/>
      <c r="AK59" s="69"/>
      <c r="AM59" s="69"/>
      <c r="AO59" s="69"/>
      <c r="AQ59" s="69"/>
      <c r="AS59" s="69"/>
      <c r="AU59" s="72"/>
      <c r="AV59" s="69"/>
      <c r="AX59" s="69"/>
      <c r="AZ59" s="69"/>
      <c r="BB59" s="69"/>
      <c r="BD59" s="69"/>
      <c r="BF59" s="69"/>
      <c r="BH59" s="69"/>
      <c r="BJ59" s="72"/>
      <c r="BK59" s="69"/>
      <c r="BM59" s="69"/>
      <c r="BO59" s="69"/>
      <c r="BQ59" s="69"/>
      <c r="BS59" s="69"/>
      <c r="BU59" s="69"/>
      <c r="BW59" s="69"/>
    </row>
    <row r="60" spans="1:76" s="68" customFormat="1" x14ac:dyDescent="0.2">
      <c r="A60" s="72"/>
      <c r="B60" s="69"/>
      <c r="D60" s="69"/>
      <c r="F60" s="69"/>
      <c r="H60" s="69"/>
      <c r="J60" s="69"/>
      <c r="L60" s="69"/>
      <c r="N60" s="69"/>
      <c r="Q60" s="72"/>
      <c r="R60" s="69"/>
      <c r="T60" s="69"/>
      <c r="V60" s="69"/>
      <c r="X60" s="69"/>
      <c r="Z60" s="69"/>
      <c r="AB60" s="69"/>
      <c r="AD60" s="69"/>
      <c r="AF60" s="72"/>
      <c r="AG60" s="69"/>
      <c r="AI60" s="69"/>
      <c r="AK60" s="69"/>
      <c r="AM60" s="69"/>
      <c r="AO60" s="69"/>
      <c r="AQ60" s="69"/>
      <c r="AS60" s="69"/>
      <c r="AU60" s="72"/>
      <c r="AV60" s="69"/>
      <c r="AX60" s="69"/>
      <c r="AZ60" s="69"/>
      <c r="BB60" s="69"/>
      <c r="BD60" s="69"/>
      <c r="BF60" s="69"/>
      <c r="BH60" s="69"/>
      <c r="BJ60" s="72"/>
      <c r="BK60" s="69"/>
      <c r="BM60" s="69"/>
      <c r="BO60" s="69"/>
      <c r="BQ60" s="69"/>
      <c r="BS60" s="69"/>
      <c r="BU60" s="69"/>
      <c r="BW60" s="69"/>
    </row>
    <row r="61" spans="1:76" s="68" customFormat="1" x14ac:dyDescent="0.2">
      <c r="A61" s="72"/>
      <c r="B61" s="69"/>
      <c r="D61" s="69"/>
      <c r="F61" s="69"/>
      <c r="H61" s="69"/>
      <c r="J61" s="69"/>
      <c r="L61" s="69"/>
      <c r="N61" s="69"/>
      <c r="Q61" s="72"/>
      <c r="R61" s="69"/>
      <c r="T61" s="69"/>
      <c r="V61" s="69"/>
      <c r="X61" s="69"/>
      <c r="Z61" s="69"/>
      <c r="AB61" s="69"/>
      <c r="AD61" s="69"/>
      <c r="AF61" s="72"/>
      <c r="AG61" s="69"/>
      <c r="AI61" s="69"/>
      <c r="AK61" s="69"/>
      <c r="AM61" s="69"/>
      <c r="AO61" s="69"/>
      <c r="AQ61" s="69"/>
      <c r="AS61" s="69"/>
      <c r="AU61" s="72"/>
      <c r="AV61" s="69"/>
      <c r="AX61" s="69"/>
      <c r="AZ61" s="69"/>
      <c r="BB61" s="69"/>
      <c r="BD61" s="69"/>
      <c r="BF61" s="69"/>
      <c r="BH61" s="69"/>
      <c r="BJ61" s="72"/>
      <c r="BK61" s="69"/>
      <c r="BM61" s="69"/>
      <c r="BO61" s="69"/>
      <c r="BQ61" s="69"/>
      <c r="BS61" s="69"/>
      <c r="BU61" s="69"/>
      <c r="BW61" s="69"/>
    </row>
    <row r="62" spans="1:76" x14ac:dyDescent="0.2">
      <c r="A62" s="11"/>
      <c r="Q62" s="11"/>
      <c r="AF62" s="11"/>
      <c r="AU62" s="11"/>
      <c r="BJ62" s="11"/>
    </row>
  </sheetData>
  <mergeCells count="55">
    <mergeCell ref="AU45:BI45"/>
    <mergeCell ref="BJ45:BX45"/>
    <mergeCell ref="A45:P45"/>
    <mergeCell ref="Q45:AE45"/>
    <mergeCell ref="AF45:AT45"/>
    <mergeCell ref="BW8:BX8"/>
    <mergeCell ref="BU8:BV8"/>
    <mergeCell ref="BF8:BG8"/>
    <mergeCell ref="BK8:BL8"/>
    <mergeCell ref="BM8:BN8"/>
    <mergeCell ref="BO8:BP8"/>
    <mergeCell ref="BQ8:BR8"/>
    <mergeCell ref="BH8:BI8"/>
    <mergeCell ref="BS8:BT8"/>
    <mergeCell ref="N8:O8"/>
    <mergeCell ref="AD8:AE8"/>
    <mergeCell ref="AS8:AT8"/>
    <mergeCell ref="AI8:AJ8"/>
    <mergeCell ref="AK8:AL8"/>
    <mergeCell ref="AM8:AN8"/>
    <mergeCell ref="AO8:AP8"/>
    <mergeCell ref="AQ8:AR8"/>
    <mergeCell ref="AV8:AW8"/>
    <mergeCell ref="AX8:AY8"/>
    <mergeCell ref="AZ8:BA8"/>
    <mergeCell ref="BB8:BC8"/>
    <mergeCell ref="AB8:AC8"/>
    <mergeCell ref="AG8:AH8"/>
    <mergeCell ref="A2:O4"/>
    <mergeCell ref="Q2:AE4"/>
    <mergeCell ref="AF2:AT4"/>
    <mergeCell ref="B6:O7"/>
    <mergeCell ref="R6:AE7"/>
    <mergeCell ref="AG6:AT7"/>
    <mergeCell ref="AV6:BI7"/>
    <mergeCell ref="BK6:BX7"/>
    <mergeCell ref="AU2:BI4"/>
    <mergeCell ref="BJ2:BX4"/>
    <mergeCell ref="B8:C8"/>
    <mergeCell ref="D8:E8"/>
    <mergeCell ref="F8:G8"/>
    <mergeCell ref="H8:I8"/>
    <mergeCell ref="J8:K8"/>
    <mergeCell ref="Z8:AA8"/>
    <mergeCell ref="L8:M8"/>
    <mergeCell ref="R8:S8"/>
    <mergeCell ref="T8:U8"/>
    <mergeCell ref="V8:W8"/>
    <mergeCell ref="X8:Y8"/>
    <mergeCell ref="BD8:BE8"/>
    <mergeCell ref="A44:P44"/>
    <mergeCell ref="Q44:AE44"/>
    <mergeCell ref="AF44:AT44"/>
    <mergeCell ref="AU44:BI44"/>
    <mergeCell ref="BJ44:BX4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DN65"/>
  <sheetViews>
    <sheetView zoomScaleNormal="100" workbookViewId="0">
      <selection activeCell="N45" sqref="N45:Z45"/>
    </sheetView>
  </sheetViews>
  <sheetFormatPr defaultColWidth="9" defaultRowHeight="12.75" x14ac:dyDescent="0.2"/>
  <cols>
    <col min="1" max="1" width="17.85546875" style="3" customWidth="1"/>
    <col min="2" max="2" width="6.28515625" style="3" customWidth="1"/>
    <col min="3" max="13" width="5.7109375" style="3" customWidth="1"/>
    <col min="14" max="14" width="17.85546875" style="3" customWidth="1"/>
    <col min="15" max="26" width="5.7109375" style="3" customWidth="1"/>
    <col min="27" max="27" width="17.85546875" style="3" customWidth="1"/>
    <col min="28" max="39" width="5.7109375" style="3" customWidth="1"/>
    <col min="40" max="40" width="17.85546875" style="3" customWidth="1"/>
    <col min="41" max="52" width="5.7109375" style="3" customWidth="1"/>
    <col min="53" max="53" width="5" style="3" customWidth="1"/>
    <col min="54" max="110" width="1.42578125" style="3" customWidth="1"/>
    <col min="111" max="16384" width="9" style="3"/>
  </cols>
  <sheetData>
    <row r="1" spans="1:111" x14ac:dyDescent="0.2">
      <c r="A1" s="2" t="s">
        <v>192</v>
      </c>
      <c r="F1" s="2"/>
      <c r="G1" s="2"/>
      <c r="H1" s="2"/>
      <c r="I1" s="2"/>
      <c r="J1" s="2"/>
      <c r="K1" s="2"/>
      <c r="L1" s="2"/>
      <c r="M1" s="2"/>
      <c r="N1" s="2" t="str">
        <f>A1</f>
        <v>Table A4.23</v>
      </c>
      <c r="O1" s="2"/>
      <c r="P1" s="2"/>
      <c r="Q1" s="2"/>
      <c r="R1" s="2"/>
      <c r="S1" s="2"/>
      <c r="T1" s="2"/>
      <c r="U1" s="2"/>
      <c r="V1" s="2"/>
      <c r="W1" s="2"/>
      <c r="X1" s="2"/>
      <c r="Y1" s="2"/>
      <c r="Z1" s="2"/>
      <c r="AA1" s="2" t="str">
        <f>A1</f>
        <v>Table A4.23</v>
      </c>
      <c r="AB1" s="2"/>
      <c r="AC1" s="2"/>
      <c r="AD1" s="2"/>
      <c r="AE1" s="2"/>
      <c r="AF1" s="2"/>
      <c r="AG1" s="2"/>
      <c r="AH1" s="2"/>
      <c r="AI1" s="2"/>
      <c r="AJ1" s="2"/>
      <c r="AK1" s="2"/>
      <c r="AL1" s="2"/>
      <c r="AM1" s="2"/>
      <c r="AN1" s="2" t="str">
        <f>A1</f>
        <v>Table A4.23</v>
      </c>
      <c r="AO1" s="2"/>
      <c r="AP1" s="2"/>
      <c r="AQ1" s="2"/>
      <c r="AR1" s="2"/>
      <c r="AS1" s="2"/>
      <c r="AT1" s="2"/>
      <c r="AU1" s="2"/>
      <c r="AV1" s="2"/>
      <c r="AW1" s="2"/>
      <c r="AX1" s="2"/>
      <c r="AY1" s="2"/>
      <c r="AZ1" s="2"/>
    </row>
    <row r="2" spans="1:111" ht="12.75" customHeight="1" x14ac:dyDescent="0.2">
      <c r="A2" s="329" t="s">
        <v>187</v>
      </c>
      <c r="B2" s="329"/>
      <c r="C2" s="329"/>
      <c r="D2" s="329"/>
      <c r="E2" s="329"/>
      <c r="F2" s="329"/>
      <c r="G2" s="329"/>
      <c r="H2" s="329"/>
      <c r="I2" s="329"/>
      <c r="J2" s="329"/>
      <c r="K2" s="329"/>
      <c r="L2" s="329"/>
      <c r="M2" s="329"/>
      <c r="N2" s="329" t="s">
        <v>187</v>
      </c>
      <c r="O2" s="329"/>
      <c r="P2" s="329"/>
      <c r="Q2" s="329"/>
      <c r="R2" s="329"/>
      <c r="S2" s="329"/>
      <c r="T2" s="329"/>
      <c r="U2" s="329"/>
      <c r="V2" s="329"/>
      <c r="W2" s="329"/>
      <c r="X2" s="329"/>
      <c r="Y2" s="329"/>
      <c r="Z2" s="329"/>
      <c r="AA2" s="329" t="s">
        <v>187</v>
      </c>
      <c r="AB2" s="329"/>
      <c r="AC2" s="329"/>
      <c r="AD2" s="329"/>
      <c r="AE2" s="329"/>
      <c r="AF2" s="329"/>
      <c r="AG2" s="329"/>
      <c r="AH2" s="329"/>
      <c r="AI2" s="329"/>
      <c r="AJ2" s="329"/>
      <c r="AK2" s="329"/>
      <c r="AL2" s="329"/>
      <c r="AM2" s="329"/>
      <c r="AN2" s="329" t="s">
        <v>187</v>
      </c>
      <c r="AO2" s="329"/>
      <c r="AP2" s="329"/>
      <c r="AQ2" s="329"/>
      <c r="AR2" s="329"/>
      <c r="AS2" s="329"/>
      <c r="AT2" s="329"/>
      <c r="AU2" s="329"/>
      <c r="AV2" s="329"/>
      <c r="AW2" s="329"/>
      <c r="AX2" s="329"/>
      <c r="AY2" s="329"/>
      <c r="AZ2" s="329"/>
    </row>
    <row r="3" spans="1:111" ht="12.75" customHeight="1" x14ac:dyDescent="0.2">
      <c r="A3" s="443" t="s">
        <v>188</v>
      </c>
      <c r="B3" s="443"/>
      <c r="C3" s="443"/>
      <c r="D3" s="443"/>
      <c r="E3" s="443"/>
      <c r="F3" s="443"/>
      <c r="G3" s="443"/>
      <c r="H3" s="443"/>
      <c r="I3" s="443"/>
      <c r="J3" s="443"/>
      <c r="K3" s="443"/>
      <c r="L3" s="443"/>
      <c r="M3" s="443"/>
      <c r="N3" s="443" t="s">
        <v>188</v>
      </c>
      <c r="O3" s="443"/>
      <c r="P3" s="443"/>
      <c r="Q3" s="443"/>
      <c r="R3" s="443"/>
      <c r="S3" s="443"/>
      <c r="T3" s="443"/>
      <c r="U3" s="443"/>
      <c r="V3" s="443"/>
      <c r="W3" s="443"/>
      <c r="X3" s="443"/>
      <c r="Y3" s="443"/>
      <c r="Z3" s="443"/>
      <c r="AA3" s="443" t="s">
        <v>188</v>
      </c>
      <c r="AB3" s="443"/>
      <c r="AC3" s="443"/>
      <c r="AD3" s="443"/>
      <c r="AE3" s="443"/>
      <c r="AF3" s="443"/>
      <c r="AG3" s="443"/>
      <c r="AH3" s="443"/>
      <c r="AI3" s="443"/>
      <c r="AJ3" s="443"/>
      <c r="AK3" s="443"/>
      <c r="AL3" s="443"/>
      <c r="AM3" s="443"/>
      <c r="AN3" s="443" t="s">
        <v>188</v>
      </c>
      <c r="AO3" s="443"/>
      <c r="AP3" s="443"/>
      <c r="AQ3" s="443"/>
      <c r="AR3" s="443"/>
      <c r="AS3" s="443"/>
      <c r="AT3" s="443"/>
      <c r="AU3" s="443"/>
      <c r="AV3" s="443"/>
      <c r="AW3" s="443"/>
      <c r="AX3" s="443"/>
      <c r="AY3" s="443"/>
      <c r="AZ3" s="443"/>
    </row>
    <row r="4" spans="1:111" x14ac:dyDescent="0.2">
      <c r="A4" s="443"/>
      <c r="B4" s="443"/>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row>
    <row r="5" spans="1:111" x14ac:dyDescent="0.2">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row>
    <row r="6" spans="1:111" x14ac:dyDescent="0.2">
      <c r="A6" s="4" t="s">
        <v>34</v>
      </c>
      <c r="N6" s="4" t="s">
        <v>33</v>
      </c>
      <c r="AA6" s="4" t="s">
        <v>32</v>
      </c>
      <c r="AN6" s="4" t="s">
        <v>31</v>
      </c>
    </row>
    <row r="7" spans="1:111" ht="12.75" customHeight="1" x14ac:dyDescent="0.2">
      <c r="A7" s="6"/>
      <c r="B7" s="330" t="s">
        <v>77</v>
      </c>
      <c r="C7" s="334"/>
      <c r="D7" s="334"/>
      <c r="E7" s="334"/>
      <c r="F7" s="334"/>
      <c r="G7" s="334"/>
      <c r="H7" s="334"/>
      <c r="I7" s="334"/>
      <c r="J7" s="334"/>
      <c r="K7" s="334"/>
      <c r="L7" s="334"/>
      <c r="M7" s="332"/>
      <c r="N7" s="6"/>
      <c r="O7" s="330" t="s">
        <v>77</v>
      </c>
      <c r="P7" s="334"/>
      <c r="Q7" s="334"/>
      <c r="R7" s="334"/>
      <c r="S7" s="334"/>
      <c r="T7" s="334"/>
      <c r="U7" s="334"/>
      <c r="V7" s="334"/>
      <c r="W7" s="334"/>
      <c r="X7" s="334"/>
      <c r="Y7" s="334"/>
      <c r="Z7" s="332"/>
      <c r="AA7" s="6"/>
      <c r="AB7" s="330" t="s">
        <v>86</v>
      </c>
      <c r="AC7" s="334"/>
      <c r="AD7" s="334"/>
      <c r="AE7" s="334"/>
      <c r="AF7" s="334"/>
      <c r="AG7" s="334"/>
      <c r="AH7" s="334"/>
      <c r="AI7" s="334"/>
      <c r="AJ7" s="334"/>
      <c r="AK7" s="334"/>
      <c r="AL7" s="334"/>
      <c r="AM7" s="332"/>
      <c r="AN7" s="6"/>
      <c r="AO7" s="330" t="s">
        <v>86</v>
      </c>
      <c r="AP7" s="334"/>
      <c r="AQ7" s="334"/>
      <c r="AR7" s="334"/>
      <c r="AS7" s="334"/>
      <c r="AT7" s="334"/>
      <c r="AU7" s="334"/>
      <c r="AV7" s="334"/>
      <c r="AW7" s="334"/>
      <c r="AX7" s="334"/>
      <c r="AY7" s="334"/>
      <c r="AZ7" s="332"/>
    </row>
    <row r="8" spans="1:111" ht="17.25" customHeight="1" x14ac:dyDescent="0.2">
      <c r="B8" s="330" t="s">
        <v>119</v>
      </c>
      <c r="C8" s="334"/>
      <c r="D8" s="334"/>
      <c r="E8" s="334"/>
      <c r="F8" s="334"/>
      <c r="G8" s="332"/>
      <c r="H8" s="330" t="s">
        <v>120</v>
      </c>
      <c r="I8" s="334"/>
      <c r="J8" s="334"/>
      <c r="K8" s="334"/>
      <c r="L8" s="334"/>
      <c r="M8" s="332"/>
      <c r="O8" s="330" t="s">
        <v>121</v>
      </c>
      <c r="P8" s="334"/>
      <c r="Q8" s="334"/>
      <c r="R8" s="334"/>
      <c r="S8" s="334"/>
      <c r="T8" s="332"/>
      <c r="U8" s="330" t="s">
        <v>122</v>
      </c>
      <c r="V8" s="334"/>
      <c r="W8" s="334"/>
      <c r="X8" s="334"/>
      <c r="Y8" s="334"/>
      <c r="Z8" s="332"/>
      <c r="AB8" s="330" t="s">
        <v>123</v>
      </c>
      <c r="AC8" s="334"/>
      <c r="AD8" s="334"/>
      <c r="AE8" s="334"/>
      <c r="AF8" s="334"/>
      <c r="AG8" s="332"/>
      <c r="AH8" s="330" t="s">
        <v>124</v>
      </c>
      <c r="AI8" s="334"/>
      <c r="AJ8" s="334"/>
      <c r="AK8" s="334"/>
      <c r="AL8" s="334"/>
      <c r="AM8" s="332"/>
      <c r="AO8" s="330" t="s">
        <v>125</v>
      </c>
      <c r="AP8" s="334"/>
      <c r="AQ8" s="334"/>
      <c r="AR8" s="334"/>
      <c r="AS8" s="334"/>
      <c r="AT8" s="332"/>
      <c r="AU8" s="330" t="s">
        <v>126</v>
      </c>
      <c r="AV8" s="334"/>
      <c r="AW8" s="334"/>
      <c r="AX8" s="334"/>
      <c r="AY8" s="334"/>
      <c r="AZ8" s="332"/>
    </row>
    <row r="9" spans="1:111" ht="28.5" customHeight="1" x14ac:dyDescent="0.2">
      <c r="A9" s="41"/>
      <c r="B9" s="51" t="s">
        <v>82</v>
      </c>
      <c r="C9" s="52" t="s">
        <v>29</v>
      </c>
      <c r="D9" s="51" t="s">
        <v>84</v>
      </c>
      <c r="E9" s="52" t="s">
        <v>29</v>
      </c>
      <c r="F9" s="53" t="s">
        <v>83</v>
      </c>
      <c r="G9" s="53" t="s">
        <v>29</v>
      </c>
      <c r="H9" s="51" t="s">
        <v>82</v>
      </c>
      <c r="I9" s="52" t="s">
        <v>29</v>
      </c>
      <c r="J9" s="51" t="s">
        <v>84</v>
      </c>
      <c r="K9" s="52" t="s">
        <v>29</v>
      </c>
      <c r="L9" s="53" t="s">
        <v>83</v>
      </c>
      <c r="M9" s="52" t="s">
        <v>29</v>
      </c>
      <c r="N9" s="41"/>
      <c r="O9" s="51" t="s">
        <v>82</v>
      </c>
      <c r="P9" s="52" t="s">
        <v>29</v>
      </c>
      <c r="Q9" s="51" t="s">
        <v>84</v>
      </c>
      <c r="R9" s="52" t="s">
        <v>29</v>
      </c>
      <c r="S9" s="53" t="s">
        <v>83</v>
      </c>
      <c r="T9" s="53" t="s">
        <v>29</v>
      </c>
      <c r="U9" s="51" t="s">
        <v>82</v>
      </c>
      <c r="V9" s="52" t="s">
        <v>29</v>
      </c>
      <c r="W9" s="51" t="s">
        <v>84</v>
      </c>
      <c r="X9" s="52" t="s">
        <v>29</v>
      </c>
      <c r="Y9" s="53" t="s">
        <v>83</v>
      </c>
      <c r="Z9" s="52" t="s">
        <v>29</v>
      </c>
      <c r="AA9" s="41"/>
      <c r="AB9" s="51" t="s">
        <v>82</v>
      </c>
      <c r="AC9" s="52" t="s">
        <v>29</v>
      </c>
      <c r="AD9" s="51" t="s">
        <v>84</v>
      </c>
      <c r="AE9" s="52" t="s">
        <v>29</v>
      </c>
      <c r="AF9" s="53" t="s">
        <v>83</v>
      </c>
      <c r="AG9" s="53" t="s">
        <v>29</v>
      </c>
      <c r="AH9" s="51" t="s">
        <v>82</v>
      </c>
      <c r="AI9" s="52" t="s">
        <v>29</v>
      </c>
      <c r="AJ9" s="51" t="s">
        <v>84</v>
      </c>
      <c r="AK9" s="52" t="s">
        <v>29</v>
      </c>
      <c r="AL9" s="53" t="s">
        <v>83</v>
      </c>
      <c r="AM9" s="52" t="s">
        <v>29</v>
      </c>
      <c r="AN9" s="41"/>
      <c r="AO9" s="51" t="s">
        <v>82</v>
      </c>
      <c r="AP9" s="52" t="s">
        <v>29</v>
      </c>
      <c r="AQ9" s="51" t="s">
        <v>84</v>
      </c>
      <c r="AR9" s="52" t="s">
        <v>29</v>
      </c>
      <c r="AS9" s="53" t="s">
        <v>83</v>
      </c>
      <c r="AT9" s="53" t="s">
        <v>29</v>
      </c>
      <c r="AU9" s="51" t="s">
        <v>82</v>
      </c>
      <c r="AV9" s="52" t="s">
        <v>29</v>
      </c>
      <c r="AW9" s="51" t="s">
        <v>84</v>
      </c>
      <c r="AX9" s="52" t="s">
        <v>29</v>
      </c>
      <c r="AY9" s="53" t="s">
        <v>83</v>
      </c>
      <c r="AZ9" s="52" t="s">
        <v>29</v>
      </c>
    </row>
    <row r="10" spans="1:111" x14ac:dyDescent="0.2">
      <c r="A10" s="95" t="s">
        <v>0</v>
      </c>
      <c r="B10" s="96"/>
      <c r="C10" s="96"/>
      <c r="D10" s="1"/>
      <c r="E10" s="96"/>
      <c r="F10" s="96"/>
      <c r="G10" s="96"/>
      <c r="H10" s="96"/>
      <c r="I10" s="96"/>
      <c r="J10" s="96"/>
      <c r="K10" s="96"/>
      <c r="L10" s="96"/>
      <c r="M10" s="292"/>
      <c r="N10" s="95" t="s">
        <v>0</v>
      </c>
      <c r="O10" s="96"/>
      <c r="P10" s="96"/>
      <c r="Q10" s="1"/>
      <c r="R10" s="96"/>
      <c r="S10" s="96"/>
      <c r="T10" s="96"/>
      <c r="U10" s="96"/>
      <c r="V10" s="96"/>
      <c r="W10" s="96"/>
      <c r="X10" s="96"/>
      <c r="Y10" s="96"/>
      <c r="Z10" s="292"/>
      <c r="AA10" s="95" t="s">
        <v>0</v>
      </c>
      <c r="AB10" s="96" t="s">
        <v>157</v>
      </c>
      <c r="AC10" s="96"/>
      <c r="AD10" s="1"/>
      <c r="AE10" s="96"/>
      <c r="AF10" s="96"/>
      <c r="AG10" s="96"/>
      <c r="AH10" s="96"/>
      <c r="AI10" s="96"/>
      <c r="AJ10" s="96"/>
      <c r="AK10" s="96"/>
      <c r="AL10" s="96"/>
      <c r="AM10" s="292"/>
      <c r="AN10" s="95" t="s">
        <v>0</v>
      </c>
      <c r="AO10" s="96" t="s">
        <v>157</v>
      </c>
      <c r="AP10" s="96"/>
      <c r="AQ10" s="1"/>
      <c r="AR10" s="96"/>
      <c r="AS10" s="96"/>
      <c r="AT10" s="96"/>
      <c r="AU10" s="96"/>
      <c r="AV10" s="96"/>
      <c r="AW10" s="96"/>
      <c r="AX10" s="96"/>
      <c r="AY10" s="96"/>
      <c r="AZ10" s="292"/>
    </row>
    <row r="11" spans="1:111" x14ac:dyDescent="0.2">
      <c r="A11" s="97" t="s">
        <v>1</v>
      </c>
      <c r="B11" s="96"/>
      <c r="C11" s="96"/>
      <c r="D11" s="96"/>
      <c r="E11" s="96"/>
      <c r="F11" s="96"/>
      <c r="G11" s="96"/>
      <c r="H11" s="96"/>
      <c r="I11" s="96"/>
      <c r="J11" s="96"/>
      <c r="K11" s="96"/>
      <c r="L11" s="96"/>
      <c r="M11" s="295"/>
      <c r="N11" s="97" t="s">
        <v>1</v>
      </c>
      <c r="O11" s="96"/>
      <c r="P11" s="96"/>
      <c r="Q11" s="96"/>
      <c r="R11" s="96"/>
      <c r="S11" s="96"/>
      <c r="T11" s="96"/>
      <c r="U11" s="96"/>
      <c r="V11" s="96"/>
      <c r="W11" s="96"/>
      <c r="X11" s="96"/>
      <c r="Y11" s="96"/>
      <c r="Z11" s="295"/>
      <c r="AA11" s="97" t="s">
        <v>1</v>
      </c>
      <c r="AB11" s="96"/>
      <c r="AC11" s="96"/>
      <c r="AD11" s="96"/>
      <c r="AE11" s="96"/>
      <c r="AF11" s="96"/>
      <c r="AG11" s="96"/>
      <c r="AH11" s="96"/>
      <c r="AI11" s="96"/>
      <c r="AJ11" s="96"/>
      <c r="AK11" s="96"/>
      <c r="AL11" s="96"/>
      <c r="AM11" s="295"/>
      <c r="AN11" s="97" t="s">
        <v>1</v>
      </c>
      <c r="AO11" s="96"/>
      <c r="AP11" s="96"/>
      <c r="AQ11" s="96"/>
      <c r="AR11" s="96"/>
      <c r="AS11" s="96"/>
      <c r="AT11" s="96"/>
      <c r="AU11" s="96"/>
      <c r="AV11" s="96"/>
      <c r="AW11" s="96"/>
      <c r="AX11" s="96"/>
      <c r="AY11" s="96"/>
      <c r="AZ11" s="295"/>
    </row>
    <row r="12" spans="1:111" x14ac:dyDescent="0.2">
      <c r="A12" s="98" t="s">
        <v>2</v>
      </c>
      <c r="B12" s="209">
        <v>1.1291787166821801</v>
      </c>
      <c r="C12" s="100">
        <v>9.2790175622104704E-2</v>
      </c>
      <c r="D12" s="209">
        <v>1.7507451479202201</v>
      </c>
      <c r="E12" s="100">
        <v>9.4265919600874895E-2</v>
      </c>
      <c r="F12" s="209">
        <v>2.32660952391943</v>
      </c>
      <c r="G12" s="100">
        <v>8.1679085048547498E-2</v>
      </c>
      <c r="H12" s="209">
        <v>1.53337198807456</v>
      </c>
      <c r="I12" s="100">
        <v>5.6375950019465701E-2</v>
      </c>
      <c r="J12" s="209">
        <v>2.0839936252201499</v>
      </c>
      <c r="K12" s="100">
        <v>3.1437385590958399E-2</v>
      </c>
      <c r="L12" s="209">
        <v>2.64695791989553</v>
      </c>
      <c r="M12" s="258">
        <v>4.6153609466870499E-2</v>
      </c>
      <c r="N12" s="98" t="s">
        <v>2</v>
      </c>
      <c r="O12" s="209">
        <v>1.8225124523965299</v>
      </c>
      <c r="P12" s="100">
        <v>3.5338564383198698E-2</v>
      </c>
      <c r="Q12" s="209">
        <v>2.33242737765132</v>
      </c>
      <c r="R12" s="100">
        <v>2.6569353958612801E-2</v>
      </c>
      <c r="S12" s="209">
        <v>2.8376115308097898</v>
      </c>
      <c r="T12" s="100">
        <v>4.5599994320515799E-2</v>
      </c>
      <c r="U12" s="209">
        <v>2.05762860801492</v>
      </c>
      <c r="V12" s="100">
        <v>6.6402645848178607E-2</v>
      </c>
      <c r="W12" s="209">
        <v>2.5011192414280599</v>
      </c>
      <c r="X12" s="100">
        <v>3.0559993987046299E-2</v>
      </c>
      <c r="Y12" s="209">
        <v>2.9332782013627701</v>
      </c>
      <c r="Z12" s="258">
        <v>4.9105267895367503E-2</v>
      </c>
      <c r="AA12" s="98" t="s">
        <v>2</v>
      </c>
      <c r="AB12" s="209">
        <v>1.2471847403098499</v>
      </c>
      <c r="AC12" s="100">
        <v>4.2207540911807701E-2</v>
      </c>
      <c r="AD12" s="209">
        <v>1.7481724355514301</v>
      </c>
      <c r="AE12" s="100">
        <v>8.7561247241628504E-2</v>
      </c>
      <c r="AF12" s="209">
        <v>2.4188659422519301</v>
      </c>
      <c r="AG12" s="100">
        <v>2.0144099271142001E-3</v>
      </c>
      <c r="AH12" s="209">
        <v>1.42678428781322</v>
      </c>
      <c r="AI12" s="100">
        <v>6.2188679271586202E-2</v>
      </c>
      <c r="AJ12" s="209">
        <v>2.0507034677692402</v>
      </c>
      <c r="AK12" s="100">
        <v>7.5248487451707299E-2</v>
      </c>
      <c r="AL12" s="209">
        <v>2.6062962829726999</v>
      </c>
      <c r="AM12" s="258">
        <v>9.4556291504005394E-2</v>
      </c>
      <c r="AN12" s="98" t="s">
        <v>2</v>
      </c>
      <c r="AO12" s="209">
        <v>1.64127919340495</v>
      </c>
      <c r="AP12" s="100">
        <v>6.1777285936458003E-2</v>
      </c>
      <c r="AQ12" s="209">
        <v>2.25335158775788</v>
      </c>
      <c r="AR12" s="100">
        <v>4.03122697397644E-2</v>
      </c>
      <c r="AS12" s="209">
        <v>2.8041316774724798</v>
      </c>
      <c r="AT12" s="100">
        <v>4.9390146377738198E-2</v>
      </c>
      <c r="AU12" s="209">
        <v>1.9107031881783001</v>
      </c>
      <c r="AV12" s="100">
        <v>6.25771957956167E-2</v>
      </c>
      <c r="AW12" s="209">
        <v>2.44575591888613</v>
      </c>
      <c r="AX12" s="100">
        <v>5.9833098936524498E-2</v>
      </c>
      <c r="AY12" s="209">
        <v>3.12770992322374</v>
      </c>
      <c r="AZ12" s="258">
        <v>0.13570977731268899</v>
      </c>
      <c r="DG12" s="54"/>
    </row>
    <row r="13" spans="1:111" x14ac:dyDescent="0.2">
      <c r="A13" s="98" t="s">
        <v>3</v>
      </c>
      <c r="B13" s="209">
        <v>0.87888570621030004</v>
      </c>
      <c r="C13" s="100">
        <v>0.113471000649614</v>
      </c>
      <c r="D13" s="209">
        <v>1.56993517409034</v>
      </c>
      <c r="E13" s="100">
        <v>8.7345804924868001E-2</v>
      </c>
      <c r="F13" s="209">
        <v>2.1885746788631399</v>
      </c>
      <c r="G13" s="100">
        <v>0.16326352250798301</v>
      </c>
      <c r="H13" s="209">
        <v>1.3689606750057799</v>
      </c>
      <c r="I13" s="100">
        <v>6.7340912431965105E-2</v>
      </c>
      <c r="J13" s="209">
        <v>2.00354123672588</v>
      </c>
      <c r="K13" s="100">
        <v>4.3172609340373203E-2</v>
      </c>
      <c r="L13" s="209">
        <v>2.5599104554765399</v>
      </c>
      <c r="M13" s="258">
        <v>4.3837460947335899E-2</v>
      </c>
      <c r="N13" s="98" t="s">
        <v>3</v>
      </c>
      <c r="O13" s="209">
        <v>1.7613014245024501</v>
      </c>
      <c r="P13" s="100">
        <v>4.8555846552534497E-2</v>
      </c>
      <c r="Q13" s="209">
        <v>2.2720995080644699</v>
      </c>
      <c r="R13" s="100">
        <v>3.1332359183837803E-2</v>
      </c>
      <c r="S13" s="209">
        <v>2.7515669707533901</v>
      </c>
      <c r="T13" s="100">
        <v>3.0253598945334401E-2</v>
      </c>
      <c r="U13" s="209">
        <v>2.0611247605260301</v>
      </c>
      <c r="V13" s="100">
        <v>6.5046514420709994E-2</v>
      </c>
      <c r="W13" s="209">
        <v>2.4458228966533202</v>
      </c>
      <c r="X13" s="100">
        <v>7.2302296076605405E-2</v>
      </c>
      <c r="Y13" s="209">
        <v>2.8839374958668</v>
      </c>
      <c r="Z13" s="258">
        <v>8.9027506304002801E-2</v>
      </c>
      <c r="AA13" s="98" t="s">
        <v>3</v>
      </c>
      <c r="AB13" s="209">
        <v>0.98049595958393099</v>
      </c>
      <c r="AC13" s="100">
        <v>0.16528371028296299</v>
      </c>
      <c r="AD13" s="209">
        <v>1.43496781012182</v>
      </c>
      <c r="AE13" s="100">
        <v>0.112131585573074</v>
      </c>
      <c r="AF13" s="209">
        <v>1.9951006881772899</v>
      </c>
      <c r="AG13" s="100">
        <v>0.17962582193384799</v>
      </c>
      <c r="AH13" s="209">
        <v>1.1631611368083901</v>
      </c>
      <c r="AI13" s="100">
        <v>6.7834402475757102E-2</v>
      </c>
      <c r="AJ13" s="209">
        <v>1.6777514486879099</v>
      </c>
      <c r="AK13" s="100">
        <v>7.7013083649290104E-2</v>
      </c>
      <c r="AL13" s="209">
        <v>2.2650843114739798</v>
      </c>
      <c r="AM13" s="258">
        <v>7.7131377099677406E-2</v>
      </c>
      <c r="AN13" s="98" t="s">
        <v>3</v>
      </c>
      <c r="AO13" s="209">
        <v>1.3249108355544501</v>
      </c>
      <c r="AP13" s="100">
        <v>4.3507694183427599E-2</v>
      </c>
      <c r="AQ13" s="209">
        <v>1.98304330929104</v>
      </c>
      <c r="AR13" s="100">
        <v>3.9616592528543403E-2</v>
      </c>
      <c r="AS13" s="209">
        <v>2.5445357311142098</v>
      </c>
      <c r="AT13" s="100">
        <v>4.9404557123686403E-2</v>
      </c>
      <c r="AU13" s="209">
        <v>1.6942525304629501</v>
      </c>
      <c r="AV13" s="100">
        <v>7.8653813609397397E-2</v>
      </c>
      <c r="AW13" s="209">
        <v>2.37132038345975</v>
      </c>
      <c r="AX13" s="100">
        <v>5.74061616955691E-2</v>
      </c>
      <c r="AY13" s="209">
        <v>3.0444903924614799</v>
      </c>
      <c r="AZ13" s="258">
        <v>9.6007218706618394E-2</v>
      </c>
      <c r="DG13" s="54"/>
    </row>
    <row r="14" spans="1:111" x14ac:dyDescent="0.2">
      <c r="A14" s="98" t="s">
        <v>4</v>
      </c>
      <c r="B14" s="209">
        <v>1.18089341689063</v>
      </c>
      <c r="C14" s="100">
        <v>5.8423648328978298E-2</v>
      </c>
      <c r="D14" s="209">
        <v>1.764569258089</v>
      </c>
      <c r="E14" s="100">
        <v>4.5866806399574502E-2</v>
      </c>
      <c r="F14" s="209">
        <v>2.3560899178567198</v>
      </c>
      <c r="G14" s="100">
        <v>5.6873000107178599E-2</v>
      </c>
      <c r="H14" s="209">
        <v>1.48272930017736</v>
      </c>
      <c r="I14" s="100">
        <v>3.2260116006301499E-2</v>
      </c>
      <c r="J14" s="209">
        <v>2.0233833846910598</v>
      </c>
      <c r="K14" s="100">
        <v>2.3953110901297599E-2</v>
      </c>
      <c r="L14" s="209">
        <v>2.5257832782098002</v>
      </c>
      <c r="M14" s="258">
        <v>3.5143452542526397E-2</v>
      </c>
      <c r="N14" s="98" t="s">
        <v>4</v>
      </c>
      <c r="O14" s="209">
        <v>1.73812640931717</v>
      </c>
      <c r="P14" s="100">
        <v>3.17415245532119E-2</v>
      </c>
      <c r="Q14" s="209">
        <v>2.2321674731918799</v>
      </c>
      <c r="R14" s="100">
        <v>1.7604382334645102E-2</v>
      </c>
      <c r="S14" s="209">
        <v>2.6861315532462302</v>
      </c>
      <c r="T14" s="100">
        <v>2.15371130624229E-2</v>
      </c>
      <c r="U14" s="209">
        <v>1.9853578796389499</v>
      </c>
      <c r="V14" s="100">
        <v>4.3997142867429798E-2</v>
      </c>
      <c r="W14" s="209">
        <v>2.3923327644745802</v>
      </c>
      <c r="X14" s="100">
        <v>3.08915172256428E-2</v>
      </c>
      <c r="Y14" s="209">
        <v>2.8059251906149298</v>
      </c>
      <c r="Z14" s="258">
        <v>3.1481310868796797E-2</v>
      </c>
      <c r="AA14" s="98" t="s">
        <v>4</v>
      </c>
      <c r="AB14" s="209">
        <v>1.25374733348054</v>
      </c>
      <c r="AC14" s="100">
        <v>6.5367331970711702E-4</v>
      </c>
      <c r="AD14" s="209">
        <v>1.8942165000597999</v>
      </c>
      <c r="AE14" s="100">
        <v>7.0202379294255005E-2</v>
      </c>
      <c r="AF14" s="209">
        <v>2.41834543320474</v>
      </c>
      <c r="AG14" s="100">
        <v>1.7733565860163899E-3</v>
      </c>
      <c r="AH14" s="209">
        <v>1.44617563638646</v>
      </c>
      <c r="AI14" s="100">
        <v>3.8535795427866698E-2</v>
      </c>
      <c r="AJ14" s="209">
        <v>2.1084029066306398</v>
      </c>
      <c r="AK14" s="100">
        <v>3.2832698202095403E-2</v>
      </c>
      <c r="AL14" s="209">
        <v>2.6184456990012199</v>
      </c>
      <c r="AM14" s="258">
        <v>7.0489429912930598E-2</v>
      </c>
      <c r="AN14" s="98" t="s">
        <v>4</v>
      </c>
      <c r="AO14" s="209">
        <v>1.6130791076147299</v>
      </c>
      <c r="AP14" s="100">
        <v>2.87364767655197E-2</v>
      </c>
      <c r="AQ14" s="209">
        <v>2.2547094360544699</v>
      </c>
      <c r="AR14" s="100">
        <v>3.4543080413447502E-2</v>
      </c>
      <c r="AS14" s="209">
        <v>2.83573715086718</v>
      </c>
      <c r="AT14" s="100">
        <v>5.5280636166642798E-2</v>
      </c>
      <c r="AU14" s="209">
        <v>1.93682314733743</v>
      </c>
      <c r="AV14" s="100">
        <v>5.46956616691677E-2</v>
      </c>
      <c r="AW14" s="209">
        <v>2.5093352507200999</v>
      </c>
      <c r="AX14" s="100">
        <v>4.9784600146181898E-2</v>
      </c>
      <c r="AY14" s="209">
        <v>3.24233966391211</v>
      </c>
      <c r="AZ14" s="258">
        <v>6.3854374689895702E-2</v>
      </c>
      <c r="DG14" s="54"/>
    </row>
    <row r="15" spans="1:111" x14ac:dyDescent="0.2">
      <c r="A15" s="98" t="s">
        <v>5</v>
      </c>
      <c r="B15" s="209">
        <v>0.81638375309495903</v>
      </c>
      <c r="C15" s="100">
        <v>0.24781752229238099</v>
      </c>
      <c r="D15" s="209">
        <v>1.6245009367418799</v>
      </c>
      <c r="E15" s="100">
        <v>0.21709775063241399</v>
      </c>
      <c r="F15" s="209">
        <v>2.23688850267447</v>
      </c>
      <c r="G15" s="100">
        <v>9.1361612031158196E-2</v>
      </c>
      <c r="H15" s="209">
        <v>1.1868790813863399</v>
      </c>
      <c r="I15" s="100">
        <v>7.3979474648026303E-2</v>
      </c>
      <c r="J15" s="209">
        <v>1.89647019898791</v>
      </c>
      <c r="K15" s="100">
        <v>7.65458913681452E-2</v>
      </c>
      <c r="L15" s="209">
        <v>2.4268180796882501</v>
      </c>
      <c r="M15" s="258">
        <v>8.5448810538291203E-2</v>
      </c>
      <c r="N15" s="98" t="s">
        <v>5</v>
      </c>
      <c r="O15" s="209">
        <v>1.5416577126235</v>
      </c>
      <c r="P15" s="100">
        <v>7.9369765124514199E-2</v>
      </c>
      <c r="Q15" s="209">
        <v>2.14404409044419</v>
      </c>
      <c r="R15" s="100">
        <v>4.9923871184021897E-2</v>
      </c>
      <c r="S15" s="209">
        <v>2.60662970813088</v>
      </c>
      <c r="T15" s="100">
        <v>5.2971161267958797E-2</v>
      </c>
      <c r="U15" s="209">
        <v>1.8968359978635401</v>
      </c>
      <c r="V15" s="100">
        <v>0.100350892295085</v>
      </c>
      <c r="W15" s="209">
        <v>2.3519672086808598</v>
      </c>
      <c r="X15" s="100">
        <v>0.121050647340182</v>
      </c>
      <c r="Y15" s="209">
        <v>2.7123942946998398</v>
      </c>
      <c r="Z15" s="258">
        <v>6.5726080549112498E-2</v>
      </c>
      <c r="AA15" s="98" t="s">
        <v>5</v>
      </c>
      <c r="AB15" s="209">
        <v>1.17441412369011</v>
      </c>
      <c r="AC15" s="100">
        <v>0.248187466610191</v>
      </c>
      <c r="AD15" s="209">
        <v>1.6463946573448001</v>
      </c>
      <c r="AE15" s="100">
        <v>0.14010069883749901</v>
      </c>
      <c r="AF15" s="209">
        <v>2.1270713309692901</v>
      </c>
      <c r="AG15" s="100">
        <v>0.20739164637973001</v>
      </c>
      <c r="AH15" s="209">
        <v>1.33076005059467</v>
      </c>
      <c r="AI15" s="100">
        <v>0.13226401807612401</v>
      </c>
      <c r="AJ15" s="209">
        <v>1.8535794054799299</v>
      </c>
      <c r="AK15" s="100">
        <v>9.6056986076024406E-2</v>
      </c>
      <c r="AL15" s="209">
        <v>2.5945172859092098</v>
      </c>
      <c r="AM15" s="258">
        <v>0.104266088985748</v>
      </c>
      <c r="AN15" s="98" t="s">
        <v>5</v>
      </c>
      <c r="AO15" s="209">
        <v>1.6545069264276899</v>
      </c>
      <c r="AP15" s="100">
        <v>7.6269005474538798E-2</v>
      </c>
      <c r="AQ15" s="209">
        <v>2.2428706555754201</v>
      </c>
      <c r="AR15" s="100">
        <v>7.3667494970127895E-2</v>
      </c>
      <c r="AS15" s="209">
        <v>2.92279889191625</v>
      </c>
      <c r="AT15" s="100">
        <v>1.8174283397126699E-2</v>
      </c>
      <c r="AU15" s="209">
        <v>1.8350344577737401</v>
      </c>
      <c r="AV15" s="100">
        <v>0.11457133030427701</v>
      </c>
      <c r="AW15" s="209">
        <v>2.5015223207359001</v>
      </c>
      <c r="AX15" s="100">
        <v>0.16571500344718201</v>
      </c>
      <c r="AY15" s="209">
        <v>3.1205395032488701</v>
      </c>
      <c r="AZ15" s="258">
        <v>7.6507008836453394E-2</v>
      </c>
      <c r="DG15" s="54"/>
    </row>
    <row r="16" spans="1:111" x14ac:dyDescent="0.2">
      <c r="A16" s="98" t="s">
        <v>6</v>
      </c>
      <c r="B16" s="209">
        <v>1.12315515998782</v>
      </c>
      <c r="C16" s="100">
        <v>6.4235086510012696E-2</v>
      </c>
      <c r="D16" s="209">
        <v>1.80323059963167</v>
      </c>
      <c r="E16" s="100">
        <v>7.4411767265332801E-2</v>
      </c>
      <c r="F16" s="209">
        <v>2.3399098212096501</v>
      </c>
      <c r="G16" s="100">
        <v>6.8935505744433995E-2</v>
      </c>
      <c r="H16" s="209">
        <v>1.5741077591858099</v>
      </c>
      <c r="I16" s="100">
        <v>5.2717879857208001E-2</v>
      </c>
      <c r="J16" s="209">
        <v>2.1053803583887101</v>
      </c>
      <c r="K16" s="100">
        <v>1.9093718243914901E-2</v>
      </c>
      <c r="L16" s="209">
        <v>2.5563635421712898</v>
      </c>
      <c r="M16" s="258">
        <v>2.6997173515239399E-2</v>
      </c>
      <c r="N16" s="98" t="s">
        <v>6</v>
      </c>
      <c r="O16" s="209">
        <v>1.89313931972547</v>
      </c>
      <c r="P16" s="100">
        <v>2.32109708259777E-2</v>
      </c>
      <c r="Q16" s="209">
        <v>2.3254738952307301</v>
      </c>
      <c r="R16" s="100">
        <v>2.41403175640106E-2</v>
      </c>
      <c r="S16" s="209">
        <v>2.7525708690698298</v>
      </c>
      <c r="T16" s="100">
        <v>2.8064461483146001E-2</v>
      </c>
      <c r="U16" s="209">
        <v>2.0386182900229</v>
      </c>
      <c r="V16" s="100">
        <v>5.4327372705733602E-2</v>
      </c>
      <c r="W16" s="209">
        <v>2.4130420293640999</v>
      </c>
      <c r="X16" s="100">
        <v>3.1306168058697501E-2</v>
      </c>
      <c r="Y16" s="209">
        <v>2.7951428961057299</v>
      </c>
      <c r="Z16" s="258">
        <v>4.91461966897545E-2</v>
      </c>
      <c r="AA16" s="98" t="s">
        <v>6</v>
      </c>
      <c r="AB16" s="209">
        <v>1.00000898786953</v>
      </c>
      <c r="AC16" s="100">
        <v>7.6615249668642804E-2</v>
      </c>
      <c r="AD16" s="209">
        <v>1.4794313263843599</v>
      </c>
      <c r="AE16" s="100">
        <v>0.108116273172823</v>
      </c>
      <c r="AF16" s="209">
        <v>2.02305180240652</v>
      </c>
      <c r="AG16" s="100">
        <v>9.3693280359494202E-2</v>
      </c>
      <c r="AH16" s="209">
        <v>1.04105669175053</v>
      </c>
      <c r="AI16" s="100">
        <v>6.3037936545592907E-2</v>
      </c>
      <c r="AJ16" s="209">
        <v>1.6060994305652601</v>
      </c>
      <c r="AK16" s="100">
        <v>3.0678089824307701E-2</v>
      </c>
      <c r="AL16" s="209">
        <v>2.2081491264250701</v>
      </c>
      <c r="AM16" s="258">
        <v>4.6230021809358098E-2</v>
      </c>
      <c r="AN16" s="98" t="s">
        <v>6</v>
      </c>
      <c r="AO16" s="209">
        <v>1.2909731864882701</v>
      </c>
      <c r="AP16" s="100">
        <v>7.0676341475510898E-2</v>
      </c>
      <c r="AQ16" s="209">
        <v>1.9302306555334501</v>
      </c>
      <c r="AR16" s="100">
        <v>3.4463984440458499E-2</v>
      </c>
      <c r="AS16" s="209">
        <v>2.49225609584275</v>
      </c>
      <c r="AT16" s="100">
        <v>4.6262455099528199E-2</v>
      </c>
      <c r="AU16" s="209">
        <v>1.68661791005869</v>
      </c>
      <c r="AV16" s="100">
        <v>4.7593107440817198E-2</v>
      </c>
      <c r="AW16" s="209">
        <v>2.29316695053598</v>
      </c>
      <c r="AX16" s="100">
        <v>6.3998423791902098E-2</v>
      </c>
      <c r="AY16" s="209">
        <v>2.9524566285857401</v>
      </c>
      <c r="AZ16" s="258">
        <v>4.6514166944022398E-2</v>
      </c>
      <c r="DG16" s="54"/>
    </row>
    <row r="17" spans="1:111" x14ac:dyDescent="0.2">
      <c r="A17" s="98" t="s">
        <v>7</v>
      </c>
      <c r="B17" s="209">
        <v>0.96358147913153602</v>
      </c>
      <c r="C17" s="100">
        <v>7.6390556843358604E-2</v>
      </c>
      <c r="D17" s="209">
        <v>1.7136793733967399</v>
      </c>
      <c r="E17" s="100">
        <v>0.13637013634596701</v>
      </c>
      <c r="F17" s="209">
        <v>2.3189197483225201</v>
      </c>
      <c r="G17" s="100">
        <v>7.2936180694468403E-2</v>
      </c>
      <c r="H17" s="209">
        <v>1.20953064266732</v>
      </c>
      <c r="I17" s="100">
        <v>6.17092832659763E-2</v>
      </c>
      <c r="J17" s="209">
        <v>1.9703137788449001</v>
      </c>
      <c r="K17" s="100">
        <v>3.1080999181590099E-2</v>
      </c>
      <c r="L17" s="209">
        <v>2.5515861436461802</v>
      </c>
      <c r="M17" s="258">
        <v>2.9171255903024801E-2</v>
      </c>
      <c r="N17" s="98" t="s">
        <v>7</v>
      </c>
      <c r="O17" s="209">
        <v>1.53431982115191</v>
      </c>
      <c r="P17" s="100">
        <v>5.4873525234337799E-2</v>
      </c>
      <c r="Q17" s="209">
        <v>2.24816800753791</v>
      </c>
      <c r="R17" s="100">
        <v>2.15835752095902E-2</v>
      </c>
      <c r="S17" s="209">
        <v>2.6960532391366301</v>
      </c>
      <c r="T17" s="100">
        <v>2.2700840428786302E-2</v>
      </c>
      <c r="U17" s="209">
        <v>1.9849822483636601</v>
      </c>
      <c r="V17" s="100">
        <v>7.6502408105760297E-2</v>
      </c>
      <c r="W17" s="209">
        <v>2.46371090534829</v>
      </c>
      <c r="X17" s="100">
        <v>4.0328570232156302E-2</v>
      </c>
      <c r="Y17" s="209">
        <v>2.8146912551841301</v>
      </c>
      <c r="Z17" s="258">
        <v>4.2259714791022099E-2</v>
      </c>
      <c r="AA17" s="98" t="s">
        <v>7</v>
      </c>
      <c r="AB17" s="209">
        <v>1.02099084606626</v>
      </c>
      <c r="AC17" s="100">
        <v>1.7224103837062601E-2</v>
      </c>
      <c r="AD17" s="209">
        <v>1.50421864745824</v>
      </c>
      <c r="AE17" s="100">
        <v>8.1011017938486501E-2</v>
      </c>
      <c r="AF17" s="209">
        <v>2.0749835301338702</v>
      </c>
      <c r="AG17" s="100">
        <v>8.9607844529882005E-2</v>
      </c>
      <c r="AH17" s="209">
        <v>1.2525072724809101</v>
      </c>
      <c r="AI17" s="100">
        <v>6.7294221900223604E-3</v>
      </c>
      <c r="AJ17" s="209">
        <v>1.7017061873903301</v>
      </c>
      <c r="AK17" s="100">
        <v>3.77889834307912E-2</v>
      </c>
      <c r="AL17" s="209">
        <v>2.4072080057833301</v>
      </c>
      <c r="AM17" s="258">
        <v>4.2374624921382199E-2</v>
      </c>
      <c r="AN17" s="98" t="s">
        <v>7</v>
      </c>
      <c r="AO17" s="209">
        <v>1.46125710395074</v>
      </c>
      <c r="AP17" s="100">
        <v>5.2723314114022701E-2</v>
      </c>
      <c r="AQ17" s="209">
        <v>2.0574777950180301</v>
      </c>
      <c r="AR17" s="100">
        <v>3.5864450232515797E-2</v>
      </c>
      <c r="AS17" s="209">
        <v>2.6558330445600502</v>
      </c>
      <c r="AT17" s="100">
        <v>5.0261814434677601E-2</v>
      </c>
      <c r="AU17" s="209">
        <v>1.79137283836086</v>
      </c>
      <c r="AV17" s="100">
        <v>8.0524253202806595E-2</v>
      </c>
      <c r="AW17" s="209">
        <v>2.3754250666111401</v>
      </c>
      <c r="AX17" s="100">
        <v>8.1665496162247497E-2</v>
      </c>
      <c r="AY17" s="209">
        <v>3.0135768724704599</v>
      </c>
      <c r="AZ17" s="258">
        <v>6.7421865643606402E-2</v>
      </c>
      <c r="DG17" s="54"/>
    </row>
    <row r="18" spans="1:111" x14ac:dyDescent="0.2">
      <c r="A18" s="98" t="s">
        <v>8</v>
      </c>
      <c r="B18" s="209">
        <v>1.05435364746217</v>
      </c>
      <c r="C18" s="100">
        <v>0.22035584008117801</v>
      </c>
      <c r="D18" s="209">
        <v>1.90867364190597</v>
      </c>
      <c r="E18" s="100">
        <v>0.13892017022515299</v>
      </c>
      <c r="F18" s="209">
        <v>2.42261943095611</v>
      </c>
      <c r="G18" s="100">
        <v>9.2136913539573095E-2</v>
      </c>
      <c r="H18" s="209">
        <v>1.6355421346607999</v>
      </c>
      <c r="I18" s="100">
        <v>5.2669166835393001E-2</v>
      </c>
      <c r="J18" s="209">
        <v>2.1430010512975102</v>
      </c>
      <c r="K18" s="100">
        <v>4.3295560826050003E-2</v>
      </c>
      <c r="L18" s="209">
        <v>2.54503384248738</v>
      </c>
      <c r="M18" s="258">
        <v>3.70387061156899E-2</v>
      </c>
      <c r="N18" s="98" t="s">
        <v>8</v>
      </c>
      <c r="O18" s="209">
        <v>1.89373556033796</v>
      </c>
      <c r="P18" s="100">
        <v>2.7199046847858999E-2</v>
      </c>
      <c r="Q18" s="209">
        <v>2.3135667768336399</v>
      </c>
      <c r="R18" s="100">
        <v>2.0020353765859498E-2</v>
      </c>
      <c r="S18" s="209">
        <v>2.6813854099448502</v>
      </c>
      <c r="T18" s="100">
        <v>2.36834792352454E-2</v>
      </c>
      <c r="U18" s="209">
        <v>2.0812233014211499</v>
      </c>
      <c r="V18" s="100">
        <v>3.0170640248294502E-2</v>
      </c>
      <c r="W18" s="209">
        <v>2.4162230491708301</v>
      </c>
      <c r="X18" s="100">
        <v>2.2338448572537702E-2</v>
      </c>
      <c r="Y18" s="209">
        <v>2.7830899279797099</v>
      </c>
      <c r="Z18" s="258">
        <v>2.6200218008470999E-2</v>
      </c>
      <c r="AA18" s="98" t="s">
        <v>8</v>
      </c>
      <c r="AB18" s="209">
        <v>1.15900449096929</v>
      </c>
      <c r="AC18" s="100">
        <v>0.14738858806562</v>
      </c>
      <c r="AD18" s="209">
        <v>1.6340576295018401</v>
      </c>
      <c r="AE18" s="100">
        <v>8.5919267535850594E-2</v>
      </c>
      <c r="AF18" s="209">
        <v>2.2285276601309101</v>
      </c>
      <c r="AG18" s="100">
        <v>0.119285701538879</v>
      </c>
      <c r="AH18" s="209">
        <v>1.29647304000025</v>
      </c>
      <c r="AI18" s="100">
        <v>6.1019013811595302E-2</v>
      </c>
      <c r="AJ18" s="209">
        <v>1.89702654221594</v>
      </c>
      <c r="AK18" s="100">
        <v>3.6230320431206803E-2</v>
      </c>
      <c r="AL18" s="209">
        <v>2.4829507729427598</v>
      </c>
      <c r="AM18" s="258">
        <v>3.9779364080914703E-2</v>
      </c>
      <c r="AN18" s="98" t="s">
        <v>8</v>
      </c>
      <c r="AO18" s="209">
        <v>1.6117824103673399</v>
      </c>
      <c r="AP18" s="100">
        <v>3.6240954168119899E-2</v>
      </c>
      <c r="AQ18" s="209">
        <v>2.17818866822868</v>
      </c>
      <c r="AR18" s="100">
        <v>3.7878422963197302E-2</v>
      </c>
      <c r="AS18" s="209">
        <v>2.78916152419181</v>
      </c>
      <c r="AT18" s="100">
        <v>4.9635843144750898E-2</v>
      </c>
      <c r="AU18" s="209">
        <v>1.8895934269735399</v>
      </c>
      <c r="AV18" s="100">
        <v>4.8021048830022298E-2</v>
      </c>
      <c r="AW18" s="209">
        <v>2.4338757553912198</v>
      </c>
      <c r="AX18" s="100">
        <v>8.0326123664507906E-2</v>
      </c>
      <c r="AY18" s="209">
        <v>3.0685200794734202</v>
      </c>
      <c r="AZ18" s="258">
        <v>5.4840899837738002E-2</v>
      </c>
      <c r="DG18" s="54"/>
    </row>
    <row r="19" spans="1:111" s="189" customFormat="1" x14ac:dyDescent="0.2">
      <c r="A19" s="98" t="s">
        <v>326</v>
      </c>
      <c r="B19" s="209">
        <v>0.63213244436665705</v>
      </c>
      <c r="C19" s="100">
        <v>0.15462344398662001</v>
      </c>
      <c r="D19" s="209">
        <v>1.4346169408359899</v>
      </c>
      <c r="E19" s="100">
        <v>4.6262202574355198E-2</v>
      </c>
      <c r="F19" s="209">
        <v>2.0904335913142602</v>
      </c>
      <c r="G19" s="100">
        <v>4.5392257078094203E-2</v>
      </c>
      <c r="H19" s="209">
        <v>1.2571496468866901</v>
      </c>
      <c r="I19" s="100">
        <v>4.0813406993172499E-2</v>
      </c>
      <c r="J19" s="209">
        <v>1.84401374592096</v>
      </c>
      <c r="K19" s="100">
        <v>2.5690800448539199E-2</v>
      </c>
      <c r="L19" s="209">
        <v>2.39231261267319</v>
      </c>
      <c r="M19" s="258">
        <v>2.2352185641255601E-2</v>
      </c>
      <c r="N19" s="98" t="s">
        <v>326</v>
      </c>
      <c r="O19" s="209">
        <v>1.6635283716482701</v>
      </c>
      <c r="P19" s="100">
        <v>3.7843983211233903E-2</v>
      </c>
      <c r="Q19" s="209">
        <v>2.1416757075160802</v>
      </c>
      <c r="R19" s="100">
        <v>2.63001436112602E-2</v>
      </c>
      <c r="S19" s="209">
        <v>2.5657394746058402</v>
      </c>
      <c r="T19" s="100">
        <v>1.6992031438442599E-2</v>
      </c>
      <c r="U19" s="209">
        <v>1.9112561762342499</v>
      </c>
      <c r="V19" s="100">
        <v>5.48125512377486E-2</v>
      </c>
      <c r="W19" s="209">
        <v>2.2986866466406899</v>
      </c>
      <c r="X19" s="100">
        <v>4.9599869267335901E-2</v>
      </c>
      <c r="Y19" s="209">
        <v>2.6265576839117299</v>
      </c>
      <c r="Z19" s="258">
        <v>4.1083956166830998E-2</v>
      </c>
      <c r="AA19" s="98" t="s">
        <v>326</v>
      </c>
      <c r="AB19" s="209">
        <v>1.0088253456113001</v>
      </c>
      <c r="AC19" s="100">
        <v>8.4937099809454394E-2</v>
      </c>
      <c r="AD19" s="209">
        <v>1.3737170046604401</v>
      </c>
      <c r="AE19" s="100">
        <v>8.5739978251060597E-2</v>
      </c>
      <c r="AF19" s="209">
        <v>2.0622259683756301</v>
      </c>
      <c r="AG19" s="100">
        <v>7.1557772106880996E-2</v>
      </c>
      <c r="AH19" s="209">
        <v>1.2463649122468401</v>
      </c>
      <c r="AI19" s="100">
        <v>1.22343833137846E-2</v>
      </c>
      <c r="AJ19" s="209">
        <v>1.7455889856094799</v>
      </c>
      <c r="AK19" s="100">
        <v>6.1584636897979501E-2</v>
      </c>
      <c r="AL19" s="209">
        <v>2.41623274955086</v>
      </c>
      <c r="AM19" s="258">
        <v>4.3784098579978401E-3</v>
      </c>
      <c r="AN19" s="98" t="s">
        <v>326</v>
      </c>
      <c r="AO19" s="209">
        <v>1.45361856471302</v>
      </c>
      <c r="AP19" s="100">
        <v>3.8395374295743502E-2</v>
      </c>
      <c r="AQ19" s="209">
        <v>2.1099686378867202</v>
      </c>
      <c r="AR19" s="100">
        <v>2.7076205703290002E-2</v>
      </c>
      <c r="AS19" s="209">
        <v>2.7624265094024101</v>
      </c>
      <c r="AT19" s="100">
        <v>6.0052502475974101E-2</v>
      </c>
      <c r="AU19" s="209">
        <v>1.8633442153586299</v>
      </c>
      <c r="AV19" s="100">
        <v>8.6414831773452896E-2</v>
      </c>
      <c r="AW19" s="209">
        <v>2.4592516528005</v>
      </c>
      <c r="AX19" s="100">
        <v>8.9833478174067602E-2</v>
      </c>
      <c r="AY19" s="209">
        <v>3.1239536952743299</v>
      </c>
      <c r="AZ19" s="258">
        <v>7.0708598506875706E-2</v>
      </c>
      <c r="BB19" s="100">
        <v>9.7811467842708694E-2</v>
      </c>
      <c r="BC19" s="99">
        <v>3.0324567016136301</v>
      </c>
      <c r="BD19" s="100">
        <v>9.50432163256206E-2</v>
      </c>
      <c r="BE19" s="99">
        <v>3.7599322495843599</v>
      </c>
      <c r="BF19" s="100">
        <v>7.9832176215721501E-2</v>
      </c>
      <c r="DG19" s="54"/>
    </row>
    <row r="20" spans="1:111" x14ac:dyDescent="0.2">
      <c r="A20" s="98" t="s">
        <v>9</v>
      </c>
      <c r="B20" s="209">
        <v>0.90997736825673903</v>
      </c>
      <c r="C20" s="100">
        <v>0.116834351163023</v>
      </c>
      <c r="D20" s="209">
        <v>1.6590809436374101</v>
      </c>
      <c r="E20" s="100">
        <v>8.3656586938163302E-2</v>
      </c>
      <c r="F20" s="209">
        <v>2.2881627510734099</v>
      </c>
      <c r="G20" s="100">
        <v>7.3966366778563206E-2</v>
      </c>
      <c r="H20" s="209">
        <v>1.43136242147784</v>
      </c>
      <c r="I20" s="100">
        <v>5.3941283079643902E-2</v>
      </c>
      <c r="J20" s="209">
        <v>2.07553457220172</v>
      </c>
      <c r="K20" s="100">
        <v>4.0477329951431697E-2</v>
      </c>
      <c r="L20" s="209">
        <v>2.5922219348598001</v>
      </c>
      <c r="M20" s="258">
        <v>4.1958146125328701E-2</v>
      </c>
      <c r="N20" s="98" t="s">
        <v>9</v>
      </c>
      <c r="O20" s="209">
        <v>1.91515606282882</v>
      </c>
      <c r="P20" s="100">
        <v>4.20025590605499E-2</v>
      </c>
      <c r="Q20" s="209">
        <v>2.3845490784304402</v>
      </c>
      <c r="R20" s="100">
        <v>2.94568509855208E-2</v>
      </c>
      <c r="S20" s="209">
        <v>2.8003404988915599</v>
      </c>
      <c r="T20" s="100">
        <v>3.8345794308926998E-2</v>
      </c>
      <c r="U20" s="209">
        <v>2.1119035817643401</v>
      </c>
      <c r="V20" s="100">
        <v>5.2188246333080703E-2</v>
      </c>
      <c r="W20" s="209">
        <v>2.4983538786665802</v>
      </c>
      <c r="X20" s="100">
        <v>4.6022208108161697E-2</v>
      </c>
      <c r="Y20" s="209">
        <v>2.8903516635123498</v>
      </c>
      <c r="Z20" s="258">
        <v>5.0650335927241899E-2</v>
      </c>
      <c r="AA20" s="98" t="s">
        <v>9</v>
      </c>
      <c r="AB20" s="209">
        <v>0.85729245613632699</v>
      </c>
      <c r="AC20" s="100">
        <v>0.20181694326694399</v>
      </c>
      <c r="AD20" s="209">
        <v>1.3275120367897799</v>
      </c>
      <c r="AE20" s="100">
        <v>0.12733514211434899</v>
      </c>
      <c r="AF20" s="209">
        <v>2.0842993083065799</v>
      </c>
      <c r="AG20" s="100">
        <v>0.20625666010346499</v>
      </c>
      <c r="AH20" s="209">
        <v>1.14984741672466</v>
      </c>
      <c r="AI20" s="100">
        <v>8.0314817598940796E-2</v>
      </c>
      <c r="AJ20" s="209">
        <v>1.6831098793821</v>
      </c>
      <c r="AK20" s="100">
        <v>7.7300603857512501E-2</v>
      </c>
      <c r="AL20" s="209">
        <v>2.4092084922799599</v>
      </c>
      <c r="AM20" s="258">
        <v>7.7438520244488301E-2</v>
      </c>
      <c r="AN20" s="98" t="s">
        <v>9</v>
      </c>
      <c r="AO20" s="209">
        <v>1.43461071915768</v>
      </c>
      <c r="AP20" s="100">
        <v>6.2039091597563802E-2</v>
      </c>
      <c r="AQ20" s="209">
        <v>2.1071201984818599</v>
      </c>
      <c r="AR20" s="100">
        <v>6.1852335919240498E-2</v>
      </c>
      <c r="AS20" s="209">
        <v>2.80904077231158</v>
      </c>
      <c r="AT20" s="100">
        <v>5.4170945559192302E-2</v>
      </c>
      <c r="AU20" s="209">
        <v>1.7687209446949199</v>
      </c>
      <c r="AV20" s="100">
        <v>7.8726034752623006E-2</v>
      </c>
      <c r="AW20" s="209">
        <v>2.4157683738435201</v>
      </c>
      <c r="AX20" s="100">
        <v>9.2025088605149893E-2</v>
      </c>
      <c r="AY20" s="209">
        <v>3.0592348861871499</v>
      </c>
      <c r="AZ20" s="258">
        <v>7.2778107068603798E-2</v>
      </c>
      <c r="DG20" s="54"/>
    </row>
    <row r="21" spans="1:111" x14ac:dyDescent="0.2">
      <c r="A21" s="98" t="s">
        <v>10</v>
      </c>
      <c r="B21" s="209">
        <v>0.95330319539576003</v>
      </c>
      <c r="C21" s="100">
        <v>0.19430572584459499</v>
      </c>
      <c r="D21" s="209">
        <v>1.6662812850218101</v>
      </c>
      <c r="E21" s="100">
        <v>0.10888870338634001</v>
      </c>
      <c r="F21" s="209">
        <v>2.2255106863090699</v>
      </c>
      <c r="G21" s="100">
        <v>0.107691992249644</v>
      </c>
      <c r="H21" s="209">
        <v>1.35956687391719</v>
      </c>
      <c r="I21" s="100">
        <v>6.4099048405598394E-2</v>
      </c>
      <c r="J21" s="209">
        <v>1.90538390628303</v>
      </c>
      <c r="K21" s="100">
        <v>3.4521461719421498E-2</v>
      </c>
      <c r="L21" s="209">
        <v>2.4677101924980702</v>
      </c>
      <c r="M21" s="258">
        <v>6.6180903490780096E-2</v>
      </c>
      <c r="N21" s="98" t="s">
        <v>10</v>
      </c>
      <c r="O21" s="209">
        <v>1.7011386483150901</v>
      </c>
      <c r="P21" s="100">
        <v>5.7308265407576699E-2</v>
      </c>
      <c r="Q21" s="209">
        <v>2.1873235967692701</v>
      </c>
      <c r="R21" s="100">
        <v>3.5023937723045601E-2</v>
      </c>
      <c r="S21" s="209">
        <v>2.6918675369394198</v>
      </c>
      <c r="T21" s="100">
        <v>5.6025309486812801E-2</v>
      </c>
      <c r="U21" s="209">
        <v>1.9224690852906401</v>
      </c>
      <c r="V21" s="100">
        <v>8.9850915884553698E-2</v>
      </c>
      <c r="W21" s="209">
        <v>2.39044590713404</v>
      </c>
      <c r="X21" s="100">
        <v>5.5785149581918297E-2</v>
      </c>
      <c r="Y21" s="209">
        <v>2.8834507652319799</v>
      </c>
      <c r="Z21" s="258">
        <v>9.6983062448941101E-2</v>
      </c>
      <c r="AA21" s="98" t="s">
        <v>10</v>
      </c>
      <c r="AB21" s="209">
        <v>1.0262629454028001</v>
      </c>
      <c r="AC21" s="100">
        <v>6.5318528189723293E-2</v>
      </c>
      <c r="AD21" s="209">
        <v>1.6034033733136901</v>
      </c>
      <c r="AE21" s="100">
        <v>5.6589190675355699E-2</v>
      </c>
      <c r="AF21" s="209">
        <v>2.3010420855243798</v>
      </c>
      <c r="AG21" s="100">
        <v>0.12847477616238101</v>
      </c>
      <c r="AH21" s="209">
        <v>1.2463638265027199</v>
      </c>
      <c r="AI21" s="100">
        <v>3.5991120119024202E-2</v>
      </c>
      <c r="AJ21" s="209">
        <v>1.8497825207737899</v>
      </c>
      <c r="AK21" s="100">
        <v>4.13583435809219E-2</v>
      </c>
      <c r="AL21" s="209">
        <v>2.4151933601992002</v>
      </c>
      <c r="AM21" s="258">
        <v>7.7780541717038703E-3</v>
      </c>
      <c r="AN21" s="98" t="s">
        <v>10</v>
      </c>
      <c r="AO21" s="209">
        <v>1.4742428370184999</v>
      </c>
      <c r="AP21" s="100">
        <v>9.2985969938514199E-2</v>
      </c>
      <c r="AQ21" s="209">
        <v>2.1446708988210501</v>
      </c>
      <c r="AR21" s="100">
        <v>5.9442195193008203E-2</v>
      </c>
      <c r="AS21" s="209">
        <v>2.7186198780674502</v>
      </c>
      <c r="AT21" s="100">
        <v>7.6554620142663093E-2</v>
      </c>
      <c r="AU21" s="209">
        <v>1.8999797740383899</v>
      </c>
      <c r="AV21" s="100">
        <v>9.8080644830963404E-2</v>
      </c>
      <c r="AW21" s="209">
        <v>2.47916050312379</v>
      </c>
      <c r="AX21" s="100">
        <v>8.5133396344298798E-2</v>
      </c>
      <c r="AY21" s="209">
        <v>3.0290084659442398</v>
      </c>
      <c r="AZ21" s="258">
        <v>0.142783025973231</v>
      </c>
      <c r="DG21" s="54"/>
    </row>
    <row r="22" spans="1:111" x14ac:dyDescent="0.2">
      <c r="A22" s="98" t="s">
        <v>11</v>
      </c>
      <c r="B22" s="209">
        <v>0.39653173906352202</v>
      </c>
      <c r="C22" s="100">
        <v>0.13230154551696099</v>
      </c>
      <c r="D22" s="209">
        <v>1.24435155144316</v>
      </c>
      <c r="E22" s="100">
        <v>0.16173740565195399</v>
      </c>
      <c r="F22" s="209">
        <v>1.96218856212853</v>
      </c>
      <c r="G22" s="100">
        <v>0.114526605538094</v>
      </c>
      <c r="H22" s="209">
        <v>0.95627886215267299</v>
      </c>
      <c r="I22" s="100">
        <v>0.120533780079082</v>
      </c>
      <c r="J22" s="209">
        <v>1.61442118473922</v>
      </c>
      <c r="K22" s="100">
        <v>6.8838008115645902E-2</v>
      </c>
      <c r="L22" s="209">
        <v>2.3222736082214301</v>
      </c>
      <c r="M22" s="258">
        <v>7.6654528312985498E-2</v>
      </c>
      <c r="N22" s="98" t="s">
        <v>11</v>
      </c>
      <c r="O22" s="209">
        <v>1.4222744739275699</v>
      </c>
      <c r="P22" s="100">
        <v>8.4889531081274602E-2</v>
      </c>
      <c r="Q22" s="209">
        <v>2.0980730500307798</v>
      </c>
      <c r="R22" s="100">
        <v>5.9577249398084703E-2</v>
      </c>
      <c r="S22" s="209">
        <v>2.6760235490858499</v>
      </c>
      <c r="T22" s="100">
        <v>4.9186323775273703E-2</v>
      </c>
      <c r="U22" s="209">
        <v>1.8288176815201</v>
      </c>
      <c r="V22" s="100">
        <v>0.17108646983409201</v>
      </c>
      <c r="W22" s="209">
        <v>2.35189899403235</v>
      </c>
      <c r="X22" s="100">
        <v>0.13252796861253499</v>
      </c>
      <c r="Y22" s="209">
        <v>2.8673910116851999</v>
      </c>
      <c r="Z22" s="258">
        <v>0.25114190147389798</v>
      </c>
      <c r="AA22" s="98" t="s">
        <v>11</v>
      </c>
      <c r="AB22" s="209">
        <v>0.83282819380683004</v>
      </c>
      <c r="AC22" s="100">
        <v>0.29167882389987199</v>
      </c>
      <c r="AD22" s="209">
        <v>1.26020091945049</v>
      </c>
      <c r="AE22" s="100">
        <v>6.9717447959450396E-2</v>
      </c>
      <c r="AF22" s="209">
        <v>1.86602478980662</v>
      </c>
      <c r="AG22" s="100">
        <v>0.17111082766305599</v>
      </c>
      <c r="AH22" s="209">
        <v>1.16323820331015</v>
      </c>
      <c r="AI22" s="100">
        <v>0.14208744282261401</v>
      </c>
      <c r="AJ22" s="209">
        <v>1.68882260000381</v>
      </c>
      <c r="AK22" s="100">
        <v>0.10105736526492699</v>
      </c>
      <c r="AL22" s="209">
        <v>2.4163732151963799</v>
      </c>
      <c r="AM22" s="258">
        <v>4.9097898583157903E-3</v>
      </c>
      <c r="AN22" s="98" t="s">
        <v>11</v>
      </c>
      <c r="AO22" s="209">
        <v>1.4566642625974899</v>
      </c>
      <c r="AP22" s="100">
        <v>6.5777892137004898E-2</v>
      </c>
      <c r="AQ22" s="209">
        <v>2.16122756078361</v>
      </c>
      <c r="AR22" s="100">
        <v>9.5462453579822304E-2</v>
      </c>
      <c r="AS22" s="209">
        <v>2.82210269990401</v>
      </c>
      <c r="AT22" s="100">
        <v>0.13133141776120399</v>
      </c>
      <c r="AU22" s="209">
        <v>1.8003391323900799</v>
      </c>
      <c r="AV22" s="100">
        <v>0.310199954412545</v>
      </c>
      <c r="AW22" s="209">
        <v>2.5313168048439998</v>
      </c>
      <c r="AX22" s="100">
        <v>0.21705322929551599</v>
      </c>
      <c r="AY22" s="209">
        <v>3.2983961802309198</v>
      </c>
      <c r="AZ22" s="258">
        <v>0.136524990537956</v>
      </c>
      <c r="DG22" s="54"/>
    </row>
    <row r="23" spans="1:111" x14ac:dyDescent="0.2">
      <c r="A23" s="98" t="s">
        <v>12</v>
      </c>
      <c r="B23" s="209">
        <v>1.20740548623653</v>
      </c>
      <c r="C23" s="100">
        <v>8.1432040485041199E-2</v>
      </c>
      <c r="D23" s="209">
        <v>1.73683767771736</v>
      </c>
      <c r="E23" s="100">
        <v>0.12890443184869901</v>
      </c>
      <c r="F23" s="209">
        <v>2.35405061162191</v>
      </c>
      <c r="G23" s="100">
        <v>0.151220187376646</v>
      </c>
      <c r="H23" s="209">
        <v>1.38546182344526</v>
      </c>
      <c r="I23" s="100">
        <v>7.70149708222789E-2</v>
      </c>
      <c r="J23" s="209">
        <v>1.957331790025</v>
      </c>
      <c r="K23" s="100">
        <v>6.1282956521303E-2</v>
      </c>
      <c r="L23" s="209">
        <v>2.5086203909683999</v>
      </c>
      <c r="M23" s="258">
        <v>8.5918636558966394E-2</v>
      </c>
      <c r="N23" s="98" t="s">
        <v>12</v>
      </c>
      <c r="O23" s="209">
        <v>1.5700834585363299</v>
      </c>
      <c r="P23" s="100">
        <v>3.7767996792090398E-2</v>
      </c>
      <c r="Q23" s="209">
        <v>2.1377940437671801</v>
      </c>
      <c r="R23" s="100">
        <v>2.3661892674925699E-2</v>
      </c>
      <c r="S23" s="209">
        <v>2.66562077494005</v>
      </c>
      <c r="T23" s="100">
        <v>3.4513051358763501E-2</v>
      </c>
      <c r="U23" s="209">
        <v>1.8005425039051599</v>
      </c>
      <c r="V23" s="100">
        <v>7.0875928826731993E-2</v>
      </c>
      <c r="W23" s="209">
        <v>2.3621695062988701</v>
      </c>
      <c r="X23" s="100">
        <v>4.6050486512741101E-2</v>
      </c>
      <c r="Y23" s="209">
        <v>2.8603491469992099</v>
      </c>
      <c r="Z23" s="258">
        <v>5.0481293916534997E-2</v>
      </c>
      <c r="AA23" s="98" t="s">
        <v>12</v>
      </c>
      <c r="AB23" s="209">
        <v>0.97622225192027201</v>
      </c>
      <c r="AC23" s="100">
        <v>0.18662869749687999</v>
      </c>
      <c r="AD23" s="209">
        <v>1.304402497216</v>
      </c>
      <c r="AE23" s="100">
        <v>7.9267599052582002E-2</v>
      </c>
      <c r="AF23" s="209">
        <v>1.7047257912541101</v>
      </c>
      <c r="AG23" s="100">
        <v>0.114830476842692</v>
      </c>
      <c r="AH23" s="209">
        <v>1.2331378069982</v>
      </c>
      <c r="AI23" s="100">
        <v>8.9796352691020306E-2</v>
      </c>
      <c r="AJ23" s="209">
        <v>1.5216923049983999</v>
      </c>
      <c r="AK23" s="100">
        <v>3.0676492085661401E-2</v>
      </c>
      <c r="AL23" s="209">
        <v>1.95816531140049</v>
      </c>
      <c r="AM23" s="258">
        <v>5.1813361334661003E-2</v>
      </c>
      <c r="AN23" s="98" t="s">
        <v>12</v>
      </c>
      <c r="AO23" s="209">
        <v>1.2751429387009801</v>
      </c>
      <c r="AP23" s="100">
        <v>5.6816351493350098E-2</v>
      </c>
      <c r="AQ23" s="209">
        <v>1.7428321793286199</v>
      </c>
      <c r="AR23" s="100">
        <v>5.0976031285127503E-2</v>
      </c>
      <c r="AS23" s="209">
        <v>2.3950951338587001</v>
      </c>
      <c r="AT23" s="100">
        <v>5.72183082890187E-2</v>
      </c>
      <c r="AU23" s="209">
        <v>1.6412474923276601</v>
      </c>
      <c r="AV23" s="100">
        <v>4.3751071994800703E-2</v>
      </c>
      <c r="AW23" s="209">
        <v>2.20019294075834</v>
      </c>
      <c r="AX23" s="100">
        <v>6.8020077794343506E-2</v>
      </c>
      <c r="AY23" s="209">
        <v>2.8035739705323901</v>
      </c>
      <c r="AZ23" s="258">
        <v>2.1811535271273001E-2</v>
      </c>
      <c r="DG23" s="54"/>
    </row>
    <row r="24" spans="1:111" x14ac:dyDescent="0.2">
      <c r="A24" s="98" t="s">
        <v>13</v>
      </c>
      <c r="B24" s="209">
        <v>0.716272785790115</v>
      </c>
      <c r="C24" s="100">
        <v>0.15812067054131099</v>
      </c>
      <c r="D24" s="209">
        <v>1.5360708594055701</v>
      </c>
      <c r="E24" s="100">
        <v>8.2839551999547206E-2</v>
      </c>
      <c r="F24" s="209">
        <v>2.1402735682251901</v>
      </c>
      <c r="G24" s="100">
        <v>6.8791129161805104E-2</v>
      </c>
      <c r="H24" s="209">
        <v>1.35591857709741</v>
      </c>
      <c r="I24" s="100">
        <v>3.3282921105458801E-2</v>
      </c>
      <c r="J24" s="209">
        <v>2.00719456615017</v>
      </c>
      <c r="K24" s="100">
        <v>3.5370996758803799E-2</v>
      </c>
      <c r="L24" s="209">
        <v>2.5704109928587799</v>
      </c>
      <c r="M24" s="258">
        <v>4.7870747424295097E-2</v>
      </c>
      <c r="N24" s="98" t="s">
        <v>13</v>
      </c>
      <c r="O24" s="209">
        <v>1.7720060052420901</v>
      </c>
      <c r="P24" s="100">
        <v>5.1458748733350199E-2</v>
      </c>
      <c r="Q24" s="209">
        <v>2.3318611071333302</v>
      </c>
      <c r="R24" s="100">
        <v>2.8934665387811299E-2</v>
      </c>
      <c r="S24" s="209">
        <v>2.8417990924611001</v>
      </c>
      <c r="T24" s="100">
        <v>3.47229277125937E-2</v>
      </c>
      <c r="U24" s="209">
        <v>2.0376741538267402</v>
      </c>
      <c r="V24" s="100">
        <v>8.7044861356960004E-2</v>
      </c>
      <c r="W24" s="209">
        <v>2.4513390914489999</v>
      </c>
      <c r="X24" s="100">
        <v>8.5282951422569198E-2</v>
      </c>
      <c r="Y24" s="209">
        <v>2.9549528407660102</v>
      </c>
      <c r="Z24" s="258">
        <v>8.9096600636909801E-2</v>
      </c>
      <c r="AA24" s="98" t="s">
        <v>13</v>
      </c>
      <c r="AB24" s="209">
        <v>1.0319414818208099</v>
      </c>
      <c r="AC24" s="100">
        <v>6.4016938170182299E-3</v>
      </c>
      <c r="AD24" s="209">
        <v>1.59199026868166</v>
      </c>
      <c r="AE24" s="100">
        <v>1.45847097385458E-2</v>
      </c>
      <c r="AF24" s="209">
        <v>2.0741915284266201</v>
      </c>
      <c r="AG24" s="100">
        <v>0.130369754052965</v>
      </c>
      <c r="AH24" s="209">
        <v>1.3516008280841401</v>
      </c>
      <c r="AI24" s="100">
        <v>1.8437724042844099E-2</v>
      </c>
      <c r="AJ24" s="209">
        <v>1.8249469841093999</v>
      </c>
      <c r="AK24" s="100">
        <v>6.3022564547267304E-2</v>
      </c>
      <c r="AL24" s="209">
        <v>2.4769562410941601</v>
      </c>
      <c r="AM24" s="258">
        <v>8.8840605073653198E-2</v>
      </c>
      <c r="AN24" s="98" t="s">
        <v>13</v>
      </c>
      <c r="AO24" s="209">
        <v>1.51897030492481</v>
      </c>
      <c r="AP24" s="100">
        <v>5.3251097167647497E-2</v>
      </c>
      <c r="AQ24" s="209">
        <v>2.06690701976214</v>
      </c>
      <c r="AR24" s="100">
        <v>6.3151097652807103E-2</v>
      </c>
      <c r="AS24" s="209">
        <v>2.7603675491168</v>
      </c>
      <c r="AT24" s="100">
        <v>0.104545708596093</v>
      </c>
      <c r="AU24" s="209">
        <v>1.6643378971389</v>
      </c>
      <c r="AV24" s="100">
        <v>0.115222915336282</v>
      </c>
      <c r="AW24" s="209">
        <v>2.3496067370845801</v>
      </c>
      <c r="AX24" s="100">
        <v>9.4867223421794697E-2</v>
      </c>
      <c r="AY24" s="209">
        <v>2.9992087892808499</v>
      </c>
      <c r="AZ24" s="258">
        <v>0.11493054617055</v>
      </c>
      <c r="DG24" s="54"/>
    </row>
    <row r="25" spans="1:111" x14ac:dyDescent="0.2">
      <c r="A25" s="98" t="s">
        <v>14</v>
      </c>
      <c r="B25" s="209">
        <v>0.91495619736687195</v>
      </c>
      <c r="C25" s="100">
        <v>0.14648959341019799</v>
      </c>
      <c r="D25" s="209">
        <v>1.6141351313451999</v>
      </c>
      <c r="E25" s="100">
        <v>8.6550922182681594E-2</v>
      </c>
      <c r="F25" s="209">
        <v>2.1757516941001001</v>
      </c>
      <c r="G25" s="100">
        <v>0.12871950982567801</v>
      </c>
      <c r="H25" s="209">
        <v>1.40091584385921</v>
      </c>
      <c r="I25" s="100">
        <v>7.4717629506827393E-2</v>
      </c>
      <c r="J25" s="209">
        <v>1.9226034598055699</v>
      </c>
      <c r="K25" s="100">
        <v>4.8112442608784702E-2</v>
      </c>
      <c r="L25" s="209">
        <v>2.4711295962359001</v>
      </c>
      <c r="M25" s="258">
        <v>4.2507975352426002E-2</v>
      </c>
      <c r="N25" s="98" t="s">
        <v>14</v>
      </c>
      <c r="O25" s="209">
        <v>1.6821309903336501</v>
      </c>
      <c r="P25" s="100">
        <v>3.4472295369582497E-2</v>
      </c>
      <c r="Q25" s="209">
        <v>2.1964500342591502</v>
      </c>
      <c r="R25" s="100">
        <v>3.12234628498608E-2</v>
      </c>
      <c r="S25" s="209">
        <v>2.6341405496969799</v>
      </c>
      <c r="T25" s="100">
        <v>3.4870947464221098E-2</v>
      </c>
      <c r="U25" s="209">
        <v>2.0118207936469799</v>
      </c>
      <c r="V25" s="100">
        <v>3.09570938422466E-2</v>
      </c>
      <c r="W25" s="209">
        <v>2.3885985996677701</v>
      </c>
      <c r="X25" s="100">
        <v>2.83088573804752E-2</v>
      </c>
      <c r="Y25" s="209">
        <v>2.7576617837181199</v>
      </c>
      <c r="Z25" s="258">
        <v>3.0624578809232202E-2</v>
      </c>
      <c r="AA25" s="98" t="s">
        <v>14</v>
      </c>
      <c r="AB25" s="209">
        <v>0.89458514164553604</v>
      </c>
      <c r="AC25" s="100">
        <v>0.20728787410299801</v>
      </c>
      <c r="AD25" s="209">
        <v>1.2998731979251601</v>
      </c>
      <c r="AE25" s="100">
        <v>0.15701255509093401</v>
      </c>
      <c r="AF25" s="209">
        <v>1.9914768106485901</v>
      </c>
      <c r="AG25" s="100">
        <v>0.21151586575108999</v>
      </c>
      <c r="AH25" s="209">
        <v>1.0294167229612601</v>
      </c>
      <c r="AI25" s="100">
        <v>7.5689500009477597E-3</v>
      </c>
      <c r="AJ25" s="209">
        <v>1.6112100052771701</v>
      </c>
      <c r="AK25" s="100">
        <v>5.8260559998181999E-2</v>
      </c>
      <c r="AL25" s="209">
        <v>2.2182107748184801</v>
      </c>
      <c r="AM25" s="258">
        <v>5.4075391602176698E-2</v>
      </c>
      <c r="AN25" s="98" t="s">
        <v>14</v>
      </c>
      <c r="AO25" s="209">
        <v>1.28591535135516</v>
      </c>
      <c r="AP25" s="100">
        <v>5.2388741077409401E-2</v>
      </c>
      <c r="AQ25" s="209">
        <v>1.9253329322584301</v>
      </c>
      <c r="AR25" s="100">
        <v>3.2750111050662001E-2</v>
      </c>
      <c r="AS25" s="209">
        <v>2.53820285061837</v>
      </c>
      <c r="AT25" s="100">
        <v>4.4859235816585699E-2</v>
      </c>
      <c r="AU25" s="209">
        <v>1.6343538174499199</v>
      </c>
      <c r="AV25" s="100">
        <v>5.7940432243309102E-2</v>
      </c>
      <c r="AW25" s="209">
        <v>2.3018435193633202</v>
      </c>
      <c r="AX25" s="100">
        <v>8.8045664114584393E-2</v>
      </c>
      <c r="AY25" s="209">
        <v>2.94638171205392</v>
      </c>
      <c r="AZ25" s="258">
        <v>4.9197862598709403E-2</v>
      </c>
      <c r="DG25" s="54"/>
    </row>
    <row r="26" spans="1:111" x14ac:dyDescent="0.2">
      <c r="A26" s="98" t="s">
        <v>15</v>
      </c>
      <c r="B26" s="209">
        <v>1.33760119199796</v>
      </c>
      <c r="C26" s="100">
        <v>8.6459004288370098E-2</v>
      </c>
      <c r="D26" s="209">
        <v>1.8814058130256801</v>
      </c>
      <c r="E26" s="100">
        <v>7.0514807296557305E-2</v>
      </c>
      <c r="F26" s="209">
        <v>2.3272620564494799</v>
      </c>
      <c r="G26" s="100">
        <v>8.5016221107292594E-2</v>
      </c>
      <c r="H26" s="209">
        <v>1.72556951181704</v>
      </c>
      <c r="I26" s="100">
        <v>5.5193473698561299E-2</v>
      </c>
      <c r="J26" s="209">
        <v>2.1980050888423199</v>
      </c>
      <c r="K26" s="100">
        <v>3.3588476811167098E-2</v>
      </c>
      <c r="L26" s="209">
        <v>2.60860206085249</v>
      </c>
      <c r="M26" s="258">
        <v>4.01351231921128E-2</v>
      </c>
      <c r="N26" s="98" t="s">
        <v>15</v>
      </c>
      <c r="O26" s="209">
        <v>1.9739186010530601</v>
      </c>
      <c r="P26" s="100">
        <v>3.3275365422641402E-2</v>
      </c>
      <c r="Q26" s="209">
        <v>2.37245296756794</v>
      </c>
      <c r="R26" s="100">
        <v>1.9330433619047498E-2</v>
      </c>
      <c r="S26" s="209">
        <v>2.7527347458355398</v>
      </c>
      <c r="T26" s="100">
        <v>1.8369621157612599E-2</v>
      </c>
      <c r="U26" s="209">
        <v>2.1079465186132298</v>
      </c>
      <c r="V26" s="100">
        <v>4.5084745857137599E-2</v>
      </c>
      <c r="W26" s="209">
        <v>2.4394699277365102</v>
      </c>
      <c r="X26" s="100">
        <v>2.9534617379236999E-2</v>
      </c>
      <c r="Y26" s="209">
        <v>2.77233262109901</v>
      </c>
      <c r="Z26" s="258">
        <v>3.1517601808654601E-2</v>
      </c>
      <c r="AA26" s="98" t="s">
        <v>15</v>
      </c>
      <c r="AB26" s="209">
        <v>1.00937213053538</v>
      </c>
      <c r="AC26" s="100">
        <v>6.4101683339679999E-2</v>
      </c>
      <c r="AD26" s="209">
        <v>1.50432580556637</v>
      </c>
      <c r="AE26" s="100">
        <v>8.4671088096878094E-2</v>
      </c>
      <c r="AF26" s="209">
        <v>2.0252645522277302</v>
      </c>
      <c r="AG26" s="100">
        <v>0.104562485357398</v>
      </c>
      <c r="AH26" s="209">
        <v>1.09960882506723</v>
      </c>
      <c r="AI26" s="100">
        <v>0.124113178644115</v>
      </c>
      <c r="AJ26" s="209">
        <v>1.5925343762992099</v>
      </c>
      <c r="AK26" s="100">
        <v>4.33702800750582E-2</v>
      </c>
      <c r="AL26" s="209">
        <v>2.17201834163536</v>
      </c>
      <c r="AM26" s="258">
        <v>4.30090906255279E-2</v>
      </c>
      <c r="AN26" s="98" t="s">
        <v>15</v>
      </c>
      <c r="AO26" s="209">
        <v>1.2773374708902201</v>
      </c>
      <c r="AP26" s="100">
        <v>4.5133763696651098E-2</v>
      </c>
      <c r="AQ26" s="209">
        <v>1.8511907804308501</v>
      </c>
      <c r="AR26" s="100">
        <v>4.1817838205130103E-2</v>
      </c>
      <c r="AS26" s="209">
        <v>2.4180846464026402</v>
      </c>
      <c r="AT26" s="100">
        <v>3.2176711830149897E-2</v>
      </c>
      <c r="AU26" s="209">
        <v>1.62511783065232</v>
      </c>
      <c r="AV26" s="100">
        <v>4.9699702328179003E-2</v>
      </c>
      <c r="AW26" s="209">
        <v>2.14242903851469</v>
      </c>
      <c r="AX26" s="100">
        <v>5.4224913052855497E-2</v>
      </c>
      <c r="AY26" s="209">
        <v>2.6848944041459499</v>
      </c>
      <c r="AZ26" s="258">
        <v>5.9309559203919601E-2</v>
      </c>
      <c r="DG26" s="54"/>
    </row>
    <row r="27" spans="1:111" x14ac:dyDescent="0.2">
      <c r="A27" s="98" t="s">
        <v>16</v>
      </c>
      <c r="B27" s="209">
        <v>0.61910241003024402</v>
      </c>
      <c r="C27" s="100">
        <v>0.160883227076593</v>
      </c>
      <c r="D27" s="209">
        <v>1.3874690590809</v>
      </c>
      <c r="E27" s="100">
        <v>8.2771517076588294E-2</v>
      </c>
      <c r="F27" s="209">
        <v>2.1077865410605798</v>
      </c>
      <c r="G27" s="100">
        <v>0.10471756237240799</v>
      </c>
      <c r="H27" s="209">
        <v>0.91498948459561402</v>
      </c>
      <c r="I27" s="100">
        <v>0.106372522868319</v>
      </c>
      <c r="J27" s="209">
        <v>1.73040747826978</v>
      </c>
      <c r="K27" s="100">
        <v>7.0692846605193094E-2</v>
      </c>
      <c r="L27" s="209">
        <v>2.31803524898997</v>
      </c>
      <c r="M27" s="258">
        <v>4.4828814267199701E-2</v>
      </c>
      <c r="N27" s="98" t="s">
        <v>16</v>
      </c>
      <c r="O27" s="209">
        <v>1.4442052974691599</v>
      </c>
      <c r="P27" s="100">
        <v>8.3764539434964799E-2</v>
      </c>
      <c r="Q27" s="209">
        <v>2.1385186095344899</v>
      </c>
      <c r="R27" s="100">
        <v>5.4968113700996399E-2</v>
      </c>
      <c r="S27" s="209">
        <v>2.6132440454992398</v>
      </c>
      <c r="T27" s="100">
        <v>3.7898901316302101E-2</v>
      </c>
      <c r="U27" s="209">
        <v>1.9898818124907101</v>
      </c>
      <c r="V27" s="100">
        <v>0.101833151093029</v>
      </c>
      <c r="W27" s="209">
        <v>2.4108359644280899</v>
      </c>
      <c r="X27" s="100">
        <v>5.5388019709852201E-2</v>
      </c>
      <c r="Y27" s="209">
        <v>2.8402196279174099</v>
      </c>
      <c r="Z27" s="258">
        <v>7.6454912453385093E-2</v>
      </c>
      <c r="AA27" s="98" t="s">
        <v>16</v>
      </c>
      <c r="AB27" s="209">
        <v>1.01252152947508</v>
      </c>
      <c r="AC27" s="100">
        <v>5.2432286711139399E-2</v>
      </c>
      <c r="AD27" s="209">
        <v>1.51589048912645</v>
      </c>
      <c r="AE27" s="100">
        <v>7.0954365162604296E-2</v>
      </c>
      <c r="AF27" s="209">
        <v>1.9855498356003101</v>
      </c>
      <c r="AG27" s="100">
        <v>7.7165985641146601E-2</v>
      </c>
      <c r="AH27" s="209">
        <v>1.1936666044628499</v>
      </c>
      <c r="AI27" s="100">
        <v>0.113609785236178</v>
      </c>
      <c r="AJ27" s="209">
        <v>1.6831489144724501</v>
      </c>
      <c r="AK27" s="100">
        <v>2.7357000492905698E-2</v>
      </c>
      <c r="AL27" s="209">
        <v>2.2871745777063301</v>
      </c>
      <c r="AM27" s="258">
        <v>8.1108997488912302E-2</v>
      </c>
      <c r="AN27" s="98" t="s">
        <v>16</v>
      </c>
      <c r="AO27" s="209">
        <v>1.41025449914849</v>
      </c>
      <c r="AP27" s="100">
        <v>7.1458803773120999E-2</v>
      </c>
      <c r="AQ27" s="209">
        <v>2.0271795478941699</v>
      </c>
      <c r="AR27" s="100">
        <v>6.6152945760742807E-2</v>
      </c>
      <c r="AS27" s="209">
        <v>2.72345935082812</v>
      </c>
      <c r="AT27" s="100">
        <v>0.11941058026906599</v>
      </c>
      <c r="AU27" s="209">
        <v>1.7625821164778399</v>
      </c>
      <c r="AV27" s="100">
        <v>7.7405330622266705E-2</v>
      </c>
      <c r="AW27" s="209">
        <v>2.3577696516951701</v>
      </c>
      <c r="AX27" s="100">
        <v>0.12546212287683001</v>
      </c>
      <c r="AY27" s="209">
        <v>3.1794840988730799</v>
      </c>
      <c r="AZ27" s="258">
        <v>0.20784963038301199</v>
      </c>
      <c r="DG27" s="54"/>
    </row>
    <row r="28" spans="1:111" x14ac:dyDescent="0.2">
      <c r="A28" s="98" t="s">
        <v>17</v>
      </c>
      <c r="B28" s="209">
        <v>0.58995530048072298</v>
      </c>
      <c r="C28" s="100">
        <v>0.25630913468000799</v>
      </c>
      <c r="D28" s="209">
        <v>1.5020044570660001</v>
      </c>
      <c r="E28" s="100">
        <v>0.13489311343667301</v>
      </c>
      <c r="F28" s="209">
        <v>2.1681022991674999</v>
      </c>
      <c r="G28" s="100">
        <v>0.113831284462784</v>
      </c>
      <c r="H28" s="209">
        <v>1.03124393235329</v>
      </c>
      <c r="I28" s="100">
        <v>5.62451291902284E-2</v>
      </c>
      <c r="J28" s="209">
        <v>1.7139947631975101</v>
      </c>
      <c r="K28" s="100">
        <v>6.2502098679531895E-2</v>
      </c>
      <c r="L28" s="209">
        <v>2.3314696194682698</v>
      </c>
      <c r="M28" s="258">
        <v>6.0558056503039699E-2</v>
      </c>
      <c r="N28" s="98" t="s">
        <v>17</v>
      </c>
      <c r="O28" s="209">
        <v>1.375072804218</v>
      </c>
      <c r="P28" s="100">
        <v>7.05754816113736E-2</v>
      </c>
      <c r="Q28" s="209">
        <v>2.0435503271236102</v>
      </c>
      <c r="R28" s="100">
        <v>4.5522708950392898E-2</v>
      </c>
      <c r="S28" s="209">
        <v>2.5822394541968499</v>
      </c>
      <c r="T28" s="100">
        <v>4.2707654635429297E-2</v>
      </c>
      <c r="U28" s="209">
        <v>1.6018014953672599</v>
      </c>
      <c r="V28" s="100">
        <v>0.11578153384195899</v>
      </c>
      <c r="W28" s="209">
        <v>2.2552459117593999</v>
      </c>
      <c r="X28" s="100">
        <v>0.13451061678808199</v>
      </c>
      <c r="Y28" s="209">
        <v>2.6509981216529401</v>
      </c>
      <c r="Z28" s="258">
        <v>8.7451526970366497E-2</v>
      </c>
      <c r="AA28" s="98" t="s">
        <v>17</v>
      </c>
      <c r="AB28" s="209">
        <v>1.08360096148828</v>
      </c>
      <c r="AC28" s="100">
        <v>0.16755874255255099</v>
      </c>
      <c r="AD28" s="209">
        <v>1.66632690941662</v>
      </c>
      <c r="AE28" s="100">
        <v>0.20599114628712001</v>
      </c>
      <c r="AF28" s="209">
        <v>2.2825815372873</v>
      </c>
      <c r="AG28" s="100">
        <v>0.190757448149519</v>
      </c>
      <c r="AH28" s="209">
        <v>1.2653909440530799</v>
      </c>
      <c r="AI28" s="100">
        <v>7.6318779539704798E-2</v>
      </c>
      <c r="AJ28" s="209">
        <v>1.8975402459066999</v>
      </c>
      <c r="AK28" s="100">
        <v>8.4156270445968101E-2</v>
      </c>
      <c r="AL28" s="209">
        <v>2.51328341340907</v>
      </c>
      <c r="AM28" s="258">
        <v>7.8773742811750994E-2</v>
      </c>
      <c r="AN28" s="98" t="s">
        <v>17</v>
      </c>
      <c r="AO28" s="209">
        <v>1.49696628049547</v>
      </c>
      <c r="AP28" s="100">
        <v>5.1753673907956099E-2</v>
      </c>
      <c r="AQ28" s="209">
        <v>2.1936547178458699</v>
      </c>
      <c r="AR28" s="100">
        <v>6.9125755541863301E-2</v>
      </c>
      <c r="AS28" s="209">
        <v>2.8767902978609001</v>
      </c>
      <c r="AT28" s="100">
        <v>0.10431052089026201</v>
      </c>
      <c r="AU28" s="209">
        <v>1.74761768307645</v>
      </c>
      <c r="AV28" s="100">
        <v>0.123183869017022</v>
      </c>
      <c r="AW28" s="209">
        <v>2.3813216615995199</v>
      </c>
      <c r="AX28" s="100">
        <v>0.115398181302515</v>
      </c>
      <c r="AY28" s="209">
        <v>3.0414692243082899</v>
      </c>
      <c r="AZ28" s="258">
        <v>0.13845377953910801</v>
      </c>
      <c r="DG28" s="54"/>
    </row>
    <row r="29" spans="1:111" x14ac:dyDescent="0.2">
      <c r="A29" s="98" t="s">
        <v>18</v>
      </c>
      <c r="B29" s="209">
        <v>0.77662892040279197</v>
      </c>
      <c r="C29" s="100">
        <v>0.109491427606182</v>
      </c>
      <c r="D29" s="209">
        <v>1.41262160706189</v>
      </c>
      <c r="E29" s="100">
        <v>8.2329016764392304E-2</v>
      </c>
      <c r="F29" s="209">
        <v>2.0660069174496298</v>
      </c>
      <c r="G29" s="100">
        <v>6.2712500938797794E-2</v>
      </c>
      <c r="H29" s="209">
        <v>1.2418279045729499</v>
      </c>
      <c r="I29" s="100">
        <v>6.0559250853630002E-2</v>
      </c>
      <c r="J29" s="209">
        <v>1.8375959597309199</v>
      </c>
      <c r="K29" s="100">
        <v>5.7608136030187003E-2</v>
      </c>
      <c r="L29" s="209">
        <v>2.4910447425484201</v>
      </c>
      <c r="M29" s="258">
        <v>8.0554707644927198E-2</v>
      </c>
      <c r="N29" s="98" t="s">
        <v>18</v>
      </c>
      <c r="O29" s="209">
        <v>1.6562161560473001</v>
      </c>
      <c r="P29" s="100">
        <v>6.4816778997424301E-2</v>
      </c>
      <c r="Q29" s="209">
        <v>2.2430218116998901</v>
      </c>
      <c r="R29" s="100">
        <v>6.1635228899252902E-2</v>
      </c>
      <c r="S29" s="209">
        <v>2.8395589477238401</v>
      </c>
      <c r="T29" s="100">
        <v>5.3491023505091502E-2</v>
      </c>
      <c r="U29" s="209">
        <v>2.0571863179298502</v>
      </c>
      <c r="V29" s="100">
        <v>8.4746044645712906E-2</v>
      </c>
      <c r="W29" s="209">
        <v>2.5598692442472402</v>
      </c>
      <c r="X29" s="100">
        <v>0.117194249773553</v>
      </c>
      <c r="Y29" s="209">
        <v>3.0829264284861502</v>
      </c>
      <c r="Z29" s="258">
        <v>0.120157284259563</v>
      </c>
      <c r="AA29" s="98" t="s">
        <v>18</v>
      </c>
      <c r="AB29" s="209">
        <v>1.0335634408054499</v>
      </c>
      <c r="AC29" s="100">
        <v>6.5262934997800504E-2</v>
      </c>
      <c r="AD29" s="209">
        <v>1.59944808557656</v>
      </c>
      <c r="AE29" s="100">
        <v>6.65873650119029E-3</v>
      </c>
      <c r="AF29" s="209">
        <v>2.2594609652381399</v>
      </c>
      <c r="AG29" s="100">
        <v>9.4023013124517704E-2</v>
      </c>
      <c r="AH29" s="209">
        <v>1.3091494552420699</v>
      </c>
      <c r="AI29" s="100">
        <v>7.3732055163347202E-2</v>
      </c>
      <c r="AJ29" s="209">
        <v>1.8694727336664301</v>
      </c>
      <c r="AK29" s="100">
        <v>6.1734411696313898E-2</v>
      </c>
      <c r="AL29" s="209">
        <v>2.4181974629178602</v>
      </c>
      <c r="AM29" s="258">
        <v>6.0183836052570504E-4</v>
      </c>
      <c r="AN29" s="98" t="s">
        <v>18</v>
      </c>
      <c r="AO29" s="209">
        <v>1.4721864259108699</v>
      </c>
      <c r="AP29" s="100">
        <v>7.5082406510716002E-2</v>
      </c>
      <c r="AQ29" s="209">
        <v>2.1604073356753202</v>
      </c>
      <c r="AR29" s="100">
        <v>6.1659181227511399E-2</v>
      </c>
      <c r="AS29" s="209">
        <v>2.9199264911377298</v>
      </c>
      <c r="AT29" s="100">
        <v>6.7831843710798603E-2</v>
      </c>
      <c r="AU29" s="209">
        <v>1.89675358959846</v>
      </c>
      <c r="AV29" s="100">
        <v>0.188217927010361</v>
      </c>
      <c r="AW29" s="209">
        <v>2.77181781478789</v>
      </c>
      <c r="AX29" s="100">
        <v>0.210964972714588</v>
      </c>
      <c r="AY29" s="209">
        <v>3.505901839286</v>
      </c>
      <c r="AZ29" s="258">
        <v>0.12841532910504699</v>
      </c>
      <c r="DG29" s="54"/>
    </row>
    <row r="30" spans="1:111" x14ac:dyDescent="0.2">
      <c r="A30" s="98" t="s">
        <v>19</v>
      </c>
      <c r="B30" s="209">
        <v>1.33915091473114</v>
      </c>
      <c r="C30" s="100">
        <v>5.5564423772913998E-2</v>
      </c>
      <c r="D30" s="209">
        <v>1.8878085222552401</v>
      </c>
      <c r="E30" s="100">
        <v>8.9734806898769198E-2</v>
      </c>
      <c r="F30" s="209">
        <v>2.4093601434258201</v>
      </c>
      <c r="G30" s="100">
        <v>4.8355224141143301E-2</v>
      </c>
      <c r="H30" s="209">
        <v>1.64294100259503</v>
      </c>
      <c r="I30" s="100">
        <v>6.4134728564974694E-2</v>
      </c>
      <c r="J30" s="209">
        <v>2.11750589596604</v>
      </c>
      <c r="K30" s="100">
        <v>3.11965740143237E-2</v>
      </c>
      <c r="L30" s="209">
        <v>2.5259368808027198</v>
      </c>
      <c r="M30" s="258">
        <v>3.2811063042652598E-2</v>
      </c>
      <c r="N30" s="98" t="s">
        <v>19</v>
      </c>
      <c r="O30" s="209">
        <v>1.86035960156844</v>
      </c>
      <c r="P30" s="100">
        <v>4.1541791604272099E-2</v>
      </c>
      <c r="Q30" s="209">
        <v>2.27799223421645</v>
      </c>
      <c r="R30" s="100">
        <v>2.20742535463158E-2</v>
      </c>
      <c r="S30" s="209">
        <v>2.64952363837428</v>
      </c>
      <c r="T30" s="100">
        <v>2.7660753444078801E-2</v>
      </c>
      <c r="U30" s="209">
        <v>2.0902332254972902</v>
      </c>
      <c r="V30" s="100">
        <v>4.5889441740114799E-2</v>
      </c>
      <c r="W30" s="209">
        <v>2.4181004527532002</v>
      </c>
      <c r="X30" s="100">
        <v>3.1090573271245502E-2</v>
      </c>
      <c r="Y30" s="209">
        <v>2.7820167493848098</v>
      </c>
      <c r="Z30" s="258">
        <v>3.81101812062834E-2</v>
      </c>
      <c r="AA30" s="98" t="s">
        <v>19</v>
      </c>
      <c r="AB30" s="209">
        <v>0.96513624081000904</v>
      </c>
      <c r="AC30" s="100">
        <v>0.129474438967739</v>
      </c>
      <c r="AD30" s="209">
        <v>1.4244933760359699</v>
      </c>
      <c r="AE30" s="100">
        <v>0.15086055993316899</v>
      </c>
      <c r="AF30" s="209">
        <v>1.9461570930710901</v>
      </c>
      <c r="AG30" s="100">
        <v>9.7887356852651194E-2</v>
      </c>
      <c r="AH30" s="209">
        <v>1.0318825878319899</v>
      </c>
      <c r="AI30" s="100">
        <v>1.6244996620724601E-2</v>
      </c>
      <c r="AJ30" s="209">
        <v>1.59502478665088</v>
      </c>
      <c r="AK30" s="100">
        <v>2.8046704874833898E-2</v>
      </c>
      <c r="AL30" s="209">
        <v>2.12208956153912</v>
      </c>
      <c r="AM30" s="258">
        <v>5.6502662801411203E-2</v>
      </c>
      <c r="AN30" s="98" t="s">
        <v>19</v>
      </c>
      <c r="AO30" s="209">
        <v>1.2851368737209501</v>
      </c>
      <c r="AP30" s="100">
        <v>7.2739967158187799E-2</v>
      </c>
      <c r="AQ30" s="209">
        <v>1.8662924278869799</v>
      </c>
      <c r="AR30" s="100">
        <v>4.20384616281217E-2</v>
      </c>
      <c r="AS30" s="209">
        <v>2.4077807622166501</v>
      </c>
      <c r="AT30" s="100">
        <v>4.0637908588296197E-2</v>
      </c>
      <c r="AU30" s="209">
        <v>1.66781428110568</v>
      </c>
      <c r="AV30" s="100">
        <v>3.9147109202915698E-2</v>
      </c>
      <c r="AW30" s="209">
        <v>2.2471035645835902</v>
      </c>
      <c r="AX30" s="100">
        <v>4.1849725312088699E-2</v>
      </c>
      <c r="AY30" s="209">
        <v>2.75164452804853</v>
      </c>
      <c r="AZ30" s="258">
        <v>5.5183725671190197E-2</v>
      </c>
      <c r="DG30" s="54"/>
    </row>
    <row r="31" spans="1:111" x14ac:dyDescent="0.2">
      <c r="A31" s="98" t="s">
        <v>20</v>
      </c>
      <c r="B31" s="209">
        <v>1.14807081489174</v>
      </c>
      <c r="C31" s="100">
        <v>9.0659203200515001E-2</v>
      </c>
      <c r="D31" s="209">
        <v>1.77080021184822</v>
      </c>
      <c r="E31" s="100">
        <v>7.2509027160032602E-2</v>
      </c>
      <c r="F31" s="209">
        <v>2.3922325774197399</v>
      </c>
      <c r="G31" s="100">
        <v>8.3545810407289298E-2</v>
      </c>
      <c r="H31" s="209">
        <v>1.4801125005334801</v>
      </c>
      <c r="I31" s="100">
        <v>4.5143573840020899E-2</v>
      </c>
      <c r="J31" s="209">
        <v>2.0673630151132398</v>
      </c>
      <c r="K31" s="100">
        <v>5.4104063054185698E-2</v>
      </c>
      <c r="L31" s="209">
        <v>2.6500068367457699</v>
      </c>
      <c r="M31" s="258">
        <v>5.8077943247740002E-2</v>
      </c>
      <c r="N31" s="98" t="s">
        <v>20</v>
      </c>
      <c r="O31" s="209">
        <v>1.8346432407609601</v>
      </c>
      <c r="P31" s="100">
        <v>4.0579549943720303E-2</v>
      </c>
      <c r="Q31" s="209">
        <v>2.3717905336879901</v>
      </c>
      <c r="R31" s="100">
        <v>4.3396669685371099E-2</v>
      </c>
      <c r="S31" s="209">
        <v>2.8279142313911998</v>
      </c>
      <c r="T31" s="100">
        <v>3.081322517467E-2</v>
      </c>
      <c r="U31" s="209">
        <v>2.03439471004237</v>
      </c>
      <c r="V31" s="100">
        <v>7.2974211764843006E-2</v>
      </c>
      <c r="W31" s="209">
        <v>2.4867113383901498</v>
      </c>
      <c r="X31" s="100">
        <v>4.7932321614468303E-2</v>
      </c>
      <c r="Y31" s="209">
        <v>2.8491239578132701</v>
      </c>
      <c r="Z31" s="258">
        <v>5.7176830681051199E-2</v>
      </c>
      <c r="AA31" s="98" t="s">
        <v>20</v>
      </c>
      <c r="AB31" s="209">
        <v>1.2761061578870201</v>
      </c>
      <c r="AC31" s="100">
        <v>0.110404029826073</v>
      </c>
      <c r="AD31" s="209">
        <v>1.98098264575547</v>
      </c>
      <c r="AE31" s="100">
        <v>8.89151110422019E-2</v>
      </c>
      <c r="AF31" s="209">
        <v>2.5356663335135399</v>
      </c>
      <c r="AG31" s="100">
        <v>8.5571991168822401E-2</v>
      </c>
      <c r="AH31" s="209">
        <v>1.5415020002575699</v>
      </c>
      <c r="AI31" s="100">
        <v>5.1289009526564497E-2</v>
      </c>
      <c r="AJ31" s="209">
        <v>2.15846814735084</v>
      </c>
      <c r="AK31" s="100">
        <v>9.2156042407172706E-2</v>
      </c>
      <c r="AL31" s="209">
        <v>2.6679271492049601</v>
      </c>
      <c r="AM31" s="258">
        <v>6.7826811868453005E-2</v>
      </c>
      <c r="AN31" s="98" t="s">
        <v>20</v>
      </c>
      <c r="AO31" s="209">
        <v>1.68288049343129</v>
      </c>
      <c r="AP31" s="100">
        <v>6.4842743773563805E-2</v>
      </c>
      <c r="AQ31" s="209">
        <v>2.29945657168822</v>
      </c>
      <c r="AR31" s="100">
        <v>5.6714839880555402E-2</v>
      </c>
      <c r="AS31" s="209">
        <v>2.90087606316317</v>
      </c>
      <c r="AT31" s="100">
        <v>9.1753543141043406E-2</v>
      </c>
      <c r="AU31" s="209">
        <v>1.82120324237362</v>
      </c>
      <c r="AV31" s="100">
        <v>8.1808570136817804E-2</v>
      </c>
      <c r="AW31" s="209">
        <v>2.42546785587359</v>
      </c>
      <c r="AX31" s="100">
        <v>7.4679231958345596E-2</v>
      </c>
      <c r="AY31" s="209">
        <v>3.1627049707661699</v>
      </c>
      <c r="AZ31" s="258">
        <v>0.14226511435105099</v>
      </c>
      <c r="DG31" s="54"/>
    </row>
    <row r="32" spans="1:111" x14ac:dyDescent="0.2">
      <c r="A32" s="98"/>
      <c r="B32" s="1"/>
      <c r="C32" s="1"/>
      <c r="D32" s="1"/>
      <c r="E32" s="1"/>
      <c r="F32" s="1"/>
      <c r="G32" s="1"/>
      <c r="H32" s="1"/>
      <c r="I32" s="1"/>
      <c r="J32" s="1"/>
      <c r="K32" s="1"/>
      <c r="L32" s="1"/>
      <c r="M32" s="293"/>
      <c r="N32" s="98"/>
      <c r="O32" s="1"/>
      <c r="P32" s="1"/>
      <c r="Q32" s="1"/>
      <c r="R32" s="1"/>
      <c r="S32" s="1"/>
      <c r="T32" s="1"/>
      <c r="U32" s="1"/>
      <c r="V32" s="1"/>
      <c r="W32" s="1"/>
      <c r="X32" s="1"/>
      <c r="Y32" s="1"/>
      <c r="Z32" s="293"/>
      <c r="AA32" s="98"/>
      <c r="AB32" s="1"/>
      <c r="AC32" s="1"/>
      <c r="AD32" s="1"/>
      <c r="AE32" s="1"/>
      <c r="AF32" s="1"/>
      <c r="AG32" s="1"/>
      <c r="AH32" s="1"/>
      <c r="AI32" s="1"/>
      <c r="AJ32" s="1"/>
      <c r="AK32" s="1"/>
      <c r="AL32" s="1"/>
      <c r="AM32" s="293"/>
      <c r="AN32" s="98"/>
      <c r="AO32" s="1"/>
      <c r="AP32" s="1"/>
      <c r="AQ32" s="1"/>
      <c r="AR32" s="1"/>
      <c r="AS32" s="1"/>
      <c r="AT32" s="1"/>
      <c r="AU32" s="1"/>
      <c r="AV32" s="1"/>
      <c r="AW32" s="1"/>
      <c r="AX32" s="1"/>
      <c r="AY32" s="1"/>
      <c r="AZ32" s="293"/>
      <c r="DG32" s="54"/>
    </row>
    <row r="33" spans="1:118" x14ac:dyDescent="0.2">
      <c r="A33" s="97" t="s">
        <v>21</v>
      </c>
      <c r="B33" s="1"/>
      <c r="C33" s="1"/>
      <c r="D33" s="1"/>
      <c r="E33" s="1"/>
      <c r="F33" s="1"/>
      <c r="G33" s="1"/>
      <c r="H33" s="1"/>
      <c r="I33" s="1"/>
      <c r="J33" s="1"/>
      <c r="K33" s="1"/>
      <c r="L33" s="1"/>
      <c r="M33" s="293"/>
      <c r="N33" s="97" t="s">
        <v>21</v>
      </c>
      <c r="O33" s="1"/>
      <c r="P33" s="1"/>
      <c r="Q33" s="1"/>
      <c r="R33" s="1"/>
      <c r="S33" s="1"/>
      <c r="T33" s="1"/>
      <c r="U33" s="1"/>
      <c r="V33" s="1"/>
      <c r="W33" s="1"/>
      <c r="X33" s="1"/>
      <c r="Y33" s="1"/>
      <c r="Z33" s="293"/>
      <c r="AA33" s="97" t="s">
        <v>21</v>
      </c>
      <c r="AB33" s="1"/>
      <c r="AC33" s="1"/>
      <c r="AD33" s="1"/>
      <c r="AE33" s="1"/>
      <c r="AF33" s="1"/>
      <c r="AG33" s="1"/>
      <c r="AH33" s="1"/>
      <c r="AI33" s="1"/>
      <c r="AJ33" s="1"/>
      <c r="AK33" s="1"/>
      <c r="AL33" s="1"/>
      <c r="AM33" s="293"/>
      <c r="AN33" s="97" t="s">
        <v>21</v>
      </c>
      <c r="AO33" s="1"/>
      <c r="AP33" s="1"/>
      <c r="AQ33" s="1"/>
      <c r="AR33" s="1"/>
      <c r="AS33" s="1"/>
      <c r="AT33" s="1"/>
      <c r="AU33" s="1"/>
      <c r="AV33" s="1"/>
      <c r="AW33" s="1"/>
      <c r="AX33" s="1"/>
      <c r="AY33" s="1"/>
      <c r="AZ33" s="293"/>
      <c r="DG33" s="54"/>
    </row>
    <row r="34" spans="1:118" x14ac:dyDescent="0.2">
      <c r="A34" s="98" t="s">
        <v>22</v>
      </c>
      <c r="B34" s="209">
        <v>0.644771864758794</v>
      </c>
      <c r="C34" s="100">
        <v>0.109376921772564</v>
      </c>
      <c r="D34" s="209">
        <v>1.3921299328357799</v>
      </c>
      <c r="E34" s="100">
        <v>7.3261609233619907E-2</v>
      </c>
      <c r="F34" s="209">
        <v>2.0872843651725099</v>
      </c>
      <c r="G34" s="100">
        <v>6.9323726509626593E-2</v>
      </c>
      <c r="H34" s="209">
        <v>1.20476939117022</v>
      </c>
      <c r="I34" s="100">
        <v>6.6216002510069497E-2</v>
      </c>
      <c r="J34" s="209">
        <v>1.83138310267419</v>
      </c>
      <c r="K34" s="100">
        <v>5.6930541283594101E-2</v>
      </c>
      <c r="L34" s="209">
        <v>2.4314097511749302</v>
      </c>
      <c r="M34" s="258">
        <v>6.4813489728911503E-2</v>
      </c>
      <c r="N34" s="98" t="s">
        <v>22</v>
      </c>
      <c r="O34" s="209">
        <v>1.70297354882272</v>
      </c>
      <c r="P34" s="100">
        <v>3.8858860418654703E-2</v>
      </c>
      <c r="Q34" s="209">
        <v>2.2017007013738699</v>
      </c>
      <c r="R34" s="100">
        <v>2.57872543315514E-2</v>
      </c>
      <c r="S34" s="209">
        <v>2.6496696237714099</v>
      </c>
      <c r="T34" s="100">
        <v>3.4868160979387802E-2</v>
      </c>
      <c r="U34" s="209">
        <v>1.94640363209637</v>
      </c>
      <c r="V34" s="100">
        <v>4.68787625712224E-2</v>
      </c>
      <c r="W34" s="209">
        <v>2.38202322704262</v>
      </c>
      <c r="X34" s="100">
        <v>4.2742654319608497E-2</v>
      </c>
      <c r="Y34" s="209">
        <v>2.8188120446297602</v>
      </c>
      <c r="Z34" s="258">
        <v>5.7092325424760497E-2</v>
      </c>
      <c r="AA34" s="98" t="s">
        <v>22</v>
      </c>
      <c r="AB34" s="209">
        <v>0.75310036515950396</v>
      </c>
      <c r="AC34" s="100">
        <v>0.18336882884543901</v>
      </c>
      <c r="AD34" s="209">
        <v>1.25361459961232</v>
      </c>
      <c r="AE34" s="100">
        <v>5.3826721898966201E-2</v>
      </c>
      <c r="AF34" s="209">
        <v>1.9162771155331499</v>
      </c>
      <c r="AG34" s="100">
        <v>0.16011190365898401</v>
      </c>
      <c r="AH34" s="209">
        <v>1.0287438217845</v>
      </c>
      <c r="AI34" s="100">
        <v>9.9271322807637603E-4</v>
      </c>
      <c r="AJ34" s="209">
        <v>1.5747211034331901</v>
      </c>
      <c r="AK34" s="100">
        <v>6.3306424239328599E-2</v>
      </c>
      <c r="AL34" s="209">
        <v>2.1610449346262999</v>
      </c>
      <c r="AM34" s="258">
        <v>8.7219697062358603E-2</v>
      </c>
      <c r="AN34" s="98" t="s">
        <v>22</v>
      </c>
      <c r="AO34" s="209">
        <v>1.2528443221189001</v>
      </c>
      <c r="AP34" s="100">
        <v>4.0902690423088896E-3</v>
      </c>
      <c r="AQ34" s="209">
        <v>1.90059924786442</v>
      </c>
      <c r="AR34" s="100">
        <v>6.3643484586390103E-2</v>
      </c>
      <c r="AS34" s="209">
        <v>2.5407829891890601</v>
      </c>
      <c r="AT34" s="100">
        <v>6.0643362759609701E-2</v>
      </c>
      <c r="AU34" s="209">
        <v>1.6515407697243201</v>
      </c>
      <c r="AV34" s="100">
        <v>4.9409933814074602E-2</v>
      </c>
      <c r="AW34" s="209">
        <v>2.3046109503208401</v>
      </c>
      <c r="AX34" s="100">
        <v>6.3518402914882102E-2</v>
      </c>
      <c r="AY34" s="209">
        <v>3.0415632360300902</v>
      </c>
      <c r="AZ34" s="258">
        <v>0.124438150004697</v>
      </c>
      <c r="DG34" s="54"/>
    </row>
    <row r="35" spans="1:118" x14ac:dyDescent="0.2">
      <c r="A35" s="98" t="s">
        <v>23</v>
      </c>
      <c r="B35" s="209">
        <v>1.2216577354845499</v>
      </c>
      <c r="C35" s="100">
        <v>9.7977922203837997E-2</v>
      </c>
      <c r="D35" s="209">
        <v>1.77670983344114</v>
      </c>
      <c r="E35" s="100">
        <v>9.5314760169182902E-2</v>
      </c>
      <c r="F35" s="209">
        <v>2.3418578557560301</v>
      </c>
      <c r="G35" s="100">
        <v>8.8229106009682604E-2</v>
      </c>
      <c r="H35" s="209">
        <v>1.44613988855513</v>
      </c>
      <c r="I35" s="100">
        <v>6.3754953542546705E-2</v>
      </c>
      <c r="J35" s="209">
        <v>1.97440924330417</v>
      </c>
      <c r="K35" s="100">
        <v>4.6779053631240998E-2</v>
      </c>
      <c r="L35" s="209">
        <v>2.4973938197743499</v>
      </c>
      <c r="M35" s="258">
        <v>5.54768594915701E-2</v>
      </c>
      <c r="N35" s="98" t="s">
        <v>23</v>
      </c>
      <c r="O35" s="209">
        <v>1.8043693140030901</v>
      </c>
      <c r="P35" s="100">
        <v>3.4746222160551697E-2</v>
      </c>
      <c r="Q35" s="209">
        <v>2.23047366549486</v>
      </c>
      <c r="R35" s="100">
        <v>3.0225213952508299E-2</v>
      </c>
      <c r="S35" s="209">
        <v>2.70626343085411</v>
      </c>
      <c r="T35" s="100">
        <v>3.0915794948434699E-2</v>
      </c>
      <c r="U35" s="209">
        <v>2.0651480830490301</v>
      </c>
      <c r="V35" s="100">
        <v>8.4972250122305207E-2</v>
      </c>
      <c r="W35" s="209">
        <v>2.42521224992965</v>
      </c>
      <c r="X35" s="100">
        <v>6.1658559710595903E-2</v>
      </c>
      <c r="Y35" s="209">
        <v>2.8049038546857399</v>
      </c>
      <c r="Z35" s="258">
        <v>4.54351710601405E-2</v>
      </c>
      <c r="AA35" s="98" t="s">
        <v>23</v>
      </c>
      <c r="AB35" s="209">
        <v>1.1067894669838501</v>
      </c>
      <c r="AC35" s="100">
        <v>0.17295436324767199</v>
      </c>
      <c r="AD35" s="209">
        <v>1.6689384694254701</v>
      </c>
      <c r="AE35" s="100">
        <v>0.187711974023092</v>
      </c>
      <c r="AF35" s="209">
        <v>2.3819412948153702</v>
      </c>
      <c r="AG35" s="100">
        <v>0.12087359659999899</v>
      </c>
      <c r="AH35" s="209">
        <v>1.2941387397851001</v>
      </c>
      <c r="AI35" s="100">
        <v>9.3773579488566405E-2</v>
      </c>
      <c r="AJ35" s="209">
        <v>1.8890313326388799</v>
      </c>
      <c r="AK35" s="100">
        <v>9.1163091619213404E-2</v>
      </c>
      <c r="AL35" s="209">
        <v>2.45856105376886</v>
      </c>
      <c r="AM35" s="258">
        <v>8.2810693869247998E-2</v>
      </c>
      <c r="AN35" s="98" t="s">
        <v>23</v>
      </c>
      <c r="AO35" s="209">
        <v>1.4484156962454999</v>
      </c>
      <c r="AP35" s="100">
        <v>6.5865041893307205E-2</v>
      </c>
      <c r="AQ35" s="209">
        <v>2.1124288027895601</v>
      </c>
      <c r="AR35" s="100">
        <v>6.4622460224007403E-2</v>
      </c>
      <c r="AS35" s="209">
        <v>2.6606821985843898</v>
      </c>
      <c r="AT35" s="100">
        <v>5.9784110354221903E-2</v>
      </c>
      <c r="AU35" s="209">
        <v>1.7529992631703299</v>
      </c>
      <c r="AV35" s="100">
        <v>6.9460325634307499E-2</v>
      </c>
      <c r="AW35" s="209">
        <v>2.3884527141418102</v>
      </c>
      <c r="AX35" s="100">
        <v>7.9222616335065194E-2</v>
      </c>
      <c r="AY35" s="209">
        <v>3.07064216548449</v>
      </c>
      <c r="AZ35" s="258">
        <v>9.3220516624413899E-2</v>
      </c>
      <c r="DG35" s="54"/>
    </row>
    <row r="36" spans="1:118" x14ac:dyDescent="0.2">
      <c r="A36" s="98" t="s">
        <v>24</v>
      </c>
      <c r="B36" s="209">
        <v>0.96200786644581404</v>
      </c>
      <c r="C36" s="100">
        <v>0.138957196923985</v>
      </c>
      <c r="D36" s="209">
        <v>1.6021619789582899</v>
      </c>
      <c r="E36" s="100">
        <v>0.14658839539881099</v>
      </c>
      <c r="F36" s="209">
        <v>2.1763057924730602</v>
      </c>
      <c r="G36" s="100">
        <v>9.9032558139674903E-2</v>
      </c>
      <c r="H36" s="209">
        <v>1.3722789092313701</v>
      </c>
      <c r="I36" s="100">
        <v>5.7867451924810798E-2</v>
      </c>
      <c r="J36" s="209">
        <v>1.8852414135167499</v>
      </c>
      <c r="K36" s="100">
        <v>5.2287911393000999E-2</v>
      </c>
      <c r="L36" s="209">
        <v>2.44190572795421</v>
      </c>
      <c r="M36" s="258">
        <v>6.3945669295268195E-2</v>
      </c>
      <c r="N36" s="98" t="s">
        <v>24</v>
      </c>
      <c r="O36" s="209">
        <v>1.73483660086529</v>
      </c>
      <c r="P36" s="100">
        <v>6.5629727147181904E-2</v>
      </c>
      <c r="Q36" s="209">
        <v>2.2587253540369301</v>
      </c>
      <c r="R36" s="100">
        <v>5.0334670797048703E-2</v>
      </c>
      <c r="S36" s="209">
        <v>2.7406186317761598</v>
      </c>
      <c r="T36" s="100">
        <v>5.2987935380679502E-2</v>
      </c>
      <c r="U36" s="209">
        <v>2.0142359278412498</v>
      </c>
      <c r="V36" s="100">
        <v>0.103615725233449</v>
      </c>
      <c r="W36" s="209">
        <v>2.40294125168377</v>
      </c>
      <c r="X36" s="100">
        <v>7.5483922340268295E-2</v>
      </c>
      <c r="Y36" s="209">
        <v>2.8055945733271601</v>
      </c>
      <c r="Z36" s="258">
        <v>6.88843141206643E-2</v>
      </c>
      <c r="AA36" s="98" t="s">
        <v>24</v>
      </c>
      <c r="AB36" s="209">
        <v>1.03314227802079</v>
      </c>
      <c r="AC36" s="100">
        <v>0.11546531590523</v>
      </c>
      <c r="AD36" s="209">
        <v>1.55247626239848</v>
      </c>
      <c r="AE36" s="100">
        <v>8.1573333987165195E-2</v>
      </c>
      <c r="AF36" s="209">
        <v>2.2071969113380501</v>
      </c>
      <c r="AG36" s="100">
        <v>0.218053770489714</v>
      </c>
      <c r="AH36" s="209">
        <v>1.2487994233981901</v>
      </c>
      <c r="AI36" s="100">
        <v>1.7102332772980199E-2</v>
      </c>
      <c r="AJ36" s="209">
        <v>1.7823861162514401</v>
      </c>
      <c r="AK36" s="100">
        <v>9.5815931547617306E-2</v>
      </c>
      <c r="AL36" s="209">
        <v>2.4155127716945399</v>
      </c>
      <c r="AM36" s="258">
        <v>2.6142482559370999E-2</v>
      </c>
      <c r="AN36" s="98" t="s">
        <v>24</v>
      </c>
      <c r="AO36" s="209">
        <v>1.5608385850696</v>
      </c>
      <c r="AP36" s="100">
        <v>5.8298324768356002E-2</v>
      </c>
      <c r="AQ36" s="209">
        <v>2.1065635826000699</v>
      </c>
      <c r="AR36" s="100">
        <v>6.1275982937999497E-2</v>
      </c>
      <c r="AS36" s="209">
        <v>2.7665842578401101</v>
      </c>
      <c r="AT36" s="100">
        <v>0.19515097091118899</v>
      </c>
      <c r="AU36" s="209">
        <v>1.74700838119628</v>
      </c>
      <c r="AV36" s="100">
        <v>0.14463660412111801</v>
      </c>
      <c r="AW36" s="209">
        <v>2.2227335286505401</v>
      </c>
      <c r="AX36" s="100">
        <v>9.2279720930025705E-2</v>
      </c>
      <c r="AY36" s="209">
        <v>2.93645907946483</v>
      </c>
      <c r="AZ36" s="258">
        <v>0.146922853169864</v>
      </c>
      <c r="DG36" s="54"/>
    </row>
    <row r="37" spans="1:118" x14ac:dyDescent="0.2">
      <c r="A37" s="98" t="s">
        <v>25</v>
      </c>
      <c r="B37" s="209">
        <v>1.2166944960074499</v>
      </c>
      <c r="C37" s="100">
        <v>0.107241908007478</v>
      </c>
      <c r="D37" s="209">
        <v>1.7710603317307501</v>
      </c>
      <c r="E37" s="100">
        <v>9.0214204582369298E-2</v>
      </c>
      <c r="F37" s="209">
        <v>2.34010950393544</v>
      </c>
      <c r="G37" s="100">
        <v>9.2717479593604296E-2</v>
      </c>
      <c r="H37" s="209">
        <v>1.4436078019937999</v>
      </c>
      <c r="I37" s="100">
        <v>5.7275827958741699E-2</v>
      </c>
      <c r="J37" s="209">
        <v>1.97187104711707</v>
      </c>
      <c r="K37" s="100">
        <v>4.6162996647898802E-2</v>
      </c>
      <c r="L37" s="209">
        <v>2.4961598103738201</v>
      </c>
      <c r="M37" s="258">
        <v>5.1752855187622598E-2</v>
      </c>
      <c r="N37" s="98" t="s">
        <v>25</v>
      </c>
      <c r="O37" s="209">
        <v>1.8030359542296801</v>
      </c>
      <c r="P37" s="100">
        <v>3.2418168421353401E-2</v>
      </c>
      <c r="Q37" s="209">
        <v>2.2309794187383898</v>
      </c>
      <c r="R37" s="100">
        <v>3.1312873148355097E-2</v>
      </c>
      <c r="S37" s="209">
        <v>2.7072348024575299</v>
      </c>
      <c r="T37" s="100">
        <v>3.32154519167829E-2</v>
      </c>
      <c r="U37" s="209">
        <v>2.06412772595375</v>
      </c>
      <c r="V37" s="100">
        <v>7.9850162422684307E-2</v>
      </c>
      <c r="W37" s="209">
        <v>2.4243020143008902</v>
      </c>
      <c r="X37" s="100">
        <v>5.9146654744319099E-2</v>
      </c>
      <c r="Y37" s="209">
        <v>2.8061259479230398</v>
      </c>
      <c r="Z37" s="258">
        <v>4.4122474487173699E-2</v>
      </c>
      <c r="AA37" s="98" t="s">
        <v>25</v>
      </c>
      <c r="AB37" s="209">
        <v>1.10695795529887</v>
      </c>
      <c r="AC37" s="100">
        <v>0.167091009471763</v>
      </c>
      <c r="AD37" s="209">
        <v>1.6526505366711199</v>
      </c>
      <c r="AE37" s="100">
        <v>0.202360546763968</v>
      </c>
      <c r="AF37" s="209">
        <v>2.3912585758765501</v>
      </c>
      <c r="AG37" s="100">
        <v>0.145024679557892</v>
      </c>
      <c r="AH37" s="209">
        <v>1.28995202817119</v>
      </c>
      <c r="AI37" s="100">
        <v>7.9718823535782898E-2</v>
      </c>
      <c r="AJ37" s="209">
        <v>1.8867611008356899</v>
      </c>
      <c r="AK37" s="100">
        <v>8.0222826817528001E-2</v>
      </c>
      <c r="AL37" s="209">
        <v>2.45694528179662</v>
      </c>
      <c r="AM37" s="258">
        <v>8.3768435039774505E-2</v>
      </c>
      <c r="AN37" s="98" t="s">
        <v>25</v>
      </c>
      <c r="AO37" s="209">
        <v>1.45182686538162</v>
      </c>
      <c r="AP37" s="100">
        <v>7.3510258272776005E-2</v>
      </c>
      <c r="AQ37" s="209">
        <v>2.1138146042338799</v>
      </c>
      <c r="AR37" s="100">
        <v>6.3514839669880405E-2</v>
      </c>
      <c r="AS37" s="209">
        <v>2.66371320301069</v>
      </c>
      <c r="AT37" s="100">
        <v>5.8375670664917202E-2</v>
      </c>
      <c r="AU37" s="209">
        <v>1.7533697806064901</v>
      </c>
      <c r="AV37" s="100">
        <v>6.8480400415140003E-2</v>
      </c>
      <c r="AW37" s="209">
        <v>2.3868654668661198</v>
      </c>
      <c r="AX37" s="100">
        <v>7.2086503250227502E-2</v>
      </c>
      <c r="AY37" s="209">
        <v>3.06830768582752</v>
      </c>
      <c r="AZ37" s="258">
        <v>9.7575178223302694E-2</v>
      </c>
      <c r="DG37" s="54"/>
    </row>
    <row r="38" spans="1:118" x14ac:dyDescent="0.2">
      <c r="M38" s="262"/>
      <c r="Z38" s="262"/>
      <c r="AM38" s="262"/>
      <c r="AZ38" s="262"/>
      <c r="DG38" s="54"/>
    </row>
    <row r="39" spans="1:118" s="116" customFormat="1" x14ac:dyDescent="0.2">
      <c r="A39" s="101" t="s">
        <v>156</v>
      </c>
      <c r="B39" s="199">
        <f>AVERAGE(B12:B31,B34,B37)</f>
        <v>0.93404486405621046</v>
      </c>
      <c r="C39" s="102">
        <f>SQRT(SUMSQ(C12:C31,C34,C37)/(22^2))</f>
        <v>3.0032780190274569E-2</v>
      </c>
      <c r="D39" s="200">
        <f t="shared" ref="D39" si="0">AVERAGE(D12:D31,D34,D37)</f>
        <v>1.6378185661857629</v>
      </c>
      <c r="E39" s="102">
        <f t="shared" ref="E39" si="1">SQRT(SUMSQ(E12:E31,E34,E37)/(22^2))</f>
        <v>2.2769092946472461E-2</v>
      </c>
      <c r="F39" s="200">
        <f t="shared" ref="F39" si="2">AVERAGE(F12:F31,F34,F37)</f>
        <v>2.2420057951206913</v>
      </c>
      <c r="G39" s="102">
        <f t="shared" ref="G39" si="3">SQRT(SUMSQ(G12:G31,G34,G37)/(22^2))</f>
        <v>2.0210012298919576E-2</v>
      </c>
      <c r="H39" s="200">
        <f t="shared" ref="H39" si="4">AVERAGE(H12:H31,H34,H37)</f>
        <v>1.3555835072557121</v>
      </c>
      <c r="I39" s="102">
        <f t="shared" ref="I39" si="5">SQRT(SUMSQ(I12:I31,I34,I37)/(22^2))</f>
        <v>1.3968004347967342E-2</v>
      </c>
      <c r="J39" s="200">
        <f t="shared" ref="J39" si="6">AVERAGE(J12:J31,J34,J37)</f>
        <v>1.9554860550087658</v>
      </c>
      <c r="K39" s="102">
        <f t="shared" ref="K39" si="7">SQRT(SUMSQ(K12:K31,K34,K37)/(22^2))</f>
        <v>1.0231223551655748E-2</v>
      </c>
      <c r="L39" s="200">
        <f t="shared" ref="L39" si="8">AVERAGE(L12:L31,L34,L37)</f>
        <v>2.4995362518566786</v>
      </c>
      <c r="M39" s="251">
        <f t="shared" ref="M39" si="9">SQRT(SUMSQ(M12:M31,M34,M37)/(22^2))</f>
        <v>1.155673648353152E-2</v>
      </c>
      <c r="N39" s="101" t="s">
        <v>156</v>
      </c>
      <c r="O39" s="200">
        <f>AVERAGE(O12:O31,O34,O37)</f>
        <v>1.7073425415934607</v>
      </c>
      <c r="P39" s="102">
        <f>SQRT(SUMSQ(P12:P31,P34,P37)/(22^2))</f>
        <v>1.0889381367848261E-2</v>
      </c>
      <c r="Q39" s="200">
        <f t="shared" ref="Q39" si="10">AVERAGE(Q12:Q31,Q34,Q37)</f>
        <v>2.2375309250364999</v>
      </c>
      <c r="R39" s="102">
        <f t="shared" ref="R39" si="11">SQRT(SUMSQ(R12:R31,R34,R37)/(22^2))</f>
        <v>7.5963926343074152E-3</v>
      </c>
      <c r="S39" s="200">
        <f t="shared" ref="S39" si="12">AVERAGE(S12:S31,S34,S37)</f>
        <v>2.7049818294073771</v>
      </c>
      <c r="T39" s="102">
        <f t="shared" ref="T39" si="13">SQRT(SUMSQ(T12:T31,T34,T37)/(22^2))</f>
        <v>7.8138180935313668E-3</v>
      </c>
      <c r="U39" s="200">
        <f t="shared" ref="U39" si="14">AVERAGE(U12:U31,U34,U37)</f>
        <v>1.9828286590922815</v>
      </c>
      <c r="V39" s="102">
        <f t="shared" ref="V39" si="15">SQRT(SUMSQ(V12:V31,V34,V37)/(22^2))</f>
        <v>1.6761928452077704E-2</v>
      </c>
      <c r="W39" s="200">
        <f t="shared" ref="W39" si="16">AVERAGE(W12:W31,W34,W37)</f>
        <v>2.4137394908939749</v>
      </c>
      <c r="X39" s="102">
        <f t="shared" ref="X39" si="17">SQRT(SUMSQ(X12:X31,X34,X37)/(22^2))</f>
        <v>1.4706546156029779E-2</v>
      </c>
      <c r="Y39" s="200">
        <f t="shared" ref="Y39" si="18">AVERAGE(Y12:Y31,Y34,Y37)</f>
        <v>2.8259877116611318</v>
      </c>
      <c r="Z39" s="251">
        <f t="shared" ref="Z39" si="19">SQRT(SUMSQ(Z12:Z31,Z34,Z37)/(22^2))</f>
        <v>1.7459741366570313E-2</v>
      </c>
      <c r="AA39" s="101" t="s">
        <v>156</v>
      </c>
      <c r="AB39" s="200">
        <f>AVERAGE(AB12:AB31,AB34,AB37)</f>
        <v>1.0320074127169534</v>
      </c>
      <c r="AC39" s="102">
        <f>SQRT(SUMSQ(AC12:AC31,AC34,AC37)/(22^2))</f>
        <v>3.0942632431920816E-2</v>
      </c>
      <c r="AD39" s="200">
        <f t="shared" ref="AD39" si="20">AVERAGE(AD12:AD31,AD34,AD37)</f>
        <v>1.5318313978281994</v>
      </c>
      <c r="AE39" s="102">
        <f t="shared" ref="AE39" si="21">SQRT(SUMSQ(AE12:AE31,AE34,AE37)/(22^2))</f>
        <v>2.3284125710148956E-2</v>
      </c>
      <c r="AF39" s="200">
        <f t="shared" ref="AF39" si="22">AVERAGE(AF12:AF31,AF34,AF37)</f>
        <v>2.1232794853620405</v>
      </c>
      <c r="AG39" s="102">
        <f t="shared" ref="AG39" si="23">SQRT(SUMSQ(AG12:AG31,AG34,AG37)/(22^2))</f>
        <v>2.8761573408361545E-2</v>
      </c>
      <c r="AH39" s="200">
        <f t="shared" ref="AH39" si="24">AVERAGE(AH12:AH31,AH34,AH37)</f>
        <v>1.2334901863424035</v>
      </c>
      <c r="AI39" s="102">
        <f t="shared" ref="AI39" si="25">SQRT(SUMSQ(AI12:AI31,AI34,AI37)/(22^2))</f>
        <v>1.5782473648188237E-2</v>
      </c>
      <c r="AJ39" s="200">
        <f t="shared" ref="AJ39" si="26">AVERAGE(AJ12:AJ31,AJ34,AJ37)</f>
        <v>1.776277003523127</v>
      </c>
      <c r="AK39" s="102">
        <f t="shared" ref="AK39" si="27">SQRT(SUMSQ(AK12:AK31,AK34,AK37)/(22^2))</f>
        <v>1.3546977380318386E-2</v>
      </c>
      <c r="AL39" s="200">
        <f t="shared" ref="AL39" si="28">AVERAGE(AL12:AL31,AL34,AL37)</f>
        <v>2.3768941978128826</v>
      </c>
      <c r="AM39" s="251">
        <f t="shared" ref="AM39" si="29">SQRT(SUMSQ(AM12:AM31,AM34,AM37)/(22^2))</f>
        <v>1.3854246778904178E-2</v>
      </c>
      <c r="AN39" s="101" t="s">
        <v>156</v>
      </c>
      <c r="AO39" s="200">
        <f>AVERAGE(AO12:AO31,AO34,AO37)</f>
        <v>1.4466539533351648</v>
      </c>
      <c r="AP39" s="102">
        <f>SQRT(SUMSQ(AP12:AP31,AP34,AP37)/(22^2))</f>
        <v>1.2769437602611511E-2</v>
      </c>
      <c r="AQ39" s="200">
        <f t="shared" ref="AQ39" si="30">AVERAGE(AQ12:AQ31,AQ34,AQ37)</f>
        <v>2.0713875803773232</v>
      </c>
      <c r="AR39" s="102">
        <f t="shared" ref="AR39" si="31">SQRT(SUMSQ(AR12:AR31,AR34,AR37)/(22^2))</f>
        <v>1.170942556314216E-2</v>
      </c>
      <c r="AS39" s="200">
        <f t="shared" ref="AS39" si="32">AVERAGE(AS12:AS31,AS34,AS37)</f>
        <v>2.6955328778660461</v>
      </c>
      <c r="AT39" s="102">
        <f t="shared" ref="AT39" si="33">SQRT(SUMSQ(AT12:AT31,AT34,AT37)/(22^2))</f>
        <v>1.5020208721797816E-2</v>
      </c>
      <c r="AU39" s="200">
        <f t="shared" ref="AU39" si="34">AVERAGE(AU12:AU31,AU34,AU37)</f>
        <v>1.7701236393708724</v>
      </c>
      <c r="AV39" s="102">
        <f t="shared" ref="AV39" si="35">SQRT(SUMSQ(AV12:AV31,AV34,AV37)/(22^2))</f>
        <v>2.2715927359050172E-2</v>
      </c>
      <c r="AW39" s="200">
        <f t="shared" ref="AW39" si="36">AVERAGE(AW12:AW31,AW34,AW37)</f>
        <v>2.3947694628363494</v>
      </c>
      <c r="AX39" s="102">
        <f t="shared" ref="AX39" si="37">SQRT(SUMSQ(AX12:AX31,AX34,AX37)/(22^2))</f>
        <v>2.2238995232673944E-2</v>
      </c>
      <c r="AY39" s="200">
        <f t="shared" ref="AY39" si="38">AVERAGE(AY12:AY31,AY34,AY37)</f>
        <v>3.0575163977347839</v>
      </c>
      <c r="AZ39" s="251">
        <f t="shared" ref="AZ39" si="39">SQRT(SUMSQ(AZ12:AZ31,AZ34,AZ37)/(22^2))</f>
        <v>2.2424302147799644E-2</v>
      </c>
      <c r="BA39" s="117"/>
      <c r="BB39" s="118"/>
      <c r="BC39" s="117"/>
      <c r="BD39" s="118"/>
      <c r="BE39" s="117"/>
      <c r="BF39" s="118"/>
      <c r="BH39" s="103"/>
      <c r="BI39" s="146"/>
      <c r="BJ39" s="146"/>
      <c r="BK39" s="146"/>
      <c r="BL39" s="146"/>
      <c r="BM39" s="146"/>
      <c r="BN39" s="146"/>
      <c r="BO39" s="146"/>
      <c r="BP39" s="146"/>
      <c r="BQ39" s="146"/>
      <c r="BR39" s="146"/>
      <c r="BS39" s="146"/>
      <c r="BT39" s="146"/>
      <c r="BU39" s="202"/>
      <c r="BV39" s="202"/>
      <c r="BW39" s="203"/>
      <c r="BX39" s="146"/>
      <c r="BY39" s="146"/>
      <c r="BZ39" s="146"/>
      <c r="CA39" s="146"/>
      <c r="CB39" s="146"/>
      <c r="CC39" s="146"/>
      <c r="CD39" s="146"/>
      <c r="CE39" s="146"/>
      <c r="CF39" s="146"/>
      <c r="CG39" s="146"/>
      <c r="CH39" s="146"/>
      <c r="CI39" s="146"/>
      <c r="CJ39" s="202"/>
      <c r="CK39" s="202"/>
      <c r="CL39" s="203"/>
      <c r="CM39" s="146"/>
      <c r="CN39" s="146"/>
      <c r="CO39" s="146"/>
      <c r="CP39" s="146"/>
      <c r="CQ39" s="146"/>
      <c r="CR39" s="146"/>
      <c r="CS39" s="146"/>
      <c r="CT39" s="146"/>
      <c r="CU39" s="146"/>
      <c r="CV39" s="146"/>
      <c r="CW39" s="146"/>
      <c r="CX39" s="146"/>
      <c r="CY39" s="202"/>
      <c r="CZ39" s="202"/>
      <c r="DA39" s="203"/>
      <c r="DB39" s="146"/>
      <c r="DC39" s="146"/>
      <c r="DD39" s="146"/>
      <c r="DE39" s="146"/>
      <c r="DF39" s="146"/>
      <c r="DG39" s="146"/>
      <c r="DH39" s="146"/>
      <c r="DI39" s="146"/>
      <c r="DJ39" s="146"/>
      <c r="DK39" s="146"/>
      <c r="DL39" s="146"/>
      <c r="DM39" s="146"/>
      <c r="DN39" s="202"/>
    </row>
    <row r="40" spans="1:118" x14ac:dyDescent="0.2">
      <c r="A40" s="48"/>
      <c r="B40" s="6"/>
      <c r="C40" s="6"/>
      <c r="D40" s="6"/>
      <c r="E40" s="6"/>
      <c r="F40" s="6"/>
      <c r="G40" s="6"/>
      <c r="H40" s="6"/>
      <c r="I40" s="6"/>
      <c r="J40" s="6"/>
      <c r="K40" s="6"/>
      <c r="L40" s="6"/>
      <c r="M40" s="262"/>
      <c r="N40" s="48"/>
      <c r="O40" s="6"/>
      <c r="P40" s="6"/>
      <c r="Q40" s="6"/>
      <c r="R40" s="6"/>
      <c r="S40" s="6"/>
      <c r="T40" s="6"/>
      <c r="U40" s="6"/>
      <c r="V40" s="6"/>
      <c r="W40" s="6"/>
      <c r="X40" s="6"/>
      <c r="Y40" s="6"/>
      <c r="Z40" s="262"/>
      <c r="AA40" s="48"/>
      <c r="AB40" s="6"/>
      <c r="AC40" s="6"/>
      <c r="AD40" s="6"/>
      <c r="AE40" s="6"/>
      <c r="AF40" s="6"/>
      <c r="AG40" s="6"/>
      <c r="AH40" s="6"/>
      <c r="AI40" s="6"/>
      <c r="AJ40" s="6"/>
      <c r="AK40" s="6"/>
      <c r="AL40" s="6"/>
      <c r="AM40" s="262"/>
      <c r="AN40" s="48"/>
      <c r="AO40" s="6"/>
      <c r="AP40" s="6"/>
      <c r="AQ40" s="6"/>
      <c r="AR40" s="6"/>
      <c r="AS40" s="6"/>
      <c r="AT40" s="6"/>
      <c r="AU40" s="6"/>
      <c r="AV40" s="6"/>
      <c r="AW40" s="6"/>
      <c r="AX40" s="6"/>
      <c r="AY40" s="6"/>
      <c r="AZ40" s="262"/>
      <c r="DG40" s="54"/>
    </row>
    <row r="41" spans="1:118" x14ac:dyDescent="0.2">
      <c r="A41" s="49" t="s">
        <v>26</v>
      </c>
      <c r="B41" s="8"/>
      <c r="C41" s="9"/>
      <c r="D41" s="8"/>
      <c r="E41" s="9"/>
      <c r="F41" s="8"/>
      <c r="G41" s="9"/>
      <c r="H41" s="8"/>
      <c r="I41" s="9"/>
      <c r="J41" s="8"/>
      <c r="K41" s="9"/>
      <c r="L41" s="8"/>
      <c r="M41" s="247"/>
      <c r="N41" s="49" t="s">
        <v>26</v>
      </c>
      <c r="O41" s="8"/>
      <c r="P41" s="9"/>
      <c r="Q41" s="8"/>
      <c r="R41" s="9"/>
      <c r="S41" s="8"/>
      <c r="T41" s="9"/>
      <c r="U41" s="8"/>
      <c r="V41" s="9"/>
      <c r="W41" s="8"/>
      <c r="X41" s="9"/>
      <c r="Y41" s="8"/>
      <c r="Z41" s="247"/>
      <c r="AA41" s="49" t="s">
        <v>26</v>
      </c>
      <c r="AB41" s="8"/>
      <c r="AC41" s="9"/>
      <c r="AD41" s="8"/>
      <c r="AE41" s="9"/>
      <c r="AF41" s="8"/>
      <c r="AG41" s="9"/>
      <c r="AH41" s="8"/>
      <c r="AI41" s="9"/>
      <c r="AJ41" s="8"/>
      <c r="AK41" s="9"/>
      <c r="AL41" s="8"/>
      <c r="AM41" s="247"/>
      <c r="AN41" s="49" t="s">
        <v>26</v>
      </c>
      <c r="AO41" s="8"/>
      <c r="AP41" s="9"/>
      <c r="AQ41" s="8"/>
      <c r="AR41" s="9"/>
      <c r="AS41" s="8"/>
      <c r="AT41" s="9"/>
      <c r="AU41" s="8"/>
      <c r="AV41" s="9"/>
      <c r="AW41" s="8"/>
      <c r="AX41" s="9"/>
      <c r="AY41" s="8"/>
      <c r="AZ41" s="247"/>
      <c r="DG41" s="54"/>
    </row>
    <row r="42" spans="1:118" s="6" customFormat="1" x14ac:dyDescent="0.2">
      <c r="A42" s="104" t="s">
        <v>262</v>
      </c>
      <c r="B42" s="8">
        <v>1.25662382150013</v>
      </c>
      <c r="C42" s="9">
        <v>0.18394692468926599</v>
      </c>
      <c r="D42" s="8">
        <v>1.8067501789709901</v>
      </c>
      <c r="E42" s="9">
        <v>0.12627554386308301</v>
      </c>
      <c r="F42" s="8">
        <v>2.3602909793273801</v>
      </c>
      <c r="G42" s="9">
        <v>0.123248755930502</v>
      </c>
      <c r="H42" s="8">
        <v>1.2003634836152399</v>
      </c>
      <c r="I42" s="9">
        <v>5.9529381352920401E-2</v>
      </c>
      <c r="J42" s="8">
        <v>1.77119890682887</v>
      </c>
      <c r="K42" s="9">
        <v>6.3904117890531895E-2</v>
      </c>
      <c r="L42" s="8">
        <v>2.32310231847518</v>
      </c>
      <c r="M42" s="247">
        <v>9.1219386921743903E-2</v>
      </c>
      <c r="N42" s="104" t="s">
        <v>262</v>
      </c>
      <c r="O42" s="8">
        <v>1.29115656132997</v>
      </c>
      <c r="P42" s="9">
        <v>5.0852123566508201E-2</v>
      </c>
      <c r="Q42" s="8">
        <v>1.8601326025926599</v>
      </c>
      <c r="R42" s="9">
        <v>4.2964787332376402E-2</v>
      </c>
      <c r="S42" s="8">
        <v>2.4336502034408101</v>
      </c>
      <c r="T42" s="9">
        <v>7.1823419897230401E-2</v>
      </c>
      <c r="U42" s="8">
        <v>1.5802774066829499</v>
      </c>
      <c r="V42" s="9">
        <v>0.153859231840932</v>
      </c>
      <c r="W42" s="8">
        <v>2.0602593874326001</v>
      </c>
      <c r="X42" s="9">
        <v>0.20208140862891999</v>
      </c>
      <c r="Y42" s="8">
        <v>2.6017215688416</v>
      </c>
      <c r="Z42" s="247">
        <v>9.4884106857825806E-2</v>
      </c>
      <c r="AA42" s="104" t="s">
        <v>262</v>
      </c>
      <c r="AB42" s="8">
        <v>1.1086327522819801</v>
      </c>
      <c r="AC42" s="9">
        <v>0.22302449939189001</v>
      </c>
      <c r="AD42" s="8">
        <v>1.5951752742824701</v>
      </c>
      <c r="AE42" s="9">
        <v>1.47178071547415E-2</v>
      </c>
      <c r="AF42" s="8">
        <v>2.1736824800402101</v>
      </c>
      <c r="AG42" s="9">
        <v>0.19423826653801299</v>
      </c>
      <c r="AH42" s="8">
        <v>1.2517400398698799</v>
      </c>
      <c r="AI42" s="9">
        <v>8.4613270143964695E-3</v>
      </c>
      <c r="AJ42" s="8">
        <v>1.71043785169959</v>
      </c>
      <c r="AK42" s="9">
        <v>5.6977079478027201E-2</v>
      </c>
      <c r="AL42" s="8">
        <v>2.39090828950222</v>
      </c>
      <c r="AM42" s="247">
        <v>7.0766020997628798E-2</v>
      </c>
      <c r="AN42" s="104" t="s">
        <v>262</v>
      </c>
      <c r="AO42" s="8">
        <v>1.2639366373639001</v>
      </c>
      <c r="AP42" s="9">
        <v>7.5197961001388799E-2</v>
      </c>
      <c r="AQ42" s="8">
        <v>1.86463251899155</v>
      </c>
      <c r="AR42" s="9">
        <v>4.77994054901991E-2</v>
      </c>
      <c r="AS42" s="8">
        <v>2.56957260233454</v>
      </c>
      <c r="AT42" s="9">
        <v>0.100596076234424</v>
      </c>
      <c r="AU42" s="8">
        <v>1.59828853878709</v>
      </c>
      <c r="AV42" s="9">
        <v>0.12227421901105601</v>
      </c>
      <c r="AW42" s="8">
        <v>2.3171539901004001</v>
      </c>
      <c r="AX42" s="9">
        <v>0.117655533933554</v>
      </c>
      <c r="AY42" s="8">
        <v>2.92674358848828</v>
      </c>
      <c r="AZ42" s="247">
        <v>0.104253110308815</v>
      </c>
      <c r="DG42" s="218"/>
    </row>
    <row r="43" spans="1:118" s="6" customFormat="1" x14ac:dyDescent="0.2">
      <c r="A43" s="67" t="s">
        <v>338</v>
      </c>
      <c r="B43" s="210">
        <v>0.72296720682705795</v>
      </c>
      <c r="C43" s="20">
        <v>0.323742101119675</v>
      </c>
      <c r="D43" s="210">
        <v>1.5045329477582701</v>
      </c>
      <c r="E43" s="20">
        <v>0.24225321357736099</v>
      </c>
      <c r="F43" s="210">
        <v>2.11313772429666</v>
      </c>
      <c r="G43" s="20">
        <v>0.162007666472121</v>
      </c>
      <c r="H43" s="210">
        <v>0.95617581526113404</v>
      </c>
      <c r="I43" s="20">
        <v>0.159637275974955</v>
      </c>
      <c r="J43" s="210">
        <v>1.61409601997487</v>
      </c>
      <c r="K43" s="20">
        <v>0.100192953758481</v>
      </c>
      <c r="L43" s="210">
        <v>2.1936862684756302</v>
      </c>
      <c r="M43" s="253">
        <v>7.7670730857644907E-2</v>
      </c>
      <c r="N43" s="67" t="s">
        <v>338</v>
      </c>
      <c r="O43" s="210">
        <v>1.15740375345964</v>
      </c>
      <c r="P43" s="20">
        <v>0.14846208270844899</v>
      </c>
      <c r="Q43" s="210">
        <v>1.7635723401965799</v>
      </c>
      <c r="R43" s="20">
        <v>4.4979684557370399E-2</v>
      </c>
      <c r="S43" s="210">
        <v>2.3126685679445602</v>
      </c>
      <c r="T43" s="20">
        <v>6.8670580720891605E-2</v>
      </c>
      <c r="U43" s="210">
        <v>1.30042464849462</v>
      </c>
      <c r="V43" s="20">
        <v>0.17759404376144</v>
      </c>
      <c r="W43" s="210">
        <v>1.8764478485373699</v>
      </c>
      <c r="X43" s="20">
        <v>0.14654368547257199</v>
      </c>
      <c r="Y43" s="210">
        <v>2.4340008148654899</v>
      </c>
      <c r="Z43" s="253">
        <v>6.2563538637177896E-2</v>
      </c>
      <c r="AA43" s="67" t="s">
        <v>338</v>
      </c>
      <c r="AB43" s="210">
        <v>0.846301867692002</v>
      </c>
      <c r="AC43" s="20">
        <v>0.25952883868728899</v>
      </c>
      <c r="AD43" s="210">
        <v>1.48337755966591</v>
      </c>
      <c r="AE43" s="20">
        <v>0.19397066763152501</v>
      </c>
      <c r="AF43" s="210">
        <v>2.2618672991876498</v>
      </c>
      <c r="AG43" s="20">
        <v>0.36195531403195302</v>
      </c>
      <c r="AH43" s="210">
        <v>1.0166387717602501</v>
      </c>
      <c r="AI43" s="20">
        <v>6.9474610126968497E-2</v>
      </c>
      <c r="AJ43" s="210">
        <v>1.6389737071807999</v>
      </c>
      <c r="AK43" s="20">
        <v>6.8264958804261699E-2</v>
      </c>
      <c r="AL43" s="210">
        <v>2.2716798365306801</v>
      </c>
      <c r="AM43" s="253">
        <v>0.131173404872892</v>
      </c>
      <c r="AN43" s="67" t="s">
        <v>338</v>
      </c>
      <c r="AO43" s="210">
        <v>1.1839260902370199</v>
      </c>
      <c r="AP43" s="20">
        <v>0.11414399662050501</v>
      </c>
      <c r="AQ43" s="210">
        <v>1.72450784423298</v>
      </c>
      <c r="AR43" s="20">
        <v>0.10368368950216</v>
      </c>
      <c r="AS43" s="210">
        <v>2.50738026576138</v>
      </c>
      <c r="AT43" s="20">
        <v>0.10584107732599</v>
      </c>
      <c r="AU43" s="210">
        <v>1.48202586334206</v>
      </c>
      <c r="AV43" s="20">
        <v>0.19833311986458599</v>
      </c>
      <c r="AW43" s="210">
        <v>2.03756497712883</v>
      </c>
      <c r="AX43" s="20">
        <v>0.19875700352147899</v>
      </c>
      <c r="AY43" s="210">
        <v>2.78036076075169</v>
      </c>
      <c r="AZ43" s="253">
        <v>0.189728995335711</v>
      </c>
      <c r="DG43" s="218"/>
    </row>
    <row r="44" spans="1:118" s="73" customFormat="1" ht="96" customHeight="1" x14ac:dyDescent="0.2">
      <c r="A44" s="435" t="s">
        <v>240</v>
      </c>
      <c r="B44" s="436"/>
      <c r="C44" s="436"/>
      <c r="D44" s="436"/>
      <c r="E44" s="436"/>
      <c r="F44" s="436"/>
      <c r="G44" s="436"/>
      <c r="H44" s="436"/>
      <c r="I44" s="436"/>
      <c r="J44" s="436"/>
      <c r="K44" s="436"/>
      <c r="L44" s="436"/>
      <c r="M44" s="436"/>
      <c r="N44" s="435" t="s">
        <v>240</v>
      </c>
      <c r="O44" s="435"/>
      <c r="P44" s="435"/>
      <c r="Q44" s="435"/>
      <c r="R44" s="435"/>
      <c r="S44" s="435"/>
      <c r="T44" s="435"/>
      <c r="U44" s="435"/>
      <c r="V44" s="435"/>
      <c r="W44" s="435"/>
      <c r="X44" s="435"/>
      <c r="Y44" s="435"/>
      <c r="Z44" s="435"/>
      <c r="AA44" s="435" t="s">
        <v>240</v>
      </c>
      <c r="AB44" s="435"/>
      <c r="AC44" s="435"/>
      <c r="AD44" s="435"/>
      <c r="AE44" s="435"/>
      <c r="AF44" s="435"/>
      <c r="AG44" s="435"/>
      <c r="AH44" s="435"/>
      <c r="AI44" s="435"/>
      <c r="AJ44" s="435"/>
      <c r="AK44" s="435"/>
      <c r="AL44" s="435"/>
      <c r="AM44" s="435"/>
      <c r="AN44" s="435" t="s">
        <v>240</v>
      </c>
      <c r="AO44" s="442"/>
      <c r="AP44" s="442"/>
      <c r="AQ44" s="442"/>
      <c r="AR44" s="442"/>
      <c r="AS44" s="442"/>
      <c r="AT44" s="442"/>
      <c r="AU44" s="442"/>
      <c r="AV44" s="442"/>
      <c r="AW44" s="442"/>
      <c r="AX44" s="442"/>
      <c r="AY44" s="442"/>
      <c r="AZ44" s="442"/>
      <c r="DG44" s="219"/>
    </row>
    <row r="45" spans="1:118" s="235" customFormat="1" ht="63.75" customHeight="1" x14ac:dyDescent="0.2">
      <c r="A45" s="323" t="s">
        <v>339</v>
      </c>
      <c r="B45" s="323"/>
      <c r="C45" s="323"/>
      <c r="D45" s="323"/>
      <c r="E45" s="323"/>
      <c r="F45" s="323"/>
      <c r="G45" s="323"/>
      <c r="H45" s="323"/>
      <c r="I45" s="323"/>
      <c r="J45" s="323"/>
      <c r="K45" s="323"/>
      <c r="L45" s="323"/>
      <c r="M45" s="323"/>
      <c r="N45" s="323" t="s">
        <v>339</v>
      </c>
      <c r="O45" s="323"/>
      <c r="P45" s="323"/>
      <c r="Q45" s="323"/>
      <c r="R45" s="323"/>
      <c r="S45" s="323"/>
      <c r="T45" s="323"/>
      <c r="U45" s="323"/>
      <c r="V45" s="323"/>
      <c r="W45" s="323"/>
      <c r="X45" s="323"/>
      <c r="Y45" s="323"/>
      <c r="Z45" s="323"/>
      <c r="AA45" s="323" t="s">
        <v>339</v>
      </c>
      <c r="AB45" s="323"/>
      <c r="AC45" s="323"/>
      <c r="AD45" s="323"/>
      <c r="AE45" s="323"/>
      <c r="AF45" s="323"/>
      <c r="AG45" s="323"/>
      <c r="AH45" s="323"/>
      <c r="AI45" s="323"/>
      <c r="AJ45" s="323"/>
      <c r="AK45" s="323"/>
      <c r="AL45" s="323"/>
      <c r="AM45" s="323"/>
      <c r="AN45" s="323" t="s">
        <v>339</v>
      </c>
      <c r="AO45" s="323"/>
      <c r="AP45" s="323"/>
      <c r="AQ45" s="323"/>
      <c r="AR45" s="323"/>
      <c r="AS45" s="323"/>
      <c r="AT45" s="323"/>
      <c r="AU45" s="323"/>
      <c r="AV45" s="323"/>
      <c r="AW45" s="323"/>
      <c r="AX45" s="323"/>
      <c r="AY45" s="323"/>
      <c r="AZ45" s="323"/>
      <c r="DG45" s="219"/>
    </row>
    <row r="46" spans="1:118" s="68" customFormat="1" x14ac:dyDescent="0.2">
      <c r="A46" s="284" t="s">
        <v>147</v>
      </c>
      <c r="B46" s="283"/>
      <c r="C46" s="283"/>
      <c r="D46" s="283"/>
      <c r="E46" s="283"/>
      <c r="F46" s="283"/>
      <c r="G46" s="283"/>
      <c r="H46" s="283"/>
      <c r="I46" s="283"/>
      <c r="J46" s="283"/>
      <c r="K46" s="283"/>
      <c r="L46" s="283"/>
      <c r="M46" s="283"/>
      <c r="N46" s="284" t="s">
        <v>147</v>
      </c>
      <c r="O46" s="283"/>
      <c r="P46" s="283"/>
      <c r="Q46" s="283"/>
      <c r="R46" s="283"/>
      <c r="S46" s="283"/>
      <c r="T46" s="283"/>
      <c r="U46" s="283"/>
      <c r="V46" s="283"/>
      <c r="W46" s="283"/>
      <c r="X46" s="283"/>
      <c r="Y46" s="283"/>
      <c r="Z46" s="283"/>
      <c r="AA46" s="284" t="s">
        <v>147</v>
      </c>
      <c r="AB46" s="283"/>
      <c r="AC46" s="283"/>
      <c r="AD46" s="283"/>
      <c r="AE46" s="283"/>
      <c r="AF46" s="283"/>
      <c r="AG46" s="283"/>
      <c r="AH46" s="283"/>
      <c r="AI46" s="283"/>
      <c r="AJ46" s="283"/>
      <c r="AK46" s="283"/>
      <c r="AL46" s="283"/>
      <c r="AM46" s="283"/>
      <c r="AN46" s="284" t="s">
        <v>147</v>
      </c>
      <c r="AO46" s="283"/>
      <c r="AP46" s="283"/>
      <c r="AQ46" s="283"/>
      <c r="AR46" s="283"/>
      <c r="AS46" s="283"/>
      <c r="AT46" s="283"/>
      <c r="AU46" s="283"/>
      <c r="AV46" s="283"/>
      <c r="AW46" s="283"/>
      <c r="AX46" s="283"/>
      <c r="AY46" s="283"/>
      <c r="AZ46" s="283"/>
    </row>
    <row r="47" spans="1:118" s="68" customFormat="1" x14ac:dyDescent="0.2">
      <c r="A47" s="69"/>
      <c r="N47" s="69"/>
      <c r="AA47" s="69"/>
      <c r="AN47" s="69"/>
    </row>
    <row r="48" spans="1:118" s="68" customFormat="1" x14ac:dyDescent="0.2">
      <c r="A48" s="69"/>
      <c r="N48" s="69"/>
      <c r="AA48" s="69"/>
      <c r="AN48" s="69"/>
    </row>
    <row r="49" spans="1:41" s="68" customFormat="1" x14ac:dyDescent="0.2">
      <c r="A49" s="69"/>
      <c r="N49" s="69"/>
      <c r="AA49" s="69"/>
      <c r="AN49" s="69"/>
    </row>
    <row r="50" spans="1:41" s="68" customFormat="1" x14ac:dyDescent="0.2">
      <c r="A50" s="69"/>
      <c r="N50" s="69"/>
      <c r="AA50" s="69"/>
      <c r="AN50" s="69"/>
    </row>
    <row r="51" spans="1:41" s="68" customFormat="1" x14ac:dyDescent="0.2">
      <c r="A51" s="69"/>
      <c r="N51" s="69"/>
      <c r="AA51" s="69"/>
      <c r="AN51" s="69"/>
    </row>
    <row r="52" spans="1:41" s="68" customFormat="1" x14ac:dyDescent="0.2">
      <c r="A52" s="69"/>
      <c r="N52" s="69"/>
      <c r="AA52" s="69"/>
      <c r="AN52" s="69"/>
    </row>
    <row r="53" spans="1:41" s="68" customFormat="1" x14ac:dyDescent="0.2">
      <c r="A53" s="69"/>
      <c r="N53" s="69"/>
      <c r="AA53" s="69"/>
      <c r="AN53" s="69"/>
    </row>
    <row r="54" spans="1:41" s="68" customFormat="1" x14ac:dyDescent="0.2">
      <c r="A54" s="69"/>
      <c r="N54" s="69"/>
      <c r="AA54" s="69"/>
      <c r="AN54" s="69"/>
    </row>
    <row r="55" spans="1:41" s="68" customFormat="1" x14ac:dyDescent="0.2">
      <c r="A55" s="69"/>
      <c r="N55" s="69"/>
      <c r="AA55" s="69"/>
      <c r="AN55" s="69"/>
    </row>
    <row r="56" spans="1:41" s="68" customFormat="1" x14ac:dyDescent="0.2">
      <c r="A56" s="69"/>
      <c r="N56" s="69"/>
      <c r="AA56" s="69"/>
      <c r="AN56" s="69"/>
    </row>
    <row r="57" spans="1:41" s="68" customFormat="1" x14ac:dyDescent="0.2">
      <c r="A57" s="69"/>
      <c r="N57" s="69"/>
      <c r="AA57" s="69"/>
      <c r="AN57" s="69"/>
    </row>
    <row r="58" spans="1:41" s="68" customFormat="1" x14ac:dyDescent="0.2">
      <c r="A58" s="69"/>
      <c r="N58" s="69"/>
      <c r="AA58" s="69"/>
      <c r="AN58" s="69"/>
    </row>
    <row r="59" spans="1:41" s="68" customFormat="1" x14ac:dyDescent="0.2">
      <c r="A59" s="71"/>
      <c r="N59" s="71"/>
      <c r="AA59" s="71"/>
      <c r="AN59" s="71"/>
    </row>
    <row r="60" spans="1:41" s="68" customFormat="1" x14ac:dyDescent="0.2">
      <c r="A60" s="71"/>
      <c r="N60" s="71"/>
      <c r="AA60" s="71"/>
      <c r="AN60" s="71"/>
    </row>
    <row r="61" spans="1:41" s="68" customFormat="1" x14ac:dyDescent="0.2">
      <c r="A61" s="72"/>
      <c r="B61" s="69"/>
      <c r="N61" s="72"/>
      <c r="O61" s="69"/>
      <c r="AA61" s="72"/>
      <c r="AB61" s="69"/>
      <c r="AN61" s="72"/>
      <c r="AO61" s="69"/>
    </row>
    <row r="62" spans="1:41" x14ac:dyDescent="0.2">
      <c r="A62" s="2"/>
      <c r="B62" s="10"/>
      <c r="N62" s="2"/>
      <c r="O62" s="10"/>
      <c r="AA62" s="2"/>
      <c r="AB62" s="10"/>
      <c r="AN62" s="2"/>
      <c r="AO62" s="10"/>
    </row>
    <row r="63" spans="1:41" x14ac:dyDescent="0.2">
      <c r="A63" s="2"/>
      <c r="B63" s="10"/>
      <c r="N63" s="2"/>
      <c r="O63" s="10"/>
      <c r="AA63" s="2"/>
      <c r="AB63" s="10"/>
      <c r="AN63" s="2"/>
      <c r="AO63" s="10"/>
    </row>
    <row r="64" spans="1:41" x14ac:dyDescent="0.2">
      <c r="A64" s="2"/>
      <c r="B64" s="10"/>
      <c r="N64" s="2"/>
      <c r="O64" s="10"/>
      <c r="AA64" s="2"/>
      <c r="AB64" s="10"/>
      <c r="AN64" s="2"/>
      <c r="AO64" s="10"/>
    </row>
    <row r="65" spans="1:41" x14ac:dyDescent="0.2">
      <c r="A65" s="2"/>
      <c r="B65" s="10"/>
      <c r="N65" s="2"/>
      <c r="O65" s="10"/>
      <c r="AA65" s="2"/>
      <c r="AB65" s="10"/>
      <c r="AN65" s="2"/>
      <c r="AO65" s="10"/>
    </row>
  </sheetData>
  <mergeCells count="28">
    <mergeCell ref="A45:M45"/>
    <mergeCell ref="N45:Z45"/>
    <mergeCell ref="AA45:AM45"/>
    <mergeCell ref="AN45:AZ45"/>
    <mergeCell ref="AN2:AZ2"/>
    <mergeCell ref="AN3:AZ5"/>
    <mergeCell ref="AO8:AT8"/>
    <mergeCell ref="AU8:AZ8"/>
    <mergeCell ref="O8:T8"/>
    <mergeCell ref="U8:Z8"/>
    <mergeCell ref="AB8:AG8"/>
    <mergeCell ref="AH8:AM8"/>
    <mergeCell ref="A2:M2"/>
    <mergeCell ref="A3:M5"/>
    <mergeCell ref="AB7:AM7"/>
    <mergeCell ref="N2:Z2"/>
    <mergeCell ref="N3:Z5"/>
    <mergeCell ref="AA2:AM2"/>
    <mergeCell ref="AA3:AM5"/>
    <mergeCell ref="A44:M44"/>
    <mergeCell ref="N44:Z44"/>
    <mergeCell ref="AA44:AM44"/>
    <mergeCell ref="AN44:AZ44"/>
    <mergeCell ref="B7:M7"/>
    <mergeCell ref="O7:Z7"/>
    <mergeCell ref="AO7:AZ7"/>
    <mergeCell ref="B8:G8"/>
    <mergeCell ref="H8:M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rgb="FF00B050"/>
  </sheetPr>
  <dimension ref="A1:T64"/>
  <sheetViews>
    <sheetView zoomScaleNormal="100" workbookViewId="0">
      <selection activeCell="X45" sqref="X45"/>
    </sheetView>
  </sheetViews>
  <sheetFormatPr defaultColWidth="9" defaultRowHeight="12.75" x14ac:dyDescent="0.2"/>
  <cols>
    <col min="1" max="1" width="16.7109375" style="3" customWidth="1"/>
    <col min="2" max="5" width="10.140625" style="3" customWidth="1"/>
    <col min="6" max="12" width="7.5703125" style="3" customWidth="1"/>
    <col min="13" max="13" width="5.7109375" style="3" customWidth="1"/>
    <col min="14" max="14" width="6.28515625" style="3" customWidth="1"/>
    <col min="15" max="20" width="3.7109375" style="3" customWidth="1"/>
    <col min="21" max="16384" width="9" style="3"/>
  </cols>
  <sheetData>
    <row r="1" spans="1:20" x14ac:dyDescent="0.2">
      <c r="A1" s="13" t="s">
        <v>191</v>
      </c>
      <c r="I1" s="13"/>
    </row>
    <row r="2" spans="1:20" ht="12.75" customHeight="1" x14ac:dyDescent="0.2">
      <c r="A2" s="444" t="s">
        <v>189</v>
      </c>
      <c r="B2" s="444"/>
      <c r="C2" s="444"/>
      <c r="D2" s="444"/>
      <c r="E2" s="444"/>
      <c r="F2" s="444"/>
      <c r="G2" s="444"/>
      <c r="H2" s="444"/>
      <c r="I2" s="14"/>
    </row>
    <row r="3" spans="1:20" x14ac:dyDescent="0.2">
      <c r="A3" s="443" t="s">
        <v>190</v>
      </c>
      <c r="B3" s="443"/>
      <c r="C3" s="443"/>
      <c r="D3" s="443"/>
      <c r="E3" s="443"/>
      <c r="F3" s="443"/>
      <c r="G3" s="443"/>
      <c r="H3" s="443"/>
      <c r="I3" s="443"/>
    </row>
    <row r="4" spans="1:20" x14ac:dyDescent="0.2">
      <c r="A4" s="443"/>
      <c r="B4" s="443"/>
      <c r="C4" s="443"/>
      <c r="D4" s="443"/>
      <c r="E4" s="443"/>
      <c r="F4" s="443"/>
      <c r="G4" s="443"/>
      <c r="H4" s="443"/>
      <c r="I4" s="443"/>
    </row>
    <row r="5" spans="1:20" ht="12.75" customHeight="1" x14ac:dyDescent="0.2"/>
    <row r="6" spans="1:20" ht="15" x14ac:dyDescent="0.25">
      <c r="A6" s="5"/>
      <c r="B6" s="340" t="s">
        <v>68</v>
      </c>
      <c r="C6" s="341"/>
      <c r="D6" s="341"/>
      <c r="E6" s="342"/>
    </row>
    <row r="7" spans="1:20" ht="12.75" customHeight="1" x14ac:dyDescent="0.2">
      <c r="A7" s="6"/>
      <c r="B7" s="343"/>
      <c r="C7" s="446"/>
      <c r="D7" s="446"/>
      <c r="E7" s="345"/>
    </row>
    <row r="8" spans="1:20" ht="24" customHeight="1" x14ac:dyDescent="0.2">
      <c r="B8" s="402" t="s">
        <v>127</v>
      </c>
      <c r="C8" s="445"/>
      <c r="D8" s="402" t="s">
        <v>128</v>
      </c>
      <c r="E8" s="445"/>
    </row>
    <row r="9" spans="1:20" s="7" customFormat="1" ht="20.25" customHeight="1" x14ac:dyDescent="0.2">
      <c r="A9" s="41"/>
      <c r="B9" s="42" t="s">
        <v>35</v>
      </c>
      <c r="C9" s="43" t="s">
        <v>29</v>
      </c>
      <c r="D9" s="42" t="s">
        <v>35</v>
      </c>
      <c r="E9" s="43" t="s">
        <v>29</v>
      </c>
      <c r="F9" s="3"/>
      <c r="G9" s="3"/>
      <c r="H9" s="3"/>
      <c r="I9" s="3"/>
      <c r="J9" s="3"/>
      <c r="K9" s="3"/>
      <c r="L9" s="3"/>
      <c r="M9" s="3"/>
      <c r="N9" s="3"/>
      <c r="O9" s="3"/>
      <c r="P9" s="3"/>
      <c r="Q9" s="3"/>
      <c r="R9" s="3"/>
      <c r="S9" s="3"/>
      <c r="T9" s="3"/>
    </row>
    <row r="10" spans="1:20" x14ac:dyDescent="0.2">
      <c r="A10" s="95" t="s">
        <v>0</v>
      </c>
      <c r="B10" s="85"/>
      <c r="C10" s="96"/>
      <c r="D10" s="96"/>
      <c r="E10" s="292"/>
    </row>
    <row r="11" spans="1:20" x14ac:dyDescent="0.2">
      <c r="A11" s="97" t="s">
        <v>1</v>
      </c>
      <c r="B11" s="1"/>
      <c r="C11" s="1"/>
      <c r="D11" s="1"/>
      <c r="E11" s="293"/>
    </row>
    <row r="12" spans="1:20" x14ac:dyDescent="0.2">
      <c r="A12" s="98" t="s">
        <v>2</v>
      </c>
      <c r="B12" s="209">
        <v>11.664256813406601</v>
      </c>
      <c r="C12" s="100">
        <v>0.66595201143665295</v>
      </c>
      <c r="D12" s="209">
        <v>33.931563454428002</v>
      </c>
      <c r="E12" s="258">
        <v>0.75906382862234001</v>
      </c>
    </row>
    <row r="13" spans="1:20" ht="12.75" customHeight="1" x14ac:dyDescent="0.2">
      <c r="A13" s="98" t="s">
        <v>3</v>
      </c>
      <c r="B13" s="209">
        <v>4.4370494869463997</v>
      </c>
      <c r="C13" s="100">
        <v>0.409667404559244</v>
      </c>
      <c r="D13" s="209">
        <v>18.536875408755701</v>
      </c>
      <c r="E13" s="258">
        <v>0.65296432482595201</v>
      </c>
    </row>
    <row r="14" spans="1:20" x14ac:dyDescent="0.2">
      <c r="A14" s="98" t="s">
        <v>4</v>
      </c>
      <c r="B14" s="209">
        <v>5.8819577148754698</v>
      </c>
      <c r="C14" s="100">
        <v>0.32248583615917398</v>
      </c>
      <c r="D14" s="209">
        <v>45.170752700350697</v>
      </c>
      <c r="E14" s="258">
        <v>0.57082647392719299</v>
      </c>
    </row>
    <row r="15" spans="1:20" x14ac:dyDescent="0.2">
      <c r="A15" s="98" t="s">
        <v>5</v>
      </c>
      <c r="B15" s="209">
        <v>2.5247009708306201</v>
      </c>
      <c r="C15" s="100">
        <v>0.47748679564521002</v>
      </c>
      <c r="D15" s="209">
        <v>21.467998671385299</v>
      </c>
      <c r="E15" s="258">
        <v>0.869065282564918</v>
      </c>
    </row>
    <row r="16" spans="1:20" x14ac:dyDescent="0.2">
      <c r="A16" s="98" t="s">
        <v>6</v>
      </c>
      <c r="B16" s="209">
        <v>10.1422915369428</v>
      </c>
      <c r="C16" s="100">
        <v>0.53230290432210003</v>
      </c>
      <c r="D16" s="209">
        <v>39.790386816661297</v>
      </c>
      <c r="E16" s="258">
        <v>0.65651513227118496</v>
      </c>
    </row>
    <row r="17" spans="1:5" x14ac:dyDescent="0.2">
      <c r="A17" s="98" t="s">
        <v>7</v>
      </c>
      <c r="B17" s="209">
        <v>2.7147761736548199</v>
      </c>
      <c r="C17" s="100">
        <v>0.23939469405785199</v>
      </c>
      <c r="D17" s="209">
        <v>38.540842225056899</v>
      </c>
      <c r="E17" s="258">
        <v>0.81283711908282397</v>
      </c>
    </row>
    <row r="18" spans="1:5" x14ac:dyDescent="0.2">
      <c r="A18" s="98" t="s">
        <v>8</v>
      </c>
      <c r="B18" s="209">
        <v>9.5078998131524397</v>
      </c>
      <c r="C18" s="100">
        <v>0.49642660525214499</v>
      </c>
      <c r="D18" s="209">
        <v>46.145582836809901</v>
      </c>
      <c r="E18" s="258">
        <v>0.73761323552584901</v>
      </c>
    </row>
    <row r="19" spans="1:5" s="189" customFormat="1" x14ac:dyDescent="0.2">
      <c r="A19" s="98" t="s">
        <v>326</v>
      </c>
      <c r="B19" s="209">
        <v>17.613420823832801</v>
      </c>
      <c r="C19" s="100">
        <v>0.460758514665982</v>
      </c>
      <c r="D19" s="209">
        <v>38.721200195297499</v>
      </c>
      <c r="E19" s="258">
        <v>0.56603269623312302</v>
      </c>
    </row>
    <row r="20" spans="1:5" x14ac:dyDescent="0.2">
      <c r="A20" s="98" t="s">
        <v>9</v>
      </c>
      <c r="B20" s="209">
        <v>0</v>
      </c>
      <c r="C20" s="100">
        <v>0</v>
      </c>
      <c r="D20" s="209">
        <v>32.905259901145001</v>
      </c>
      <c r="E20" s="258">
        <v>0.741708381775248</v>
      </c>
    </row>
    <row r="21" spans="1:5" x14ac:dyDescent="0.2">
      <c r="A21" s="98" t="s">
        <v>10</v>
      </c>
      <c r="B21" s="209">
        <v>12.8368673316848</v>
      </c>
      <c r="C21" s="100">
        <v>0.83291500198041102</v>
      </c>
      <c r="D21" s="209">
        <v>35.893142546923599</v>
      </c>
      <c r="E21" s="258">
        <v>0.81780912800961603</v>
      </c>
    </row>
    <row r="22" spans="1:5" x14ac:dyDescent="0.2">
      <c r="A22" s="98" t="s">
        <v>11</v>
      </c>
      <c r="B22" s="209">
        <v>9.7464957071719294</v>
      </c>
      <c r="C22" s="100">
        <v>1.0221217163417899</v>
      </c>
      <c r="D22" s="209">
        <v>20.678178580802399</v>
      </c>
      <c r="E22" s="258">
        <v>0.80994800512086795</v>
      </c>
    </row>
    <row r="23" spans="1:5" x14ac:dyDescent="0.2">
      <c r="A23" s="98" t="s">
        <v>12</v>
      </c>
      <c r="B23" s="209">
        <v>1.8688559975241801</v>
      </c>
      <c r="C23" s="100">
        <v>0.24881590831299699</v>
      </c>
      <c r="D23" s="209">
        <v>31.271005792354</v>
      </c>
      <c r="E23" s="258">
        <v>0.65566359503387295</v>
      </c>
    </row>
    <row r="24" spans="1:5" x14ac:dyDescent="0.2">
      <c r="A24" s="98" t="s">
        <v>13</v>
      </c>
      <c r="B24" s="209">
        <v>14.694910634373199</v>
      </c>
      <c r="C24" s="100">
        <v>0.69491181183093398</v>
      </c>
      <c r="D24" s="209">
        <v>40.393011513634498</v>
      </c>
      <c r="E24" s="258">
        <v>0.85428351493981203</v>
      </c>
    </row>
    <row r="25" spans="1:5" x14ac:dyDescent="0.2">
      <c r="A25" s="98" t="s">
        <v>14</v>
      </c>
      <c r="B25" s="209">
        <v>12.0077987852279</v>
      </c>
      <c r="C25" s="100">
        <v>0.51543775611832798</v>
      </c>
      <c r="D25" s="209">
        <v>36.290265453377899</v>
      </c>
      <c r="E25" s="258">
        <v>0.76451429232105805</v>
      </c>
    </row>
    <row r="26" spans="1:5" x14ac:dyDescent="0.2">
      <c r="A26" s="98" t="s">
        <v>15</v>
      </c>
      <c r="B26" s="209">
        <v>11.7586167545648</v>
      </c>
      <c r="C26" s="100">
        <v>0.57021830037453602</v>
      </c>
      <c r="D26" s="209">
        <v>39.401277928159899</v>
      </c>
      <c r="E26" s="258">
        <v>0.57180276372470096</v>
      </c>
    </row>
    <row r="27" spans="1:5" x14ac:dyDescent="0.2">
      <c r="A27" s="98" t="s">
        <v>16</v>
      </c>
      <c r="B27" s="209">
        <v>6.4616432429771198</v>
      </c>
      <c r="C27" s="100">
        <v>0.53462060741829998</v>
      </c>
      <c r="D27" s="209">
        <v>34.615301661102997</v>
      </c>
      <c r="E27" s="258">
        <v>0.891808712100849</v>
      </c>
    </row>
    <row r="28" spans="1:5" x14ac:dyDescent="0.2">
      <c r="A28" s="98" t="s">
        <v>17</v>
      </c>
      <c r="B28" s="209">
        <v>3.4685451705968999</v>
      </c>
      <c r="C28" s="100">
        <v>0.38627511689196597</v>
      </c>
      <c r="D28" s="209">
        <v>22.708688936078801</v>
      </c>
      <c r="E28" s="258">
        <v>0.85293011103456795</v>
      </c>
    </row>
    <row r="29" spans="1:5" x14ac:dyDescent="0.2">
      <c r="A29" s="98" t="s">
        <v>18</v>
      </c>
      <c r="B29" s="209">
        <v>25.393394363969101</v>
      </c>
      <c r="C29" s="100">
        <v>0.82355550586957404</v>
      </c>
      <c r="D29" s="209">
        <v>37.152124560287902</v>
      </c>
      <c r="E29" s="258">
        <v>0.90792663715853295</v>
      </c>
    </row>
    <row r="30" spans="1:5" x14ac:dyDescent="0.2">
      <c r="A30" s="98" t="s">
        <v>19</v>
      </c>
      <c r="B30" s="209">
        <v>2.8961175925785301</v>
      </c>
      <c r="C30" s="100">
        <v>0.31702857024728798</v>
      </c>
      <c r="D30" s="209">
        <v>37.784462304986199</v>
      </c>
      <c r="E30" s="258">
        <v>0.63693074656192805</v>
      </c>
    </row>
    <row r="31" spans="1:5" x14ac:dyDescent="0.2">
      <c r="A31" s="98" t="s">
        <v>20</v>
      </c>
      <c r="B31" s="209">
        <v>5.3835529962411899</v>
      </c>
      <c r="C31" s="100">
        <v>0.47665234222678199</v>
      </c>
      <c r="D31" s="209">
        <v>36.000016737108901</v>
      </c>
      <c r="E31" s="258">
        <v>0.87760831462891498</v>
      </c>
    </row>
    <row r="32" spans="1:5" x14ac:dyDescent="0.2">
      <c r="A32" s="98"/>
      <c r="B32" s="1"/>
      <c r="C32" s="1"/>
      <c r="D32" s="1"/>
      <c r="E32" s="293"/>
    </row>
    <row r="33" spans="1:9" x14ac:dyDescent="0.2">
      <c r="A33" s="97" t="s">
        <v>21</v>
      </c>
      <c r="B33" s="1"/>
      <c r="C33" s="1"/>
      <c r="D33" s="1"/>
      <c r="E33" s="293"/>
    </row>
    <row r="34" spans="1:9" x14ac:dyDescent="0.2">
      <c r="A34" s="98" t="s">
        <v>22</v>
      </c>
      <c r="B34" s="209">
        <v>13.396215052643701</v>
      </c>
      <c r="C34" s="100">
        <v>0.57044519580214503</v>
      </c>
      <c r="D34" s="209">
        <v>47.162512164986502</v>
      </c>
      <c r="E34" s="258">
        <v>1.1043358678608099</v>
      </c>
    </row>
    <row r="35" spans="1:9" x14ac:dyDescent="0.2">
      <c r="A35" s="98" t="s">
        <v>23</v>
      </c>
      <c r="B35" s="209">
        <v>22.7576200938963</v>
      </c>
      <c r="C35" s="100">
        <v>0.86289981762701196</v>
      </c>
      <c r="D35" s="209">
        <v>33.0697060363049</v>
      </c>
      <c r="E35" s="258">
        <v>0.95048228558498205</v>
      </c>
    </row>
    <row r="36" spans="1:9" x14ac:dyDescent="0.2">
      <c r="A36" s="98" t="s">
        <v>24</v>
      </c>
      <c r="B36" s="209">
        <v>19.717138803660202</v>
      </c>
      <c r="C36" s="100">
        <v>1.0487007694383701</v>
      </c>
      <c r="D36" s="209">
        <v>31.712677259845801</v>
      </c>
      <c r="E36" s="258">
        <v>1.18346741279191</v>
      </c>
    </row>
    <row r="37" spans="1:9" x14ac:dyDescent="0.2">
      <c r="A37" s="98" t="s">
        <v>25</v>
      </c>
      <c r="B37" s="209">
        <v>22.662470213698899</v>
      </c>
      <c r="C37" s="100">
        <v>0.83373812436915296</v>
      </c>
      <c r="D37" s="209">
        <v>33.027238705254703</v>
      </c>
      <c r="E37" s="258">
        <v>0.92224287307573105</v>
      </c>
    </row>
    <row r="38" spans="1:9" x14ac:dyDescent="0.2">
      <c r="E38" s="262"/>
    </row>
    <row r="39" spans="1:9" x14ac:dyDescent="0.2">
      <c r="A39" s="101" t="s">
        <v>156</v>
      </c>
      <c r="B39" s="199">
        <f>IF(ISNUMBER(B$12),AVERAGE(B12:B31,B34,B37),"")</f>
        <v>9.4119016898588264</v>
      </c>
      <c r="C39" s="102">
        <f>SQRT(SUMSQ(C12:C31,C34,C37)/(22^2))</f>
        <v>0.12093236329233707</v>
      </c>
      <c r="D39" s="200">
        <f>IF(ISNUMBER(D$12),AVERAGE(D12:D31,D34,D37),"")</f>
        <v>34.890349504315857</v>
      </c>
      <c r="E39" s="251">
        <f>SQRT(SUMSQ(E12:E31,E34,E37)/(22^2))</f>
        <v>0.16749888838365945</v>
      </c>
    </row>
    <row r="40" spans="1:9" x14ac:dyDescent="0.2">
      <c r="A40" s="48"/>
      <c r="B40" s="6"/>
      <c r="C40" s="6"/>
      <c r="D40" s="6"/>
      <c r="E40" s="262"/>
    </row>
    <row r="41" spans="1:9" x14ac:dyDescent="0.2">
      <c r="A41" s="49" t="s">
        <v>26</v>
      </c>
      <c r="B41" s="8"/>
      <c r="C41" s="9"/>
      <c r="D41" s="8"/>
      <c r="E41" s="247"/>
    </row>
    <row r="42" spans="1:9" s="6" customFormat="1" ht="12.75" customHeight="1" x14ac:dyDescent="0.2">
      <c r="A42" s="104" t="s">
        <v>262</v>
      </c>
      <c r="B42" s="8">
        <v>8.0597751378096394</v>
      </c>
      <c r="C42" s="9">
        <v>0.643137770836546</v>
      </c>
      <c r="D42" s="8">
        <v>45.033378941703504</v>
      </c>
      <c r="E42" s="247">
        <v>1.0807313421829901</v>
      </c>
    </row>
    <row r="43" spans="1:9" s="6" customFormat="1" ht="12.75" customHeight="1" x14ac:dyDescent="0.2">
      <c r="A43" s="67" t="s">
        <v>338</v>
      </c>
      <c r="B43" s="210">
        <v>10.767598913100599</v>
      </c>
      <c r="C43" s="20">
        <v>1.5519774386616001</v>
      </c>
      <c r="D43" s="210">
        <v>56.301108220158902</v>
      </c>
      <c r="E43" s="253">
        <v>1.52828754061529</v>
      </c>
    </row>
    <row r="44" spans="1:9" s="73" customFormat="1" ht="99.2" customHeight="1" x14ac:dyDescent="0.2">
      <c r="A44" s="435" t="s">
        <v>240</v>
      </c>
      <c r="B44" s="436"/>
      <c r="C44" s="436"/>
      <c r="D44" s="436"/>
      <c r="E44" s="436"/>
      <c r="F44" s="436"/>
      <c r="G44" s="436"/>
      <c r="H44" s="436"/>
      <c r="I44" s="436"/>
    </row>
    <row r="45" spans="1:9" s="235" customFormat="1" ht="62.25" customHeight="1" x14ac:dyDescent="0.2">
      <c r="A45" s="323" t="s">
        <v>339</v>
      </c>
      <c r="B45" s="323"/>
      <c r="C45" s="323"/>
      <c r="D45" s="323"/>
      <c r="E45" s="323"/>
      <c r="F45" s="323"/>
      <c r="G45" s="323"/>
      <c r="H45" s="323"/>
      <c r="I45" s="323"/>
    </row>
    <row r="46" spans="1:9" s="68" customFormat="1" x14ac:dyDescent="0.2">
      <c r="A46" s="278" t="s">
        <v>230</v>
      </c>
      <c r="B46" s="298"/>
      <c r="C46" s="298"/>
      <c r="D46" s="298"/>
      <c r="E46" s="298"/>
      <c r="F46" s="283"/>
      <c r="G46" s="283"/>
      <c r="H46" s="283"/>
      <c r="I46" s="283"/>
    </row>
    <row r="47" spans="1:9" s="68" customFormat="1" x14ac:dyDescent="0.2">
      <c r="A47" s="284" t="s">
        <v>147</v>
      </c>
      <c r="B47" s="283"/>
      <c r="C47" s="283"/>
      <c r="D47" s="283"/>
      <c r="E47" s="283"/>
      <c r="F47" s="283"/>
      <c r="G47" s="283"/>
      <c r="H47" s="283"/>
      <c r="I47" s="283"/>
    </row>
    <row r="48" spans="1:9" s="68" customFormat="1" x14ac:dyDescent="0.2"/>
    <row r="49" spans="1:9" s="68" customFormat="1" x14ac:dyDescent="0.2"/>
    <row r="50" spans="1:9" s="68" customFormat="1" x14ac:dyDescent="0.2"/>
    <row r="51" spans="1:9" s="68" customFormat="1" x14ac:dyDescent="0.2"/>
    <row r="52" spans="1:9" s="68" customFormat="1" x14ac:dyDescent="0.2"/>
    <row r="53" spans="1:9" s="68" customFormat="1" x14ac:dyDescent="0.2"/>
    <row r="54" spans="1:9" s="68" customFormat="1" x14ac:dyDescent="0.2"/>
    <row r="55" spans="1:9" s="68" customFormat="1" x14ac:dyDescent="0.2"/>
    <row r="56" spans="1:9" s="68" customFormat="1" x14ac:dyDescent="0.2">
      <c r="A56" s="71"/>
      <c r="B56" s="69"/>
      <c r="C56" s="69"/>
      <c r="D56" s="69"/>
      <c r="E56" s="69"/>
    </row>
    <row r="57" spans="1:9" s="68" customFormat="1" x14ac:dyDescent="0.2">
      <c r="A57" s="71"/>
      <c r="B57" s="69"/>
      <c r="C57" s="69"/>
      <c r="D57" s="69"/>
      <c r="E57" s="69"/>
    </row>
    <row r="58" spans="1:9" s="68" customFormat="1" x14ac:dyDescent="0.2">
      <c r="A58" s="72"/>
      <c r="B58" s="69"/>
      <c r="D58" s="69"/>
    </row>
    <row r="59" spans="1:9" s="68" customFormat="1" x14ac:dyDescent="0.2">
      <c r="A59" s="72"/>
      <c r="B59" s="69"/>
      <c r="D59" s="69"/>
    </row>
    <row r="60" spans="1:9" s="68" customFormat="1" x14ac:dyDescent="0.2">
      <c r="A60" s="72"/>
      <c r="B60" s="69"/>
      <c r="D60" s="69"/>
    </row>
    <row r="61" spans="1:9" s="68" customFormat="1" x14ac:dyDescent="0.2">
      <c r="A61" s="72"/>
      <c r="B61" s="69"/>
      <c r="D61" s="69"/>
      <c r="F61" s="69"/>
      <c r="G61" s="69"/>
      <c r="H61" s="69"/>
      <c r="I61" s="69"/>
    </row>
    <row r="62" spans="1:9" x14ac:dyDescent="0.2">
      <c r="A62" s="2"/>
      <c r="B62" s="10"/>
      <c r="D62" s="10"/>
      <c r="F62" s="10"/>
      <c r="G62" s="10"/>
      <c r="H62" s="10"/>
      <c r="I62" s="10"/>
    </row>
    <row r="63" spans="1:9" x14ac:dyDescent="0.2">
      <c r="A63" s="11"/>
    </row>
    <row r="64" spans="1:9" x14ac:dyDescent="0.2">
      <c r="A64" s="12"/>
    </row>
  </sheetData>
  <mergeCells count="7">
    <mergeCell ref="A45:I45"/>
    <mergeCell ref="A2:H2"/>
    <mergeCell ref="A44:I44"/>
    <mergeCell ref="D8:E8"/>
    <mergeCell ref="B8:C8"/>
    <mergeCell ref="B6:E7"/>
    <mergeCell ref="A3:I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AN67"/>
  <sheetViews>
    <sheetView zoomScaleNormal="100" workbookViewId="0">
      <selection activeCell="X45" sqref="X45"/>
    </sheetView>
  </sheetViews>
  <sheetFormatPr defaultColWidth="9" defaultRowHeight="12.75" x14ac:dyDescent="0.2"/>
  <cols>
    <col min="1" max="1" width="16.5703125" style="85" customWidth="1"/>
    <col min="2" max="19" width="4" style="85" customWidth="1"/>
    <col min="20" max="23" width="3.7109375" style="1" customWidth="1"/>
    <col min="24" max="30" width="5" style="1" customWidth="1"/>
    <col min="31" max="45" width="5" style="85" customWidth="1"/>
    <col min="46" max="16384" width="9" style="85"/>
  </cols>
  <sheetData>
    <row r="1" spans="1:30" x14ac:dyDescent="0.2">
      <c r="A1" s="84" t="s">
        <v>251</v>
      </c>
      <c r="B1" s="1"/>
      <c r="C1" s="1"/>
      <c r="D1" s="1"/>
      <c r="E1" s="1"/>
      <c r="F1" s="1"/>
      <c r="G1" s="1"/>
      <c r="H1" s="1"/>
      <c r="I1" s="1"/>
      <c r="J1" s="1"/>
      <c r="K1" s="1"/>
      <c r="L1" s="1"/>
      <c r="M1" s="1"/>
      <c r="N1" s="1"/>
      <c r="O1" s="1"/>
      <c r="P1" s="84"/>
      <c r="Q1" s="84"/>
      <c r="R1" s="84"/>
      <c r="S1" s="84"/>
    </row>
    <row r="2" spans="1:30" ht="12.75" customHeight="1" x14ac:dyDescent="0.2">
      <c r="A2" s="448" t="s">
        <v>252</v>
      </c>
      <c r="B2" s="448"/>
      <c r="C2" s="448"/>
      <c r="D2" s="448"/>
      <c r="E2" s="448"/>
      <c r="F2" s="448"/>
      <c r="G2" s="448"/>
      <c r="H2" s="448"/>
      <c r="I2" s="448"/>
      <c r="J2" s="448"/>
      <c r="K2" s="448"/>
      <c r="L2" s="448"/>
      <c r="M2" s="448"/>
      <c r="N2" s="448"/>
      <c r="O2" s="448"/>
      <c r="P2" s="448"/>
      <c r="Q2" s="448"/>
      <c r="R2" s="448"/>
      <c r="S2" s="448"/>
    </row>
    <row r="3" spans="1:30" ht="12.75" customHeight="1" x14ac:dyDescent="0.2">
      <c r="A3" s="448"/>
      <c r="B3" s="448"/>
      <c r="C3" s="448"/>
      <c r="D3" s="448"/>
      <c r="E3" s="448"/>
      <c r="F3" s="448"/>
      <c r="G3" s="448"/>
      <c r="H3" s="448"/>
      <c r="I3" s="448"/>
      <c r="J3" s="448"/>
      <c r="K3" s="448"/>
      <c r="L3" s="448"/>
      <c r="M3" s="448"/>
      <c r="N3" s="448"/>
      <c r="O3" s="448"/>
      <c r="P3" s="448"/>
      <c r="Q3" s="448"/>
      <c r="R3" s="448"/>
      <c r="S3" s="448"/>
    </row>
    <row r="4" spans="1:30" x14ac:dyDescent="0.2">
      <c r="A4" s="448"/>
      <c r="B4" s="448"/>
      <c r="C4" s="448"/>
      <c r="D4" s="448"/>
      <c r="E4" s="448"/>
      <c r="F4" s="448"/>
      <c r="G4" s="448"/>
      <c r="H4" s="448"/>
      <c r="I4" s="448"/>
      <c r="J4" s="448"/>
      <c r="K4" s="448"/>
      <c r="L4" s="448"/>
      <c r="M4" s="448"/>
      <c r="N4" s="448"/>
      <c r="O4" s="448"/>
      <c r="P4" s="448"/>
      <c r="Q4" s="448"/>
      <c r="R4" s="448"/>
      <c r="S4" s="448"/>
    </row>
    <row r="5" spans="1:30" x14ac:dyDescent="0.2">
      <c r="A5" s="86"/>
      <c r="B5" s="87"/>
      <c r="C5" s="88"/>
      <c r="D5" s="88"/>
      <c r="E5" s="88"/>
      <c r="F5" s="88"/>
      <c r="G5" s="88"/>
      <c r="H5" s="88"/>
      <c r="I5" s="88"/>
      <c r="J5" s="88"/>
      <c r="K5" s="88"/>
      <c r="L5" s="88"/>
      <c r="M5" s="88"/>
      <c r="N5" s="88"/>
      <c r="O5" s="88"/>
      <c r="P5" s="88"/>
      <c r="Q5" s="88"/>
      <c r="R5" s="88"/>
      <c r="S5" s="88"/>
    </row>
    <row r="6" spans="1:30" ht="15" customHeight="1" x14ac:dyDescent="0.25">
      <c r="A6" s="89"/>
      <c r="B6" s="449" t="s">
        <v>253</v>
      </c>
      <c r="C6" s="450"/>
      <c r="D6" s="450"/>
      <c r="E6" s="450"/>
      <c r="F6" s="450"/>
      <c r="G6" s="451"/>
      <c r="H6" s="455" t="s">
        <v>254</v>
      </c>
      <c r="I6" s="456"/>
      <c r="J6" s="456"/>
      <c r="K6" s="456"/>
      <c r="L6" s="456"/>
      <c r="M6" s="456"/>
      <c r="N6" s="456"/>
      <c r="O6" s="456"/>
      <c r="P6" s="456"/>
      <c r="Q6" s="456"/>
      <c r="R6" s="456"/>
      <c r="S6" s="457"/>
    </row>
    <row r="7" spans="1:30" s="91" customFormat="1" ht="15" customHeight="1" x14ac:dyDescent="0.2">
      <c r="A7" s="90"/>
      <c r="B7" s="452"/>
      <c r="C7" s="453"/>
      <c r="D7" s="453"/>
      <c r="E7" s="453"/>
      <c r="F7" s="453"/>
      <c r="G7" s="454"/>
      <c r="H7" s="458" t="s">
        <v>255</v>
      </c>
      <c r="I7" s="459"/>
      <c r="J7" s="459"/>
      <c r="K7" s="459"/>
      <c r="L7" s="459"/>
      <c r="M7" s="460"/>
      <c r="N7" s="458" t="s">
        <v>256</v>
      </c>
      <c r="O7" s="459"/>
      <c r="P7" s="459"/>
      <c r="Q7" s="459"/>
      <c r="R7" s="459"/>
      <c r="S7" s="460"/>
      <c r="T7" s="1"/>
      <c r="U7" s="1"/>
      <c r="V7" s="1"/>
      <c r="W7" s="1"/>
      <c r="X7" s="1"/>
      <c r="Y7" s="1"/>
      <c r="Z7" s="1"/>
      <c r="AA7" s="1"/>
      <c r="AB7" s="1"/>
      <c r="AC7" s="1"/>
      <c r="AD7" s="1"/>
    </row>
    <row r="8" spans="1:30" ht="24" customHeight="1" x14ac:dyDescent="0.2">
      <c r="A8" s="1"/>
      <c r="B8" s="458" t="s">
        <v>257</v>
      </c>
      <c r="C8" s="460"/>
      <c r="D8" s="458" t="s">
        <v>258</v>
      </c>
      <c r="E8" s="460"/>
      <c r="F8" s="458" t="s">
        <v>259</v>
      </c>
      <c r="G8" s="460"/>
      <c r="H8" s="458" t="s">
        <v>260</v>
      </c>
      <c r="I8" s="461"/>
      <c r="J8" s="458" t="s">
        <v>261</v>
      </c>
      <c r="K8" s="461"/>
      <c r="L8" s="458" t="s">
        <v>259</v>
      </c>
      <c r="M8" s="461"/>
      <c r="N8" s="458" t="s">
        <v>260</v>
      </c>
      <c r="O8" s="461"/>
      <c r="P8" s="458" t="s">
        <v>261</v>
      </c>
      <c r="Q8" s="461"/>
      <c r="R8" s="458" t="s">
        <v>259</v>
      </c>
      <c r="S8" s="461"/>
    </row>
    <row r="9" spans="1:30" s="91" customFormat="1" ht="20.25" customHeight="1" x14ac:dyDescent="0.2">
      <c r="A9" s="92"/>
      <c r="B9" s="93" t="s">
        <v>35</v>
      </c>
      <c r="C9" s="94" t="s">
        <v>29</v>
      </c>
      <c r="D9" s="93" t="s">
        <v>35</v>
      </c>
      <c r="E9" s="94" t="s">
        <v>29</v>
      </c>
      <c r="F9" s="93" t="s">
        <v>35</v>
      </c>
      <c r="G9" s="94" t="s">
        <v>29</v>
      </c>
      <c r="H9" s="93" t="s">
        <v>35</v>
      </c>
      <c r="I9" s="94" t="s">
        <v>29</v>
      </c>
      <c r="J9" s="93" t="s">
        <v>35</v>
      </c>
      <c r="K9" s="94" t="s">
        <v>29</v>
      </c>
      <c r="L9" s="93" t="s">
        <v>35</v>
      </c>
      <c r="M9" s="94" t="s">
        <v>29</v>
      </c>
      <c r="N9" s="93" t="s">
        <v>35</v>
      </c>
      <c r="O9" s="94" t="s">
        <v>29</v>
      </c>
      <c r="P9" s="93" t="s">
        <v>35</v>
      </c>
      <c r="Q9" s="94" t="s">
        <v>29</v>
      </c>
      <c r="R9" s="93" t="s">
        <v>35</v>
      </c>
      <c r="S9" s="94" t="s">
        <v>29</v>
      </c>
      <c r="T9" s="1"/>
      <c r="U9" s="1"/>
      <c r="V9" s="1"/>
      <c r="W9" s="1"/>
      <c r="X9" s="1"/>
      <c r="Y9" s="1"/>
      <c r="Z9" s="1"/>
      <c r="AA9" s="1"/>
      <c r="AB9" s="1"/>
      <c r="AC9" s="1"/>
      <c r="AD9" s="1"/>
    </row>
    <row r="10" spans="1:30" ht="12" customHeight="1" x14ac:dyDescent="0.2">
      <c r="A10" s="95" t="s">
        <v>0</v>
      </c>
      <c r="B10" s="96"/>
      <c r="C10" s="96"/>
      <c r="D10" s="96"/>
      <c r="E10" s="96"/>
      <c r="F10" s="96"/>
      <c r="G10" s="96"/>
      <c r="H10" s="96"/>
      <c r="I10" s="96"/>
      <c r="J10" s="96"/>
      <c r="K10" s="96"/>
      <c r="L10" s="96"/>
      <c r="M10" s="96"/>
      <c r="N10" s="96"/>
      <c r="O10" s="96"/>
      <c r="P10" s="96"/>
      <c r="Q10" s="96"/>
      <c r="R10" s="96"/>
      <c r="S10" s="292"/>
    </row>
    <row r="11" spans="1:30" x14ac:dyDescent="0.2">
      <c r="A11" s="97" t="s">
        <v>1</v>
      </c>
      <c r="B11" s="1"/>
      <c r="C11" s="1"/>
      <c r="D11" s="1"/>
      <c r="E11" s="1"/>
      <c r="F11" s="1"/>
      <c r="G11" s="1"/>
      <c r="H11" s="1"/>
      <c r="I11" s="1"/>
      <c r="J11" s="1"/>
      <c r="K11" s="1"/>
      <c r="L11" s="1"/>
      <c r="M11" s="1"/>
      <c r="N11" s="1"/>
      <c r="O11" s="1"/>
      <c r="P11" s="1"/>
      <c r="Q11" s="1"/>
      <c r="R11" s="1"/>
      <c r="S11" s="293"/>
    </row>
    <row r="12" spans="1:30" x14ac:dyDescent="0.2">
      <c r="A12" s="98" t="s">
        <v>2</v>
      </c>
      <c r="B12" s="99">
        <v>27.7520458555326</v>
      </c>
      <c r="C12" s="100">
        <v>0.86113984054725601</v>
      </c>
      <c r="D12" s="99">
        <v>13.8789010669602</v>
      </c>
      <c r="E12" s="100">
        <v>0.64292965180225703</v>
      </c>
      <c r="F12" s="99">
        <v>58.369053077507203</v>
      </c>
      <c r="G12" s="100">
        <v>0.97329829713523597</v>
      </c>
      <c r="H12" s="99">
        <v>9.0686767882546899</v>
      </c>
      <c r="I12" s="100">
        <v>0.51219827525392103</v>
      </c>
      <c r="J12" s="99">
        <v>2.79496739801812</v>
      </c>
      <c r="K12" s="100">
        <v>0.29033564539375001</v>
      </c>
      <c r="L12" s="99">
        <v>88.136355813727207</v>
      </c>
      <c r="M12" s="100">
        <v>0.57699259323558405</v>
      </c>
      <c r="N12" s="99">
        <v>9.4096279412997301</v>
      </c>
      <c r="O12" s="100">
        <v>0.52135020007071897</v>
      </c>
      <c r="P12" s="99">
        <v>2.5105506267638602</v>
      </c>
      <c r="Q12" s="100">
        <v>0.28872934528508398</v>
      </c>
      <c r="R12" s="99">
        <v>88.079821431936395</v>
      </c>
      <c r="S12" s="258">
        <v>0.61510933568596005</v>
      </c>
    </row>
    <row r="13" spans="1:30" ht="12.75" customHeight="1" x14ac:dyDescent="0.2">
      <c r="A13" s="98" t="s">
        <v>3</v>
      </c>
      <c r="B13" s="99">
        <v>20.979382323311601</v>
      </c>
      <c r="C13" s="100">
        <v>0.75097268555533903</v>
      </c>
      <c r="D13" s="99">
        <v>14.1234713258835</v>
      </c>
      <c r="E13" s="100">
        <v>0.65227640708119905</v>
      </c>
      <c r="F13" s="99">
        <v>64.897146350804803</v>
      </c>
      <c r="G13" s="100">
        <v>0.83260311664578701</v>
      </c>
      <c r="H13" s="99">
        <v>18.198729963222299</v>
      </c>
      <c r="I13" s="100">
        <v>0.81294020125646105</v>
      </c>
      <c r="J13" s="99">
        <v>1.30260598286758</v>
      </c>
      <c r="K13" s="100">
        <v>0.22683115972766901</v>
      </c>
      <c r="L13" s="99">
        <v>80.498664053910105</v>
      </c>
      <c r="M13" s="100">
        <v>0.84870333423631295</v>
      </c>
      <c r="N13" s="99">
        <v>17.851080422007801</v>
      </c>
      <c r="O13" s="100">
        <v>0.82033224933289695</v>
      </c>
      <c r="P13" s="99">
        <v>1.90395605441919</v>
      </c>
      <c r="Q13" s="100">
        <v>0.28473119441192901</v>
      </c>
      <c r="R13" s="99">
        <v>80.244963523573006</v>
      </c>
      <c r="S13" s="258">
        <v>0.86502781627930203</v>
      </c>
    </row>
    <row r="14" spans="1:30" x14ac:dyDescent="0.2">
      <c r="A14" s="98" t="s">
        <v>4</v>
      </c>
      <c r="B14" s="99">
        <v>26.840690638911799</v>
      </c>
      <c r="C14" s="100">
        <v>0.54537791685115899</v>
      </c>
      <c r="D14" s="99">
        <v>14.7005882884048</v>
      </c>
      <c r="E14" s="100">
        <v>0.48565924752152501</v>
      </c>
      <c r="F14" s="99">
        <v>58.458721072683502</v>
      </c>
      <c r="G14" s="100">
        <v>0.58754667721411902</v>
      </c>
      <c r="H14" s="99">
        <v>6.5213365483621999</v>
      </c>
      <c r="I14" s="100">
        <v>0.31715993820558702</v>
      </c>
      <c r="J14" s="99">
        <v>3.63168880727974</v>
      </c>
      <c r="K14" s="100">
        <v>0.25691711313346399</v>
      </c>
      <c r="L14" s="99">
        <v>89.846974644358099</v>
      </c>
      <c r="M14" s="100">
        <v>0.36367309300636502</v>
      </c>
      <c r="N14" s="99">
        <v>7.0190444162368202</v>
      </c>
      <c r="O14" s="100">
        <v>0.35037550927287597</v>
      </c>
      <c r="P14" s="99">
        <v>4.1332211293169303</v>
      </c>
      <c r="Q14" s="100">
        <v>0.28730916187128303</v>
      </c>
      <c r="R14" s="99">
        <v>88.847734454446297</v>
      </c>
      <c r="S14" s="258">
        <v>0.38543906204914002</v>
      </c>
    </row>
    <row r="15" spans="1:30" x14ac:dyDescent="0.2">
      <c r="A15" s="98" t="s">
        <v>5</v>
      </c>
      <c r="B15" s="99">
        <v>20.622630096662</v>
      </c>
      <c r="C15" s="100">
        <v>1.0340975618378401</v>
      </c>
      <c r="D15" s="99">
        <v>7.8493730867806404</v>
      </c>
      <c r="E15" s="100">
        <v>0.67245087841142204</v>
      </c>
      <c r="F15" s="99">
        <v>71.527996816557305</v>
      </c>
      <c r="G15" s="100">
        <v>1.0947892406077999</v>
      </c>
      <c r="H15" s="99">
        <v>16.203595755478801</v>
      </c>
      <c r="I15" s="100">
        <v>1.1549548552711699</v>
      </c>
      <c r="J15" s="99">
        <v>1.8237020731867899</v>
      </c>
      <c r="K15" s="100">
        <v>0.29150012116738699</v>
      </c>
      <c r="L15" s="99">
        <v>81.972702171334404</v>
      </c>
      <c r="M15" s="100">
        <v>1.1437851540369299</v>
      </c>
      <c r="N15" s="99">
        <v>13.4861195423652</v>
      </c>
      <c r="O15" s="100">
        <v>0.978838534521693</v>
      </c>
      <c r="P15" s="99">
        <v>2.7135811915330699</v>
      </c>
      <c r="Q15" s="100">
        <v>0.40925678553473999</v>
      </c>
      <c r="R15" s="99">
        <v>83.800299266101703</v>
      </c>
      <c r="S15" s="258">
        <v>1.1105253162555899</v>
      </c>
    </row>
    <row r="16" spans="1:30" x14ac:dyDescent="0.2">
      <c r="A16" s="98" t="s">
        <v>6</v>
      </c>
      <c r="B16" s="99">
        <v>18.386186366808701</v>
      </c>
      <c r="C16" s="100">
        <v>0.61092007119316605</v>
      </c>
      <c r="D16" s="99">
        <v>10.005004343312001</v>
      </c>
      <c r="E16" s="100">
        <v>0.52135572204339198</v>
      </c>
      <c r="F16" s="99">
        <v>71.608809289879304</v>
      </c>
      <c r="G16" s="100">
        <v>0.721389554586926</v>
      </c>
      <c r="H16" s="99">
        <v>7.8010408723629601</v>
      </c>
      <c r="I16" s="100">
        <v>0.55143108236695504</v>
      </c>
      <c r="J16" s="99">
        <v>4.1267831462303102</v>
      </c>
      <c r="K16" s="100">
        <v>0.26606701377957698</v>
      </c>
      <c r="L16" s="99">
        <v>88.072175981406701</v>
      </c>
      <c r="M16" s="100">
        <v>0.58693834793308997</v>
      </c>
      <c r="N16" s="99">
        <v>6.9122536219147896</v>
      </c>
      <c r="O16" s="100">
        <v>0.49422587244023702</v>
      </c>
      <c r="P16" s="99">
        <v>3.56992750835748</v>
      </c>
      <c r="Q16" s="100">
        <v>0.26104513211205199</v>
      </c>
      <c r="R16" s="99">
        <v>89.517818869727705</v>
      </c>
      <c r="S16" s="258">
        <v>0.53811577599981597</v>
      </c>
    </row>
    <row r="17" spans="1:21" x14ac:dyDescent="0.2">
      <c r="A17" s="98" t="s">
        <v>7</v>
      </c>
      <c r="B17" s="99">
        <v>26.507226143480899</v>
      </c>
      <c r="C17" s="100">
        <v>0.59603054548540901</v>
      </c>
      <c r="D17" s="99">
        <v>12.1814494437074</v>
      </c>
      <c r="E17" s="100">
        <v>0.50315473691010604</v>
      </c>
      <c r="F17" s="99">
        <v>61.3113244128118</v>
      </c>
      <c r="G17" s="100">
        <v>0.68139077880384302</v>
      </c>
      <c r="H17" s="99">
        <v>7.0771639634493999</v>
      </c>
      <c r="I17" s="100">
        <v>0.40278300608793999</v>
      </c>
      <c r="J17" s="99">
        <v>4.6854105242848103</v>
      </c>
      <c r="K17" s="100">
        <v>0.33866160628644898</v>
      </c>
      <c r="L17" s="99">
        <v>88.237425512265801</v>
      </c>
      <c r="M17" s="100">
        <v>0.54593199900067801</v>
      </c>
      <c r="N17" s="99">
        <v>6.62194117996735</v>
      </c>
      <c r="O17" s="100">
        <v>0.43148659345795298</v>
      </c>
      <c r="P17" s="99">
        <v>3.8354936394551</v>
      </c>
      <c r="Q17" s="100">
        <v>0.32302434563139498</v>
      </c>
      <c r="R17" s="99">
        <v>89.542565180577597</v>
      </c>
      <c r="S17" s="258">
        <v>0.52200721335609201</v>
      </c>
    </row>
    <row r="18" spans="1:21" x14ac:dyDescent="0.2">
      <c r="A18" s="98" t="s">
        <v>8</v>
      </c>
      <c r="B18" s="99">
        <v>16.762261508248901</v>
      </c>
      <c r="C18" s="100">
        <v>0.66629318088445899</v>
      </c>
      <c r="D18" s="99">
        <v>14.253976611342299</v>
      </c>
      <c r="E18" s="100">
        <v>0.58046631222068701</v>
      </c>
      <c r="F18" s="99">
        <v>68.983761880408807</v>
      </c>
      <c r="G18" s="100">
        <v>0.84310258373498703</v>
      </c>
      <c r="H18" s="99">
        <v>6.4225373661467904</v>
      </c>
      <c r="I18" s="100">
        <v>0.463450178243556</v>
      </c>
      <c r="J18" s="99">
        <v>3.6602337963355298</v>
      </c>
      <c r="K18" s="100">
        <v>0.34528633230545602</v>
      </c>
      <c r="L18" s="99">
        <v>89.917228837517698</v>
      </c>
      <c r="M18" s="100">
        <v>0.53373228254331295</v>
      </c>
      <c r="N18" s="99">
        <v>6.9550736575910799</v>
      </c>
      <c r="O18" s="100">
        <v>0.48497345436433897</v>
      </c>
      <c r="P18" s="99">
        <v>3.47977466470256</v>
      </c>
      <c r="Q18" s="100">
        <v>0.324941406936824</v>
      </c>
      <c r="R18" s="99">
        <v>89.565151677706396</v>
      </c>
      <c r="S18" s="258">
        <v>0.523526274613756</v>
      </c>
    </row>
    <row r="19" spans="1:21" x14ac:dyDescent="0.2">
      <c r="A19" s="98" t="s">
        <v>326</v>
      </c>
      <c r="B19" s="99">
        <v>31.329601477132801</v>
      </c>
      <c r="C19" s="100">
        <v>0.65670449047705703</v>
      </c>
      <c r="D19" s="99">
        <v>12.936087842331601</v>
      </c>
      <c r="E19" s="100">
        <v>0.44303369621344402</v>
      </c>
      <c r="F19" s="99">
        <v>55.7343106805356</v>
      </c>
      <c r="G19" s="100">
        <v>0.69326161599794101</v>
      </c>
      <c r="H19" s="99">
        <v>6.6225964410906704</v>
      </c>
      <c r="I19" s="100">
        <v>0.38497529396431501</v>
      </c>
      <c r="J19" s="99">
        <v>3.59405005239981</v>
      </c>
      <c r="K19" s="100">
        <v>0.262509332469057</v>
      </c>
      <c r="L19" s="99">
        <v>89.783353506509499</v>
      </c>
      <c r="M19" s="100">
        <v>0.40892342315076602</v>
      </c>
      <c r="N19" s="99">
        <v>5.8038457834761203</v>
      </c>
      <c r="O19" s="100">
        <v>0.35088247564837199</v>
      </c>
      <c r="P19" s="99">
        <v>2.9223263935185502</v>
      </c>
      <c r="Q19" s="100">
        <v>0.24367744852560699</v>
      </c>
      <c r="R19" s="99">
        <v>91.273827823005306</v>
      </c>
      <c r="S19" s="258">
        <v>0.405878471264981</v>
      </c>
      <c r="T19" s="196"/>
      <c r="U19" s="98"/>
    </row>
    <row r="20" spans="1:21" x14ac:dyDescent="0.2">
      <c r="A20" s="98" t="s">
        <v>9</v>
      </c>
      <c r="B20" s="99">
        <v>23.1651257822537</v>
      </c>
      <c r="C20" s="100">
        <v>0.88637516413402295</v>
      </c>
      <c r="D20" s="99">
        <v>11.058379144845601</v>
      </c>
      <c r="E20" s="100">
        <v>0.59450736824886297</v>
      </c>
      <c r="F20" s="99">
        <v>65.776495072900701</v>
      </c>
      <c r="G20" s="100">
        <v>0.94654203253218505</v>
      </c>
      <c r="H20" s="99">
        <v>14.5068408295658</v>
      </c>
      <c r="I20" s="100">
        <v>0.65091104353318496</v>
      </c>
      <c r="J20" s="99">
        <v>1.3774914187534</v>
      </c>
      <c r="K20" s="100">
        <v>0.22384831663691601</v>
      </c>
      <c r="L20" s="99">
        <v>84.115667751680803</v>
      </c>
      <c r="M20" s="100">
        <v>0.67960757948780004</v>
      </c>
      <c r="N20" s="99">
        <v>15.279611748290201</v>
      </c>
      <c r="O20" s="100">
        <v>0.66145938668409698</v>
      </c>
      <c r="P20" s="99">
        <v>1.84911750849226</v>
      </c>
      <c r="Q20" s="100">
        <v>0.27337106462066502</v>
      </c>
      <c r="R20" s="99">
        <v>82.871270743217593</v>
      </c>
      <c r="S20" s="258">
        <v>0.70917332375819098</v>
      </c>
    </row>
    <row r="21" spans="1:21" x14ac:dyDescent="0.2">
      <c r="A21" s="98" t="s">
        <v>10</v>
      </c>
      <c r="B21" s="99">
        <v>27.171944973953401</v>
      </c>
      <c r="C21" s="100">
        <v>0.98193623897159399</v>
      </c>
      <c r="D21" s="99">
        <v>15.687000603338999</v>
      </c>
      <c r="E21" s="100">
        <v>0.80403171218630998</v>
      </c>
      <c r="F21" s="99">
        <v>57.141054422707597</v>
      </c>
      <c r="G21" s="100">
        <v>1.0714052615809599</v>
      </c>
      <c r="H21" s="99">
        <v>15.108284156089301</v>
      </c>
      <c r="I21" s="100">
        <v>0.74402769983139505</v>
      </c>
      <c r="J21" s="99">
        <v>4.4721367777473899</v>
      </c>
      <c r="K21" s="100">
        <v>0.37989963279620298</v>
      </c>
      <c r="L21" s="99">
        <v>80.419579066163394</v>
      </c>
      <c r="M21" s="100">
        <v>0.81484264707768095</v>
      </c>
      <c r="N21" s="99">
        <v>13.0065531289228</v>
      </c>
      <c r="O21" s="100">
        <v>0.70808526070907696</v>
      </c>
      <c r="P21" s="99">
        <v>4.4842166522628197</v>
      </c>
      <c r="Q21" s="100">
        <v>0.438711884398647</v>
      </c>
      <c r="R21" s="99">
        <v>82.509230218814395</v>
      </c>
      <c r="S21" s="258">
        <v>0.830446151346377</v>
      </c>
    </row>
    <row r="22" spans="1:21" x14ac:dyDescent="0.2">
      <c r="A22" s="98" t="s">
        <v>11</v>
      </c>
      <c r="B22" s="99">
        <v>13.264719818018699</v>
      </c>
      <c r="C22" s="100">
        <v>0.82343200218150003</v>
      </c>
      <c r="D22" s="99">
        <v>22.3713914196289</v>
      </c>
      <c r="E22" s="100">
        <v>1.1081990496544101</v>
      </c>
      <c r="F22" s="99">
        <v>64.363888762352403</v>
      </c>
      <c r="G22" s="100">
        <v>1.21674552216596</v>
      </c>
      <c r="H22" s="99">
        <v>11.6896032915104</v>
      </c>
      <c r="I22" s="100">
        <v>0.88854074199395705</v>
      </c>
      <c r="J22" s="99">
        <v>6.0120095540553899</v>
      </c>
      <c r="K22" s="100">
        <v>0.69888646707656898</v>
      </c>
      <c r="L22" s="99">
        <v>82.298387154434195</v>
      </c>
      <c r="M22" s="100">
        <v>1.1344814209666201</v>
      </c>
      <c r="N22" s="99">
        <v>12.5878103854077</v>
      </c>
      <c r="O22" s="100">
        <v>0.957157138887334</v>
      </c>
      <c r="P22" s="99">
        <v>7.45924285835095</v>
      </c>
      <c r="Q22" s="100">
        <v>0.67802949034055005</v>
      </c>
      <c r="R22" s="99">
        <v>79.952946756241303</v>
      </c>
      <c r="S22" s="258">
        <v>1.1114869738899</v>
      </c>
    </row>
    <row r="23" spans="1:21" x14ac:dyDescent="0.2">
      <c r="A23" s="98" t="s">
        <v>12</v>
      </c>
      <c r="B23" s="99">
        <v>31.069074314016099</v>
      </c>
      <c r="C23" s="100">
        <v>0.70371464731754396</v>
      </c>
      <c r="D23" s="99">
        <v>7.9577917024231901</v>
      </c>
      <c r="E23" s="100">
        <v>0.55479199042695204</v>
      </c>
      <c r="F23" s="99">
        <v>60.9731339835607</v>
      </c>
      <c r="G23" s="100">
        <v>0.69853690768548105</v>
      </c>
      <c r="H23" s="99">
        <v>9.7548930141725005</v>
      </c>
      <c r="I23" s="100">
        <v>0.58163443629199596</v>
      </c>
      <c r="J23" s="99">
        <v>3.1005788642762799</v>
      </c>
      <c r="K23" s="100">
        <v>0.31223375845574802</v>
      </c>
      <c r="L23" s="99">
        <v>87.144528121551204</v>
      </c>
      <c r="M23" s="100">
        <v>0.67493007420382201</v>
      </c>
      <c r="N23" s="99">
        <v>7.8994346337594701</v>
      </c>
      <c r="O23" s="100">
        <v>0.49341114318413198</v>
      </c>
      <c r="P23" s="99">
        <v>3.6949175780847701</v>
      </c>
      <c r="Q23" s="100">
        <v>0.375337470333451</v>
      </c>
      <c r="R23" s="99">
        <v>88.405647788155804</v>
      </c>
      <c r="S23" s="258">
        <v>0.60696135860455802</v>
      </c>
    </row>
    <row r="24" spans="1:21" x14ac:dyDescent="0.2">
      <c r="A24" s="98" t="s">
        <v>13</v>
      </c>
      <c r="B24" s="99">
        <v>21.2213988811002</v>
      </c>
      <c r="C24" s="100">
        <v>0.76971068278138999</v>
      </c>
      <c r="D24" s="99">
        <v>10.724476198095299</v>
      </c>
      <c r="E24" s="100">
        <v>0.57959939840361996</v>
      </c>
      <c r="F24" s="99">
        <v>68.054124920804497</v>
      </c>
      <c r="G24" s="100">
        <v>0.84084413181881801</v>
      </c>
      <c r="H24" s="99">
        <v>10.7191932475091</v>
      </c>
      <c r="I24" s="100">
        <v>0.65360681432800005</v>
      </c>
      <c r="J24" s="99">
        <v>1.8039699811516601</v>
      </c>
      <c r="K24" s="100">
        <v>0.228780323955633</v>
      </c>
      <c r="L24" s="99">
        <v>87.476836771339293</v>
      </c>
      <c r="M24" s="100">
        <v>0.70059061223164298</v>
      </c>
      <c r="N24" s="99">
        <v>13.096089213617899</v>
      </c>
      <c r="O24" s="100">
        <v>0.66530592912272701</v>
      </c>
      <c r="P24" s="99">
        <v>2.64694450493357</v>
      </c>
      <c r="Q24" s="100">
        <v>0.37052380818313602</v>
      </c>
      <c r="R24" s="99">
        <v>84.256966281448598</v>
      </c>
      <c r="S24" s="258">
        <v>0.79901789611180296</v>
      </c>
    </row>
    <row r="25" spans="1:21" x14ac:dyDescent="0.2">
      <c r="A25" s="98" t="s">
        <v>14</v>
      </c>
      <c r="B25" s="99">
        <v>14.8479200053178</v>
      </c>
      <c r="C25" s="100">
        <v>0.59727027898402296</v>
      </c>
      <c r="D25" s="99">
        <v>17.621209777279802</v>
      </c>
      <c r="E25" s="100">
        <v>0.65731116746878504</v>
      </c>
      <c r="F25" s="99">
        <v>67.530870217402395</v>
      </c>
      <c r="G25" s="100">
        <v>0.78383758560279904</v>
      </c>
      <c r="H25" s="99">
        <v>6.8357208580770896</v>
      </c>
      <c r="I25" s="100">
        <v>0.48431965588607601</v>
      </c>
      <c r="J25" s="99">
        <v>2.70857964519853</v>
      </c>
      <c r="K25" s="100">
        <v>0.31520353507580501</v>
      </c>
      <c r="L25" s="99">
        <v>90.455699496724407</v>
      </c>
      <c r="M25" s="100">
        <v>0.59640321628227499</v>
      </c>
      <c r="N25" s="99">
        <v>5.0988676890751803</v>
      </c>
      <c r="O25" s="100">
        <v>0.39648834846730702</v>
      </c>
      <c r="P25" s="99">
        <v>3.0011354806041401</v>
      </c>
      <c r="Q25" s="100">
        <v>0.32642679922372497</v>
      </c>
      <c r="R25" s="99">
        <v>91.899996830320703</v>
      </c>
      <c r="S25" s="258">
        <v>0.51979774293197101</v>
      </c>
    </row>
    <row r="26" spans="1:21" x14ac:dyDescent="0.2">
      <c r="A26" s="98" t="s">
        <v>15</v>
      </c>
      <c r="B26" s="99">
        <v>19.7557187121837</v>
      </c>
      <c r="C26" s="100">
        <v>0.72674875693664098</v>
      </c>
      <c r="D26" s="99">
        <v>15.2373132857842</v>
      </c>
      <c r="E26" s="100">
        <v>0.59113510040242701</v>
      </c>
      <c r="F26" s="99">
        <v>65.006968002032096</v>
      </c>
      <c r="G26" s="100">
        <v>0.79093741482827495</v>
      </c>
      <c r="H26" s="99">
        <v>8.7726378231148399</v>
      </c>
      <c r="I26" s="100">
        <v>0.57559178720410897</v>
      </c>
      <c r="J26" s="99">
        <v>4.7183998019903397</v>
      </c>
      <c r="K26" s="100">
        <v>0.37981371540335901</v>
      </c>
      <c r="L26" s="99">
        <v>86.508962374894793</v>
      </c>
      <c r="M26" s="100">
        <v>0.63000256179036496</v>
      </c>
      <c r="N26" s="99">
        <v>6.3628035380561698</v>
      </c>
      <c r="O26" s="100">
        <v>0.43859751317927498</v>
      </c>
      <c r="P26" s="99">
        <v>4.1097557052928604</v>
      </c>
      <c r="Q26" s="100">
        <v>0.36734627337740799</v>
      </c>
      <c r="R26" s="99">
        <v>89.527440756651004</v>
      </c>
      <c r="S26" s="258">
        <v>0.42843834055617802</v>
      </c>
    </row>
    <row r="27" spans="1:21" x14ac:dyDescent="0.2">
      <c r="A27" s="98" t="s">
        <v>16</v>
      </c>
      <c r="B27" s="99">
        <v>16.370338266319202</v>
      </c>
      <c r="C27" s="100">
        <v>0.78605803822182296</v>
      </c>
      <c r="D27" s="99">
        <v>9.2125690582477695</v>
      </c>
      <c r="E27" s="100">
        <v>0.59829271701195297</v>
      </c>
      <c r="F27" s="99">
        <v>74.417092675432997</v>
      </c>
      <c r="G27" s="100">
        <v>0.95717229467856402</v>
      </c>
      <c r="H27" s="99">
        <v>7.2168557784506797</v>
      </c>
      <c r="I27" s="100">
        <v>0.54514219346526804</v>
      </c>
      <c r="J27" s="99">
        <v>2.6063245471509302</v>
      </c>
      <c r="K27" s="100">
        <v>0.33738516675054497</v>
      </c>
      <c r="L27" s="99">
        <v>90.176819674398402</v>
      </c>
      <c r="M27" s="100">
        <v>0.69436080002031597</v>
      </c>
      <c r="N27" s="99">
        <v>11.183006986430801</v>
      </c>
      <c r="O27" s="100">
        <v>0.64257173649556698</v>
      </c>
      <c r="P27" s="99">
        <v>1.3788793935015999</v>
      </c>
      <c r="Q27" s="100">
        <v>0.260806555587904</v>
      </c>
      <c r="R27" s="99">
        <v>87.438113620067597</v>
      </c>
      <c r="S27" s="258">
        <v>0.69882377516870298</v>
      </c>
    </row>
    <row r="28" spans="1:21" x14ac:dyDescent="0.2">
      <c r="A28" s="98" t="s">
        <v>17</v>
      </c>
      <c r="B28" s="99">
        <v>18.034486898146501</v>
      </c>
      <c r="C28" s="100">
        <v>0.86440840532434604</v>
      </c>
      <c r="D28" s="99">
        <v>4.0750685984893602</v>
      </c>
      <c r="E28" s="100">
        <v>0.43648252363580298</v>
      </c>
      <c r="F28" s="99">
        <v>77.890444503364094</v>
      </c>
      <c r="G28" s="100">
        <v>0.86987493349568801</v>
      </c>
      <c r="H28" s="99">
        <v>12.1080207726158</v>
      </c>
      <c r="I28" s="100">
        <v>0.79540107592964604</v>
      </c>
      <c r="J28" s="99">
        <v>3.7827908041474498</v>
      </c>
      <c r="K28" s="100">
        <v>0.40200670734890998</v>
      </c>
      <c r="L28" s="99">
        <v>84.109188423236802</v>
      </c>
      <c r="M28" s="100">
        <v>0.88034711530283305</v>
      </c>
      <c r="N28" s="99">
        <v>11.8746987367208</v>
      </c>
      <c r="O28" s="100">
        <v>0.69594516794035599</v>
      </c>
      <c r="P28" s="99">
        <v>3.5147620550453</v>
      </c>
      <c r="Q28" s="100">
        <v>0.42775414479818502</v>
      </c>
      <c r="R28" s="99">
        <v>84.610539208233902</v>
      </c>
      <c r="S28" s="258">
        <v>0.84562213931928798</v>
      </c>
    </row>
    <row r="29" spans="1:21" x14ac:dyDescent="0.2">
      <c r="A29" s="98" t="s">
        <v>18</v>
      </c>
      <c r="B29" s="99">
        <v>21.740916180917601</v>
      </c>
      <c r="C29" s="100">
        <v>0.82457905583017599</v>
      </c>
      <c r="D29" s="99">
        <v>9.5346258312057799</v>
      </c>
      <c r="E29" s="100">
        <v>0.612378695125261</v>
      </c>
      <c r="F29" s="99">
        <v>68.724457987876605</v>
      </c>
      <c r="G29" s="100">
        <v>0.87579764507128999</v>
      </c>
      <c r="H29" s="99">
        <v>16.853308421372599</v>
      </c>
      <c r="I29" s="100">
        <v>0.76667302183931196</v>
      </c>
      <c r="J29" s="99">
        <v>2.67949150719229</v>
      </c>
      <c r="K29" s="100">
        <v>0.35404581208340202</v>
      </c>
      <c r="L29" s="99">
        <v>80.467200071435101</v>
      </c>
      <c r="M29" s="100">
        <v>0.84171539662171202</v>
      </c>
      <c r="N29" s="99">
        <v>15.8354122493606</v>
      </c>
      <c r="O29" s="100">
        <v>0.77005309397073696</v>
      </c>
      <c r="P29" s="99">
        <v>3.1348746475528002</v>
      </c>
      <c r="Q29" s="100">
        <v>0.36031760189002598</v>
      </c>
      <c r="R29" s="99">
        <v>81.029713103086607</v>
      </c>
      <c r="S29" s="258">
        <v>0.88352545752697997</v>
      </c>
    </row>
    <row r="30" spans="1:21" x14ac:dyDescent="0.2">
      <c r="A30" s="98" t="s">
        <v>19</v>
      </c>
      <c r="B30" s="99">
        <v>18.7405539626319</v>
      </c>
      <c r="C30" s="100">
        <v>0.65927723644769298</v>
      </c>
      <c r="D30" s="99">
        <v>21.167497625579902</v>
      </c>
      <c r="E30" s="100">
        <v>0.82200592451899401</v>
      </c>
      <c r="F30" s="99">
        <v>60.091948411788202</v>
      </c>
      <c r="G30" s="100">
        <v>1.00498447143256</v>
      </c>
      <c r="H30" s="99">
        <v>5.7918345994263598</v>
      </c>
      <c r="I30" s="100">
        <v>0.41789906718549102</v>
      </c>
      <c r="J30" s="99">
        <v>5.0012605568931203</v>
      </c>
      <c r="K30" s="100">
        <v>0.45213515908383101</v>
      </c>
      <c r="L30" s="99">
        <v>89.206904843680505</v>
      </c>
      <c r="M30" s="100">
        <v>0.57406838204433897</v>
      </c>
      <c r="N30" s="99">
        <v>6.1468353039857098</v>
      </c>
      <c r="O30" s="100">
        <v>0.46606308645830602</v>
      </c>
      <c r="P30" s="99">
        <v>4.6409610806109498</v>
      </c>
      <c r="Q30" s="100">
        <v>0.41294597487104601</v>
      </c>
      <c r="R30" s="99">
        <v>89.212203615403396</v>
      </c>
      <c r="S30" s="258">
        <v>0.58380282605893896</v>
      </c>
    </row>
    <row r="31" spans="1:21" x14ac:dyDescent="0.2">
      <c r="A31" s="98" t="s">
        <v>20</v>
      </c>
      <c r="B31" s="99">
        <v>19.696647346335698</v>
      </c>
      <c r="C31" s="100">
        <v>0.87002762200771799</v>
      </c>
      <c r="D31" s="99">
        <v>12.7542991673674</v>
      </c>
      <c r="E31" s="100">
        <v>0.79684467996462804</v>
      </c>
      <c r="F31" s="99">
        <v>67.549053486296899</v>
      </c>
      <c r="G31" s="100">
        <v>1.0735594835773901</v>
      </c>
      <c r="H31" s="99">
        <v>8.9550687435215703</v>
      </c>
      <c r="I31" s="100">
        <v>0.69978037781129498</v>
      </c>
      <c r="J31" s="99">
        <v>3.8758794165455801</v>
      </c>
      <c r="K31" s="100">
        <v>0.47795825403270298</v>
      </c>
      <c r="L31" s="99">
        <v>87.169051839932806</v>
      </c>
      <c r="M31" s="100">
        <v>0.825332698135961</v>
      </c>
      <c r="N31" s="99">
        <v>9.3593822504799906</v>
      </c>
      <c r="O31" s="100">
        <v>0.73282796685070195</v>
      </c>
      <c r="P31" s="99">
        <v>2.9560080151304602</v>
      </c>
      <c r="Q31" s="100">
        <v>0.36081378020537402</v>
      </c>
      <c r="R31" s="99">
        <v>87.684609734389497</v>
      </c>
      <c r="S31" s="258">
        <v>0.73860792193507097</v>
      </c>
    </row>
    <row r="32" spans="1:21" x14ac:dyDescent="0.2">
      <c r="A32" s="98"/>
      <c r="B32" s="98"/>
      <c r="C32" s="98"/>
      <c r="D32" s="98"/>
      <c r="E32" s="98"/>
      <c r="F32" s="98"/>
      <c r="G32" s="98"/>
      <c r="H32" s="98"/>
      <c r="I32" s="98"/>
      <c r="J32" s="98"/>
      <c r="K32" s="98"/>
      <c r="L32" s="98"/>
      <c r="M32" s="98"/>
      <c r="N32" s="98"/>
      <c r="O32" s="98"/>
      <c r="P32" s="98"/>
      <c r="Q32" s="98"/>
      <c r="R32" s="98"/>
      <c r="S32" s="302"/>
    </row>
    <row r="33" spans="1:40" x14ac:dyDescent="0.2">
      <c r="A33" s="97" t="s">
        <v>21</v>
      </c>
      <c r="B33" s="98"/>
      <c r="C33" s="98"/>
      <c r="D33" s="98"/>
      <c r="E33" s="98"/>
      <c r="F33" s="98"/>
      <c r="G33" s="98"/>
      <c r="H33" s="98"/>
      <c r="I33" s="98"/>
      <c r="J33" s="98"/>
      <c r="K33" s="98"/>
      <c r="L33" s="98"/>
      <c r="M33" s="98"/>
      <c r="N33" s="98"/>
      <c r="O33" s="98"/>
      <c r="P33" s="98"/>
      <c r="Q33" s="98"/>
      <c r="R33" s="98"/>
      <c r="S33" s="302"/>
    </row>
    <row r="34" spans="1:40" x14ac:dyDescent="0.2">
      <c r="A34" s="98" t="s">
        <v>22</v>
      </c>
      <c r="B34" s="99">
        <v>15.7983601943378</v>
      </c>
      <c r="C34" s="100">
        <v>0.72131566841497996</v>
      </c>
      <c r="D34" s="99">
        <v>13.5504797506023</v>
      </c>
      <c r="E34" s="100">
        <v>0.56646455596695899</v>
      </c>
      <c r="F34" s="99">
        <v>70.651160055059904</v>
      </c>
      <c r="G34" s="100">
        <v>0.85406032093927198</v>
      </c>
      <c r="H34" s="99">
        <v>7.8628706713107599</v>
      </c>
      <c r="I34" s="100">
        <v>0.494857587964531</v>
      </c>
      <c r="J34" s="99">
        <v>3.88259571720788</v>
      </c>
      <c r="K34" s="100">
        <v>0.36406012234929003</v>
      </c>
      <c r="L34" s="99">
        <v>88.254533611481307</v>
      </c>
      <c r="M34" s="100">
        <v>0.64434102010716598</v>
      </c>
      <c r="N34" s="99">
        <v>6.7308921296118802</v>
      </c>
      <c r="O34" s="100">
        <v>0.40696552055579399</v>
      </c>
      <c r="P34" s="99">
        <v>4.1220298267142397</v>
      </c>
      <c r="Q34" s="100">
        <v>0.37263247667492799</v>
      </c>
      <c r="R34" s="99">
        <v>89.147078043673901</v>
      </c>
      <c r="S34" s="258">
        <v>0.56225672490480705</v>
      </c>
    </row>
    <row r="35" spans="1:40" x14ac:dyDescent="0.2">
      <c r="A35" s="98" t="s">
        <v>23</v>
      </c>
      <c r="B35" s="99">
        <v>30.187947693257598</v>
      </c>
      <c r="C35" s="100">
        <v>0.84878651597356003</v>
      </c>
      <c r="D35" s="99">
        <v>12.417399949318799</v>
      </c>
      <c r="E35" s="100">
        <v>0.660681142754728</v>
      </c>
      <c r="F35" s="99">
        <v>57.394652357423602</v>
      </c>
      <c r="G35" s="100">
        <v>0.99533964095045002</v>
      </c>
      <c r="H35" s="99">
        <v>6.9005571541453596</v>
      </c>
      <c r="I35" s="100">
        <v>0.56813911875721701</v>
      </c>
      <c r="J35" s="99">
        <v>6.5243169907819896</v>
      </c>
      <c r="K35" s="100">
        <v>0.57013237607605105</v>
      </c>
      <c r="L35" s="99">
        <v>86.575125855072699</v>
      </c>
      <c r="M35" s="100">
        <v>0.66340071190350602</v>
      </c>
      <c r="N35" s="99">
        <v>5.5686524585438697</v>
      </c>
      <c r="O35" s="100">
        <v>0.54200110060320394</v>
      </c>
      <c r="P35" s="99">
        <v>6.8814972516570396</v>
      </c>
      <c r="Q35" s="100">
        <v>0.56618690718674902</v>
      </c>
      <c r="R35" s="99">
        <v>87.549850289799096</v>
      </c>
      <c r="S35" s="258">
        <v>0.72467203585971196</v>
      </c>
    </row>
    <row r="36" spans="1:40" x14ac:dyDescent="0.2">
      <c r="A36" s="98" t="s">
        <v>24</v>
      </c>
      <c r="B36" s="99">
        <v>22.048859243075899</v>
      </c>
      <c r="C36" s="100">
        <v>1.0855610902661399</v>
      </c>
      <c r="D36" s="99">
        <v>14.095763230261401</v>
      </c>
      <c r="E36" s="100">
        <v>0.99389129117491803</v>
      </c>
      <c r="F36" s="99">
        <v>63.8553775266626</v>
      </c>
      <c r="G36" s="100">
        <v>1.4290089162869299</v>
      </c>
      <c r="H36" s="99">
        <v>6.8945477237050099</v>
      </c>
      <c r="I36" s="100">
        <v>0.63329355562049705</v>
      </c>
      <c r="J36" s="99">
        <v>2.44617915058737</v>
      </c>
      <c r="K36" s="100">
        <v>0.37753357446489599</v>
      </c>
      <c r="L36" s="99">
        <v>90.6592731257076</v>
      </c>
      <c r="M36" s="100">
        <v>0.76329577986988095</v>
      </c>
      <c r="N36" s="99">
        <v>10.451714403416201</v>
      </c>
      <c r="O36" s="100">
        <v>0.89974854644046398</v>
      </c>
      <c r="P36" s="99">
        <v>2.8495791436565101</v>
      </c>
      <c r="Q36" s="100">
        <v>0.45329120048801502</v>
      </c>
      <c r="R36" s="99">
        <v>86.698706452927297</v>
      </c>
      <c r="S36" s="258">
        <v>0.97012821608755395</v>
      </c>
    </row>
    <row r="37" spans="1:40" x14ac:dyDescent="0.2">
      <c r="A37" s="98" t="s">
        <v>25</v>
      </c>
      <c r="B37" s="99">
        <v>29.932695821202898</v>
      </c>
      <c r="C37" s="100">
        <v>0.82568113938867604</v>
      </c>
      <c r="D37" s="99">
        <v>12.4700354959247</v>
      </c>
      <c r="E37" s="100">
        <v>0.64499286388278398</v>
      </c>
      <c r="F37" s="99">
        <v>57.597268682872397</v>
      </c>
      <c r="G37" s="100">
        <v>0.96638703189819297</v>
      </c>
      <c r="H37" s="99">
        <v>8.0663439573357802</v>
      </c>
      <c r="I37" s="100">
        <v>0.61617232167624003</v>
      </c>
      <c r="J37" s="99">
        <v>6.5182467004372198</v>
      </c>
      <c r="K37" s="100">
        <v>0.55134776942589603</v>
      </c>
      <c r="L37" s="99">
        <v>85.415409342226994</v>
      </c>
      <c r="M37" s="100">
        <v>0.65471341917105896</v>
      </c>
      <c r="N37" s="99">
        <v>6.5764831247771696</v>
      </c>
      <c r="O37" s="100">
        <v>0.60852947421558701</v>
      </c>
      <c r="P37" s="99">
        <v>6.9047348242456597</v>
      </c>
      <c r="Q37" s="100">
        <v>0.54608784517852305</v>
      </c>
      <c r="R37" s="99">
        <v>86.518782050977194</v>
      </c>
      <c r="S37" s="258">
        <v>0.71511564584819298</v>
      </c>
    </row>
    <row r="38" spans="1:40" x14ac:dyDescent="0.2">
      <c r="A38" s="1"/>
      <c r="B38" s="98"/>
      <c r="C38" s="98"/>
      <c r="D38" s="98"/>
      <c r="E38" s="98"/>
      <c r="F38" s="98"/>
      <c r="G38" s="98"/>
      <c r="H38" s="98"/>
      <c r="I38" s="98"/>
      <c r="J38" s="98"/>
      <c r="K38" s="98"/>
      <c r="L38" s="98"/>
      <c r="M38" s="98"/>
      <c r="N38" s="98"/>
      <c r="O38" s="98"/>
      <c r="P38" s="98"/>
      <c r="Q38" s="98"/>
      <c r="R38" s="98"/>
      <c r="S38" s="302"/>
    </row>
    <row r="39" spans="1:40" x14ac:dyDescent="0.2">
      <c r="A39" s="101" t="s">
        <v>156</v>
      </c>
      <c r="B39" s="199">
        <f>IF(ISNUMBER(B$12),AVERAGE(B12:B31,B34,B37),"")</f>
        <v>21.817723889401119</v>
      </c>
      <c r="C39" s="102">
        <f>IF(ISNUMBER(C$12),SQRT((SUMSQ(C12:C31,C34,C37))/(22^2)),"")</f>
        <v>0.16461276908096509</v>
      </c>
      <c r="D39" s="199">
        <f t="shared" ref="D39" si="0">IF(ISNUMBER(D$12),AVERAGE(D12:D31,D34,D37),"")</f>
        <v>12.879590439433436</v>
      </c>
      <c r="E39" s="102">
        <f t="shared" ref="E39" si="1">IF(ISNUMBER(E$12),SQRT((SUMSQ(E12:E31,E34,E37))/(22^2)),"")</f>
        <v>0.13794047366508722</v>
      </c>
      <c r="F39" s="199">
        <f t="shared" ref="F39" si="2">IF(ISNUMBER(F$12),AVERAGE(F12:F31,F34,F37),"")</f>
        <v>65.302685671165463</v>
      </c>
      <c r="G39" s="102">
        <f t="shared" ref="G39" si="3">IF(ISNUMBER(G$12),SQRT((SUMSQ(G12:G31,G34,G37))/(22^2)),"")</f>
        <v>0.19061366838553845</v>
      </c>
      <c r="H39" s="199">
        <f t="shared" ref="H39" si="4">IF(ISNUMBER(H$12),AVERAGE(H12:H31,H34,H37),"")</f>
        <v>10.098052448292744</v>
      </c>
      <c r="I39" s="102">
        <f t="shared" ref="I39" si="5">IF(ISNUMBER(I$12),SQRT((SUMSQ(I12:I31,I34,I37))/(22^2)),"")</f>
        <v>0.13705647001603657</v>
      </c>
      <c r="J39" s="199">
        <f t="shared" ref="J39" si="6">IF(ISNUMBER(J$12),AVERAGE(J12:J31,J34,J37),"")</f>
        <v>3.5526907760613708</v>
      </c>
      <c r="K39" s="102">
        <f t="shared" ref="K39" si="7">IF(ISNUMBER(K$12),SQRT((SUMSQ(K12:K31,K34,K37))/(22^2)),"")</f>
        <v>7.8819285589730725E-2</v>
      </c>
      <c r="L39" s="199">
        <f t="shared" ref="L39" si="8">IF(ISNUMBER(L$12),AVERAGE(L12:L31,L34,L37),"")</f>
        <v>86.349256775645884</v>
      </c>
      <c r="M39" s="102">
        <f t="shared" ref="M39" si="9">IF(ISNUMBER(M$12),SQRT((SUMSQ(M12:M31,M34,M37))/(22^2)),"")</f>
        <v>0.1542803513157934</v>
      </c>
      <c r="N39" s="199">
        <f t="shared" ref="N39" si="10">IF(ISNUMBER(N$12),AVERAGE(N12:N31,N34,N37),"")</f>
        <v>9.7771303492434196</v>
      </c>
      <c r="O39" s="102">
        <f t="shared" ref="O39" si="11">IF(ISNUMBER(O$12),SQRT((SUMSQ(O12:O31,O34,O37))/(22^2)),"")</f>
        <v>0.13240868908238304</v>
      </c>
      <c r="P39" s="199">
        <f t="shared" ref="P39" si="12">IF(ISNUMBER(P$12),AVERAGE(P12:P31,P34,P37),"")</f>
        <v>3.5893823335858701</v>
      </c>
      <c r="Q39" s="102">
        <f t="shared" ref="Q39" si="13">IF(ISNUMBER(Q$12),SQRT((SUMSQ(Q12:Q31,Q34,Q37))/(22^2)),"")</f>
        <v>8.0251632424711922E-2</v>
      </c>
      <c r="R39" s="199">
        <f t="shared" ref="R39" si="14">IF(ISNUMBER(R$12),AVERAGE(R12:R31,R34,R37),"")</f>
        <v>86.633487317170733</v>
      </c>
      <c r="S39" s="251">
        <f t="shared" ref="S39" si="15">IF(ISNUMBER(S$12),SQRT((SUMSQ(S12:S31,S34,S37))/(22^2)),"")</f>
        <v>0.15141092899701836</v>
      </c>
    </row>
    <row r="40" spans="1:40" x14ac:dyDescent="0.2">
      <c r="A40" s="103"/>
      <c r="B40" s="104"/>
      <c r="C40" s="104"/>
      <c r="D40" s="104"/>
      <c r="E40" s="104"/>
      <c r="F40" s="104"/>
      <c r="G40" s="104"/>
      <c r="H40" s="104"/>
      <c r="I40" s="104"/>
      <c r="J40" s="104"/>
      <c r="K40" s="104"/>
      <c r="L40" s="104"/>
      <c r="M40" s="104"/>
      <c r="N40" s="104"/>
      <c r="O40" s="104"/>
      <c r="P40" s="104"/>
      <c r="Q40" s="104"/>
      <c r="R40" s="104"/>
      <c r="S40" s="302"/>
    </row>
    <row r="41" spans="1:40" x14ac:dyDescent="0.2">
      <c r="A41" s="105" t="s">
        <v>26</v>
      </c>
      <c r="B41" s="104"/>
      <c r="C41" s="104"/>
      <c r="D41" s="104"/>
      <c r="E41" s="104"/>
      <c r="F41" s="104"/>
      <c r="G41" s="104"/>
      <c r="H41" s="104"/>
      <c r="I41" s="104"/>
      <c r="J41" s="104"/>
      <c r="K41" s="104"/>
      <c r="L41" s="104"/>
      <c r="M41" s="104"/>
      <c r="N41" s="104"/>
      <c r="O41" s="104"/>
      <c r="P41" s="104"/>
      <c r="Q41" s="104"/>
      <c r="R41" s="104"/>
      <c r="S41" s="302"/>
    </row>
    <row r="42" spans="1:40" s="155" customFormat="1" ht="12.75" customHeight="1" x14ac:dyDescent="0.2">
      <c r="A42" s="104" t="s">
        <v>262</v>
      </c>
      <c r="B42" s="145">
        <v>15.914468572625401</v>
      </c>
      <c r="C42" s="156">
        <v>0.80658788434864603</v>
      </c>
      <c r="D42" s="145">
        <v>15.8190498013221</v>
      </c>
      <c r="E42" s="156">
        <v>0.80168713070911601</v>
      </c>
      <c r="F42" s="145">
        <v>68.266481626052496</v>
      </c>
      <c r="G42" s="156">
        <v>1.0779519569093901</v>
      </c>
      <c r="H42" s="145">
        <v>9.1636985419340498</v>
      </c>
      <c r="I42" s="156">
        <v>0.65645168436158896</v>
      </c>
      <c r="J42" s="145">
        <v>7.8664273065124801</v>
      </c>
      <c r="K42" s="156">
        <v>0.60970064320004602</v>
      </c>
      <c r="L42" s="145">
        <v>82.969874151553498</v>
      </c>
      <c r="M42" s="156">
        <v>0.80489330006663296</v>
      </c>
      <c r="N42" s="145">
        <v>6.2513223070576904</v>
      </c>
      <c r="O42" s="156">
        <v>0.52096700666396001</v>
      </c>
      <c r="P42" s="145">
        <v>5.1932672393542898</v>
      </c>
      <c r="Q42" s="156">
        <v>0.59653097251118803</v>
      </c>
      <c r="R42" s="145">
        <v>88.555410453587996</v>
      </c>
      <c r="S42" s="258">
        <v>0.74446979320653395</v>
      </c>
      <c r="T42" s="116"/>
      <c r="U42" s="116"/>
      <c r="V42" s="116"/>
      <c r="W42" s="116"/>
      <c r="X42" s="116"/>
      <c r="Y42" s="116"/>
      <c r="Z42" s="116"/>
      <c r="AA42" s="116"/>
      <c r="AB42" s="116"/>
      <c r="AC42" s="116"/>
      <c r="AD42" s="116"/>
    </row>
    <row r="43" spans="1:40" s="155" customFormat="1" ht="12.75" customHeight="1" x14ac:dyDescent="0.2">
      <c r="A43" s="67" t="s">
        <v>338</v>
      </c>
      <c r="B43" s="214">
        <v>28.366699029129599</v>
      </c>
      <c r="C43" s="107">
        <v>2.3240942808502898</v>
      </c>
      <c r="D43" s="214">
        <v>8.0327035858240006</v>
      </c>
      <c r="E43" s="107">
        <v>0.91597300002722803</v>
      </c>
      <c r="F43" s="214">
        <v>63.600597385046399</v>
      </c>
      <c r="G43" s="107">
        <v>2.2917545565633701</v>
      </c>
      <c r="H43" s="214">
        <v>8.6800477272550598</v>
      </c>
      <c r="I43" s="107">
        <v>1.01487559650505</v>
      </c>
      <c r="J43" s="214">
        <v>9.1945513699962493</v>
      </c>
      <c r="K43" s="107">
        <v>0.93849999849315402</v>
      </c>
      <c r="L43" s="214">
        <v>82.125400902748694</v>
      </c>
      <c r="M43" s="107">
        <v>1.3168883058435099</v>
      </c>
      <c r="N43" s="214">
        <v>9.6636972093452904</v>
      </c>
      <c r="O43" s="107">
        <v>1.5346674507956499</v>
      </c>
      <c r="P43" s="214">
        <v>8.4673270436901404</v>
      </c>
      <c r="Q43" s="107">
        <v>0.93159839491328</v>
      </c>
      <c r="R43" s="214">
        <v>81.868975746964594</v>
      </c>
      <c r="S43" s="260">
        <v>1.1795038184209099</v>
      </c>
      <c r="T43" s="116"/>
      <c r="U43" s="116"/>
      <c r="V43" s="116"/>
      <c r="W43" s="116"/>
      <c r="X43" s="116"/>
      <c r="Y43" s="116"/>
      <c r="Z43" s="116"/>
      <c r="AA43" s="116"/>
      <c r="AB43" s="116"/>
      <c r="AC43" s="116"/>
      <c r="AD43" s="116"/>
    </row>
    <row r="44" spans="1:40" s="116" customFormat="1" ht="99.2" customHeight="1" x14ac:dyDescent="0.2">
      <c r="A44" s="463" t="s">
        <v>250</v>
      </c>
      <c r="B44" s="464"/>
      <c r="C44" s="464"/>
      <c r="D44" s="464"/>
      <c r="E44" s="464"/>
      <c r="F44" s="464"/>
      <c r="G44" s="464"/>
      <c r="H44" s="464"/>
      <c r="I44" s="464"/>
      <c r="J44" s="464"/>
      <c r="K44" s="464"/>
      <c r="L44" s="464"/>
      <c r="M44" s="464"/>
      <c r="N44" s="464"/>
      <c r="O44" s="464"/>
      <c r="P44" s="464"/>
      <c r="Q44" s="464"/>
      <c r="R44" s="464"/>
      <c r="S44" s="464"/>
      <c r="T44" s="447"/>
      <c r="U44" s="410"/>
      <c r="V44" s="410"/>
      <c r="W44" s="410"/>
      <c r="X44" s="410"/>
      <c r="Y44" s="410"/>
      <c r="Z44" s="410"/>
      <c r="AA44" s="410"/>
      <c r="AB44" s="410"/>
      <c r="AC44" s="410"/>
      <c r="AD44" s="410"/>
      <c r="AE44" s="410"/>
      <c r="AF44" s="410"/>
      <c r="AG44" s="410"/>
      <c r="AH44" s="410"/>
      <c r="AI44" s="410"/>
      <c r="AJ44" s="410"/>
      <c r="AK44" s="410"/>
      <c r="AL44" s="410"/>
      <c r="AM44" s="410"/>
      <c r="AN44" s="410"/>
    </row>
    <row r="45" spans="1:40" s="237" customFormat="1" ht="60" customHeight="1" x14ac:dyDescent="0.2">
      <c r="A45" s="323" t="s">
        <v>339</v>
      </c>
      <c r="B45" s="323"/>
      <c r="C45" s="323"/>
      <c r="D45" s="323"/>
      <c r="E45" s="323"/>
      <c r="F45" s="323"/>
      <c r="G45" s="323"/>
      <c r="H45" s="323"/>
      <c r="I45" s="323"/>
      <c r="J45" s="323"/>
      <c r="K45" s="323"/>
      <c r="L45" s="323"/>
      <c r="M45" s="323"/>
      <c r="N45" s="323"/>
      <c r="O45" s="323"/>
      <c r="P45" s="323"/>
      <c r="Q45" s="323"/>
      <c r="R45" s="323"/>
      <c r="S45" s="323"/>
      <c r="T45" s="239"/>
      <c r="U45" s="238"/>
      <c r="V45" s="238"/>
      <c r="W45" s="238"/>
      <c r="X45" s="238"/>
      <c r="Y45" s="238"/>
      <c r="Z45" s="238"/>
      <c r="AA45" s="238"/>
      <c r="AB45" s="238"/>
      <c r="AC45" s="238"/>
      <c r="AD45" s="238"/>
      <c r="AE45" s="238"/>
      <c r="AF45" s="238"/>
      <c r="AG45" s="238"/>
      <c r="AH45" s="238"/>
      <c r="AI45" s="238"/>
      <c r="AJ45" s="238"/>
      <c r="AK45" s="238"/>
      <c r="AL45" s="238"/>
      <c r="AM45" s="238"/>
      <c r="AN45" s="238"/>
    </row>
    <row r="46" spans="1:40" x14ac:dyDescent="0.2">
      <c r="A46" s="462" t="s">
        <v>329</v>
      </c>
      <c r="B46" s="462"/>
      <c r="C46" s="462"/>
      <c r="D46" s="462"/>
      <c r="E46" s="462"/>
      <c r="F46" s="462"/>
      <c r="G46" s="462"/>
      <c r="H46" s="462"/>
      <c r="I46" s="462"/>
      <c r="J46" s="462"/>
      <c r="K46" s="462"/>
      <c r="L46" s="462"/>
      <c r="M46" s="462"/>
      <c r="N46" s="462"/>
      <c r="O46" s="462"/>
      <c r="P46" s="462"/>
      <c r="Q46" s="462"/>
      <c r="R46" s="462"/>
      <c r="S46" s="462"/>
    </row>
    <row r="47" spans="1:40" x14ac:dyDescent="0.2">
      <c r="A47" s="462"/>
      <c r="B47" s="462"/>
      <c r="C47" s="462"/>
      <c r="D47" s="462"/>
      <c r="E47" s="462"/>
      <c r="F47" s="462"/>
      <c r="G47" s="462"/>
      <c r="H47" s="462"/>
      <c r="I47" s="462"/>
      <c r="J47" s="462"/>
      <c r="K47" s="462"/>
      <c r="L47" s="462"/>
      <c r="M47" s="462"/>
      <c r="N47" s="462"/>
      <c r="O47" s="462"/>
      <c r="P47" s="462"/>
      <c r="Q47" s="462"/>
      <c r="R47" s="462"/>
      <c r="S47" s="462"/>
    </row>
    <row r="48" spans="1:40" ht="69" customHeight="1" x14ac:dyDescent="0.2">
      <c r="A48" s="462"/>
      <c r="B48" s="462"/>
      <c r="C48" s="462"/>
      <c r="D48" s="462"/>
      <c r="E48" s="462"/>
      <c r="F48" s="462"/>
      <c r="G48" s="462"/>
      <c r="H48" s="462"/>
      <c r="I48" s="462"/>
      <c r="J48" s="462"/>
      <c r="K48" s="462"/>
      <c r="L48" s="462"/>
      <c r="M48" s="462"/>
      <c r="N48" s="462"/>
      <c r="O48" s="462"/>
      <c r="P48" s="462"/>
      <c r="Q48" s="462"/>
      <c r="R48" s="462"/>
      <c r="S48" s="462"/>
    </row>
    <row r="49" spans="1:19" x14ac:dyDescent="0.2">
      <c r="A49" s="304" t="s">
        <v>147</v>
      </c>
      <c r="B49" s="182"/>
      <c r="C49" s="182"/>
      <c r="D49" s="182"/>
      <c r="E49" s="182"/>
      <c r="F49" s="182"/>
      <c r="G49" s="182"/>
      <c r="H49" s="182"/>
      <c r="I49" s="182"/>
      <c r="J49" s="182"/>
      <c r="K49" s="182"/>
      <c r="L49" s="182"/>
      <c r="M49" s="182"/>
      <c r="N49" s="182"/>
      <c r="O49" s="182"/>
      <c r="P49" s="182"/>
      <c r="Q49" s="182"/>
      <c r="R49" s="182"/>
      <c r="S49" s="182"/>
    </row>
    <row r="52" spans="1:19" x14ac:dyDescent="0.2">
      <c r="A52" s="83"/>
    </row>
    <row r="57" spans="1:19" x14ac:dyDescent="0.2">
      <c r="A57" s="108"/>
      <c r="B57" s="83"/>
      <c r="C57" s="83"/>
      <c r="D57" s="83"/>
      <c r="E57" s="83"/>
      <c r="F57" s="83"/>
      <c r="G57" s="83"/>
      <c r="H57" s="83"/>
      <c r="I57" s="83"/>
      <c r="J57" s="83"/>
      <c r="K57" s="83"/>
      <c r="L57" s="83"/>
      <c r="M57" s="83"/>
      <c r="N57" s="83"/>
      <c r="O57" s="83"/>
      <c r="P57" s="83"/>
      <c r="Q57" s="83"/>
      <c r="R57" s="83"/>
      <c r="S57" s="83"/>
    </row>
    <row r="58" spans="1:19" x14ac:dyDescent="0.2">
      <c r="A58" s="108"/>
      <c r="B58" s="83"/>
      <c r="C58" s="83"/>
      <c r="D58" s="83"/>
      <c r="E58" s="83"/>
      <c r="F58" s="83"/>
      <c r="G58" s="83"/>
      <c r="H58" s="83"/>
      <c r="I58" s="83"/>
      <c r="J58" s="83"/>
      <c r="K58" s="83"/>
      <c r="L58" s="83"/>
      <c r="M58" s="83"/>
      <c r="N58" s="83"/>
      <c r="O58" s="83"/>
      <c r="P58" s="83"/>
      <c r="Q58" s="83"/>
      <c r="R58" s="83"/>
      <c r="S58" s="83"/>
    </row>
    <row r="59" spans="1:19" s="1" customFormat="1" x14ac:dyDescent="0.2"/>
    <row r="60" spans="1:19" s="1" customFormat="1" x14ac:dyDescent="0.2"/>
    <row r="61" spans="1:19" s="1" customFormat="1" x14ac:dyDescent="0.2"/>
    <row r="62" spans="1:19" s="1" customFormat="1" x14ac:dyDescent="0.2"/>
    <row r="63" spans="1:19" s="1" customFormat="1" x14ac:dyDescent="0.2"/>
    <row r="65" ht="23.25" customHeight="1" x14ac:dyDescent="0.2"/>
    <row r="66" ht="24.75" customHeight="1" x14ac:dyDescent="0.2"/>
    <row r="67" ht="26.25" customHeight="1" x14ac:dyDescent="0.2"/>
  </sheetData>
  <mergeCells count="18">
    <mergeCell ref="A46:S48"/>
    <mergeCell ref="L8:M8"/>
    <mergeCell ref="N8:O8"/>
    <mergeCell ref="P8:Q8"/>
    <mergeCell ref="R8:S8"/>
    <mergeCell ref="A44:S44"/>
    <mergeCell ref="A45:S45"/>
    <mergeCell ref="T44:AN44"/>
    <mergeCell ref="A2:S4"/>
    <mergeCell ref="B6:G7"/>
    <mergeCell ref="H6:S6"/>
    <mergeCell ref="H7:M7"/>
    <mergeCell ref="N7:S7"/>
    <mergeCell ref="B8:C8"/>
    <mergeCell ref="D8:E8"/>
    <mergeCell ref="F8:G8"/>
    <mergeCell ref="H8:I8"/>
    <mergeCell ref="J8:K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CD70"/>
  <sheetViews>
    <sheetView zoomScaleNormal="100" workbookViewId="0">
      <selection activeCell="T45" sqref="T45:AL45"/>
    </sheetView>
  </sheetViews>
  <sheetFormatPr defaultColWidth="9" defaultRowHeight="12.75" x14ac:dyDescent="0.2"/>
  <cols>
    <col min="1" max="1" width="16.7109375" style="85" customWidth="1"/>
    <col min="2" max="13" width="4.140625" style="85" customWidth="1"/>
    <col min="14" max="19" width="3.7109375" style="85" customWidth="1"/>
    <col min="20" max="20" width="16.5703125" style="85" customWidth="1"/>
    <col min="21" max="32" width="4.140625" style="85" customWidth="1"/>
    <col min="33" max="38" width="3.7109375" style="85" customWidth="1"/>
    <col min="39" max="39" width="16.5703125" style="85" customWidth="1"/>
    <col min="40" max="51" width="4.140625" style="85" customWidth="1"/>
    <col min="52" max="57" width="3.7109375" style="85" customWidth="1"/>
    <col min="58" max="58" width="3.5703125" style="85" customWidth="1"/>
    <col min="59" max="59" width="3.5703125" style="1" customWidth="1"/>
    <col min="60" max="74" width="3.28515625" style="1" customWidth="1"/>
    <col min="75" max="75" width="4.7109375" style="1" customWidth="1"/>
    <col min="76" max="77" width="3.28515625" style="1" customWidth="1"/>
    <col min="78" max="78" width="4.28515625" style="1" customWidth="1"/>
    <col min="79" max="81" width="3.28515625" style="1" customWidth="1"/>
    <col min="82" max="82" width="9" style="1"/>
    <col min="83" max="16384" width="9" style="85"/>
  </cols>
  <sheetData>
    <row r="1" spans="1:82" x14ac:dyDescent="0.2">
      <c r="A1" s="84" t="s">
        <v>314</v>
      </c>
      <c r="B1" s="1"/>
      <c r="C1" s="1"/>
      <c r="D1" s="1"/>
      <c r="E1" s="1"/>
      <c r="F1" s="1"/>
      <c r="G1" s="1"/>
      <c r="H1" s="1"/>
      <c r="I1" s="84"/>
      <c r="J1" s="84"/>
      <c r="K1" s="84"/>
      <c r="L1" s="84"/>
      <c r="M1" s="84"/>
      <c r="N1" s="84"/>
      <c r="O1" s="84"/>
      <c r="P1" s="84"/>
      <c r="Q1" s="84"/>
      <c r="R1" s="84"/>
      <c r="S1" s="84"/>
      <c r="T1" s="84" t="str">
        <f>+A1</f>
        <v>Table A4.26</v>
      </c>
      <c r="U1" s="84"/>
      <c r="V1" s="84"/>
      <c r="W1" s="84"/>
      <c r="X1" s="84"/>
      <c r="Y1" s="84"/>
      <c r="Z1" s="84"/>
      <c r="AA1" s="84"/>
      <c r="AB1" s="84"/>
      <c r="AC1" s="84"/>
      <c r="AD1" s="84"/>
      <c r="AE1" s="84"/>
      <c r="AF1" s="84"/>
      <c r="AG1" s="84"/>
      <c r="AH1" s="84"/>
      <c r="AI1" s="84"/>
      <c r="AJ1" s="84"/>
      <c r="AK1" s="84"/>
      <c r="AL1" s="84"/>
      <c r="AM1" s="84" t="str">
        <f>+T1</f>
        <v>Table A4.26</v>
      </c>
      <c r="AN1" s="84"/>
      <c r="AO1" s="84"/>
      <c r="AP1" s="84"/>
      <c r="AQ1" s="84"/>
      <c r="AR1" s="84"/>
      <c r="AS1" s="84"/>
      <c r="AT1" s="84"/>
      <c r="AU1" s="84"/>
      <c r="AV1" s="84"/>
      <c r="AW1" s="84"/>
      <c r="AX1" s="84"/>
      <c r="AY1" s="84"/>
      <c r="AZ1" s="84"/>
      <c r="BA1" s="84"/>
      <c r="BB1" s="84"/>
      <c r="BC1" s="84"/>
      <c r="BD1" s="84"/>
      <c r="BE1" s="84"/>
      <c r="BF1" s="109"/>
    </row>
    <row r="2" spans="1:82" ht="12.75" customHeight="1" x14ac:dyDescent="0.2">
      <c r="A2" s="448" t="s">
        <v>263</v>
      </c>
      <c r="B2" s="448"/>
      <c r="C2" s="448"/>
      <c r="D2" s="448"/>
      <c r="E2" s="448"/>
      <c r="F2" s="448"/>
      <c r="G2" s="448"/>
      <c r="H2" s="448"/>
      <c r="I2" s="448"/>
      <c r="J2" s="448"/>
      <c r="K2" s="448"/>
      <c r="L2" s="448"/>
      <c r="M2" s="448"/>
      <c r="N2" s="468"/>
      <c r="O2" s="468"/>
      <c r="P2" s="468"/>
      <c r="Q2" s="468"/>
      <c r="R2" s="468"/>
      <c r="S2" s="468"/>
      <c r="T2" s="448" t="str">
        <f>+A2</f>
        <v>Percentage of workers in each category of skills mismatch, by qualification-mismatch status</v>
      </c>
      <c r="U2" s="448"/>
      <c r="V2" s="448"/>
      <c r="W2" s="448"/>
      <c r="X2" s="448"/>
      <c r="Y2" s="448"/>
      <c r="Z2" s="448"/>
      <c r="AA2" s="448"/>
      <c r="AB2" s="448"/>
      <c r="AC2" s="448"/>
      <c r="AD2" s="448"/>
      <c r="AE2" s="448"/>
      <c r="AF2" s="448"/>
      <c r="AG2" s="468"/>
      <c r="AH2" s="468"/>
      <c r="AI2" s="468"/>
      <c r="AJ2" s="468"/>
      <c r="AK2" s="468"/>
      <c r="AL2" s="468"/>
      <c r="AM2" s="448" t="str">
        <f>+T2</f>
        <v>Percentage of workers in each category of skills mismatch, by qualification-mismatch status</v>
      </c>
      <c r="AN2" s="448"/>
      <c r="AO2" s="448"/>
      <c r="AP2" s="448"/>
      <c r="AQ2" s="448"/>
      <c r="AR2" s="448"/>
      <c r="AS2" s="448"/>
      <c r="AT2" s="448"/>
      <c r="AU2" s="448"/>
      <c r="AV2" s="448"/>
      <c r="AW2" s="448"/>
      <c r="AX2" s="448"/>
      <c r="AY2" s="448"/>
      <c r="AZ2" s="468"/>
      <c r="BA2" s="468"/>
      <c r="BB2" s="468"/>
      <c r="BC2" s="468"/>
      <c r="BD2" s="468"/>
      <c r="BE2" s="468"/>
      <c r="BF2" s="110"/>
    </row>
    <row r="3" spans="1:82" x14ac:dyDescent="0.2">
      <c r="A3" s="448"/>
      <c r="B3" s="448"/>
      <c r="C3" s="448"/>
      <c r="D3" s="448"/>
      <c r="E3" s="448"/>
      <c r="F3" s="448"/>
      <c r="G3" s="448"/>
      <c r="H3" s="448"/>
      <c r="I3" s="448"/>
      <c r="J3" s="448"/>
      <c r="K3" s="448"/>
      <c r="L3" s="448"/>
      <c r="M3" s="448"/>
      <c r="N3" s="468"/>
      <c r="O3" s="468"/>
      <c r="P3" s="468"/>
      <c r="Q3" s="468"/>
      <c r="R3" s="468"/>
      <c r="S3" s="468"/>
      <c r="T3" s="448"/>
      <c r="U3" s="448"/>
      <c r="V3" s="448"/>
      <c r="W3" s="448"/>
      <c r="X3" s="448"/>
      <c r="Y3" s="448"/>
      <c r="Z3" s="448"/>
      <c r="AA3" s="448"/>
      <c r="AB3" s="448"/>
      <c r="AC3" s="448"/>
      <c r="AD3" s="448"/>
      <c r="AE3" s="448"/>
      <c r="AF3" s="448"/>
      <c r="AG3" s="468"/>
      <c r="AH3" s="468"/>
      <c r="AI3" s="468"/>
      <c r="AJ3" s="468"/>
      <c r="AK3" s="468"/>
      <c r="AL3" s="468"/>
      <c r="AM3" s="448"/>
      <c r="AN3" s="448"/>
      <c r="AO3" s="448"/>
      <c r="AP3" s="448"/>
      <c r="AQ3" s="448"/>
      <c r="AR3" s="448"/>
      <c r="AS3" s="448"/>
      <c r="AT3" s="448"/>
      <c r="AU3" s="448"/>
      <c r="AV3" s="448"/>
      <c r="AW3" s="448"/>
      <c r="AX3" s="448"/>
      <c r="AY3" s="448"/>
      <c r="AZ3" s="468"/>
      <c r="BA3" s="468"/>
      <c r="BB3" s="468"/>
      <c r="BC3" s="468"/>
      <c r="BD3" s="468"/>
      <c r="BE3" s="468"/>
      <c r="BF3" s="110"/>
    </row>
    <row r="4" spans="1:82" x14ac:dyDescent="0.2">
      <c r="A4" s="448"/>
      <c r="B4" s="448"/>
      <c r="C4" s="448"/>
      <c r="D4" s="448"/>
      <c r="E4" s="448"/>
      <c r="F4" s="448"/>
      <c r="G4" s="448"/>
      <c r="H4" s="448"/>
      <c r="I4" s="448"/>
      <c r="J4" s="448"/>
      <c r="K4" s="448"/>
      <c r="L4" s="448"/>
      <c r="M4" s="448"/>
      <c r="N4" s="468"/>
      <c r="O4" s="468"/>
      <c r="P4" s="468"/>
      <c r="Q4" s="468"/>
      <c r="R4" s="468"/>
      <c r="S4" s="468"/>
      <c r="T4" s="448"/>
      <c r="U4" s="448"/>
      <c r="V4" s="448"/>
      <c r="W4" s="448"/>
      <c r="X4" s="448"/>
      <c r="Y4" s="448"/>
      <c r="Z4" s="448"/>
      <c r="AA4" s="448"/>
      <c r="AB4" s="448"/>
      <c r="AC4" s="448"/>
      <c r="AD4" s="448"/>
      <c r="AE4" s="448"/>
      <c r="AF4" s="448"/>
      <c r="AG4" s="468"/>
      <c r="AH4" s="468"/>
      <c r="AI4" s="468"/>
      <c r="AJ4" s="468"/>
      <c r="AK4" s="468"/>
      <c r="AL4" s="468"/>
      <c r="AM4" s="448"/>
      <c r="AN4" s="448"/>
      <c r="AO4" s="448"/>
      <c r="AP4" s="448"/>
      <c r="AQ4" s="448"/>
      <c r="AR4" s="448"/>
      <c r="AS4" s="448"/>
      <c r="AT4" s="448"/>
      <c r="AU4" s="448"/>
      <c r="AV4" s="448"/>
      <c r="AW4" s="448"/>
      <c r="AX4" s="448"/>
      <c r="AY4" s="448"/>
      <c r="AZ4" s="468"/>
      <c r="BA4" s="468"/>
      <c r="BB4" s="468"/>
      <c r="BC4" s="468"/>
      <c r="BD4" s="468"/>
      <c r="BE4" s="468"/>
      <c r="BF4" s="110"/>
    </row>
    <row r="5" spans="1:82" x14ac:dyDescent="0.2">
      <c r="A5" s="86" t="s">
        <v>27</v>
      </c>
      <c r="B5" s="111"/>
      <c r="C5" s="88"/>
      <c r="D5" s="88"/>
      <c r="E5" s="88"/>
      <c r="F5" s="88"/>
      <c r="G5" s="88"/>
      <c r="H5" s="88"/>
      <c r="I5" s="88"/>
      <c r="J5" s="88"/>
      <c r="K5" s="88"/>
      <c r="L5" s="88"/>
      <c r="M5" s="88"/>
      <c r="N5" s="1"/>
      <c r="O5" s="1"/>
      <c r="P5" s="1"/>
      <c r="Q5" s="1"/>
      <c r="R5" s="1"/>
      <c r="S5" s="1"/>
      <c r="T5" s="86" t="s">
        <v>28</v>
      </c>
      <c r="U5" s="87"/>
      <c r="V5" s="88"/>
      <c r="W5" s="88"/>
      <c r="X5" s="88"/>
      <c r="Y5" s="88"/>
      <c r="Z5" s="88"/>
      <c r="AA5" s="88"/>
      <c r="AB5" s="88"/>
      <c r="AC5" s="88"/>
      <c r="AD5" s="88"/>
      <c r="AE5" s="88"/>
      <c r="AF5" s="88"/>
      <c r="AG5" s="1"/>
      <c r="AH5" s="1"/>
      <c r="AI5" s="1"/>
      <c r="AJ5" s="1"/>
      <c r="AK5" s="1"/>
      <c r="AL5" s="1"/>
      <c r="AM5" s="86" t="s">
        <v>42</v>
      </c>
      <c r="AN5" s="87"/>
      <c r="AO5" s="88"/>
      <c r="AP5" s="88"/>
      <c r="AQ5" s="88"/>
      <c r="AR5" s="88"/>
      <c r="AS5" s="88"/>
      <c r="AT5" s="88"/>
      <c r="AU5" s="88"/>
      <c r="AV5" s="88"/>
      <c r="AW5" s="88"/>
      <c r="AX5" s="88"/>
      <c r="AY5" s="88"/>
      <c r="AZ5" s="1"/>
      <c r="BA5" s="1"/>
      <c r="BB5" s="1"/>
      <c r="BC5" s="1"/>
      <c r="BD5" s="1"/>
      <c r="BE5" s="1"/>
      <c r="BF5" s="1"/>
    </row>
    <row r="6" spans="1:82" ht="15" x14ac:dyDescent="0.25">
      <c r="A6" s="89"/>
      <c r="B6" s="455" t="s">
        <v>257</v>
      </c>
      <c r="C6" s="456"/>
      <c r="D6" s="456"/>
      <c r="E6" s="456"/>
      <c r="F6" s="456"/>
      <c r="G6" s="456"/>
      <c r="H6" s="456"/>
      <c r="I6" s="456"/>
      <c r="J6" s="456"/>
      <c r="K6" s="456"/>
      <c r="L6" s="456"/>
      <c r="M6" s="457"/>
      <c r="N6" s="1"/>
      <c r="O6" s="1"/>
      <c r="P6" s="1"/>
      <c r="Q6" s="1"/>
      <c r="R6" s="1"/>
      <c r="S6" s="1"/>
      <c r="T6" s="89"/>
      <c r="U6" s="455" t="s">
        <v>258</v>
      </c>
      <c r="V6" s="456"/>
      <c r="W6" s="456"/>
      <c r="X6" s="456"/>
      <c r="Y6" s="456"/>
      <c r="Z6" s="456"/>
      <c r="AA6" s="456"/>
      <c r="AB6" s="456"/>
      <c r="AC6" s="456"/>
      <c r="AD6" s="456"/>
      <c r="AE6" s="456"/>
      <c r="AF6" s="457"/>
      <c r="AG6" s="1"/>
      <c r="AH6" s="1"/>
      <c r="AI6" s="1"/>
      <c r="AJ6" s="1"/>
      <c r="AK6" s="1"/>
      <c r="AL6" s="1"/>
      <c r="AM6" s="89"/>
      <c r="AN6" s="326" t="s">
        <v>259</v>
      </c>
      <c r="AO6" s="356"/>
      <c r="AP6" s="356"/>
      <c r="AQ6" s="356"/>
      <c r="AR6" s="356"/>
      <c r="AS6" s="356"/>
      <c r="AT6" s="356"/>
      <c r="AU6" s="356"/>
      <c r="AV6" s="356"/>
      <c r="AW6" s="356"/>
      <c r="AX6" s="356"/>
      <c r="AY6" s="357"/>
      <c r="AZ6" s="1"/>
      <c r="BA6" s="1"/>
      <c r="BB6" s="1"/>
      <c r="BC6" s="1"/>
      <c r="BD6" s="1"/>
      <c r="BE6" s="1"/>
      <c r="BF6" s="1"/>
    </row>
    <row r="7" spans="1:82" s="91" customFormat="1" ht="34.5" customHeight="1" x14ac:dyDescent="0.2">
      <c r="A7" s="90"/>
      <c r="B7" s="465" t="s">
        <v>264</v>
      </c>
      <c r="C7" s="469"/>
      <c r="D7" s="469"/>
      <c r="E7" s="469"/>
      <c r="F7" s="469"/>
      <c r="G7" s="466"/>
      <c r="H7" s="458" t="s">
        <v>265</v>
      </c>
      <c r="I7" s="459"/>
      <c r="J7" s="459"/>
      <c r="K7" s="459"/>
      <c r="L7" s="459"/>
      <c r="M7" s="460"/>
      <c r="N7" s="1"/>
      <c r="O7" s="1"/>
      <c r="P7" s="1"/>
      <c r="Q7" s="1"/>
      <c r="R7" s="1"/>
      <c r="S7" s="1"/>
      <c r="T7" s="90"/>
      <c r="U7" s="465" t="s">
        <v>264</v>
      </c>
      <c r="V7" s="469"/>
      <c r="W7" s="469"/>
      <c r="X7" s="469"/>
      <c r="Y7" s="469"/>
      <c r="Z7" s="466"/>
      <c r="AA7" s="458" t="s">
        <v>265</v>
      </c>
      <c r="AB7" s="459"/>
      <c r="AC7" s="459"/>
      <c r="AD7" s="459"/>
      <c r="AE7" s="459"/>
      <c r="AF7" s="460"/>
      <c r="AG7" s="1"/>
      <c r="AH7" s="1"/>
      <c r="AI7" s="1"/>
      <c r="AJ7" s="1"/>
      <c r="AK7" s="1"/>
      <c r="AL7" s="1"/>
      <c r="AM7" s="90"/>
      <c r="AN7" s="330" t="s">
        <v>264</v>
      </c>
      <c r="AO7" s="467"/>
      <c r="AP7" s="467"/>
      <c r="AQ7" s="467"/>
      <c r="AR7" s="467"/>
      <c r="AS7" s="331"/>
      <c r="AT7" s="330" t="s">
        <v>265</v>
      </c>
      <c r="AU7" s="467"/>
      <c r="AV7" s="467"/>
      <c r="AW7" s="467"/>
      <c r="AX7" s="467"/>
      <c r="AY7" s="33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row>
    <row r="8" spans="1:82" ht="24" customHeight="1" x14ac:dyDescent="0.2">
      <c r="A8" s="1"/>
      <c r="B8" s="465" t="s">
        <v>260</v>
      </c>
      <c r="C8" s="466"/>
      <c r="D8" s="465" t="s">
        <v>261</v>
      </c>
      <c r="E8" s="466"/>
      <c r="F8" s="465" t="s">
        <v>259</v>
      </c>
      <c r="G8" s="466"/>
      <c r="H8" s="458" t="s">
        <v>260</v>
      </c>
      <c r="I8" s="460"/>
      <c r="J8" s="458" t="s">
        <v>261</v>
      </c>
      <c r="K8" s="460"/>
      <c r="L8" s="458" t="s">
        <v>259</v>
      </c>
      <c r="M8" s="460"/>
      <c r="N8" s="1"/>
      <c r="O8" s="1"/>
      <c r="P8" s="1"/>
      <c r="Q8" s="1"/>
      <c r="R8" s="1"/>
      <c r="S8" s="1"/>
      <c r="T8" s="1"/>
      <c r="U8" s="465" t="s">
        <v>260</v>
      </c>
      <c r="V8" s="466"/>
      <c r="W8" s="465" t="s">
        <v>261</v>
      </c>
      <c r="X8" s="466"/>
      <c r="Y8" s="465" t="s">
        <v>259</v>
      </c>
      <c r="Z8" s="466"/>
      <c r="AA8" s="458" t="s">
        <v>260</v>
      </c>
      <c r="AB8" s="460"/>
      <c r="AC8" s="458" t="s">
        <v>261</v>
      </c>
      <c r="AD8" s="460"/>
      <c r="AE8" s="458" t="s">
        <v>259</v>
      </c>
      <c r="AF8" s="460"/>
      <c r="AG8" s="1"/>
      <c r="AH8" s="1"/>
      <c r="AI8" s="1"/>
      <c r="AJ8" s="1"/>
      <c r="AK8" s="1"/>
      <c r="AL8" s="1"/>
      <c r="AM8" s="1"/>
      <c r="AN8" s="470" t="s">
        <v>260</v>
      </c>
      <c r="AO8" s="471"/>
      <c r="AP8" s="470" t="s">
        <v>261</v>
      </c>
      <c r="AQ8" s="471"/>
      <c r="AR8" s="470" t="s">
        <v>259</v>
      </c>
      <c r="AS8" s="471"/>
      <c r="AT8" s="458" t="s">
        <v>260</v>
      </c>
      <c r="AU8" s="460"/>
      <c r="AV8" s="458" t="s">
        <v>261</v>
      </c>
      <c r="AW8" s="460"/>
      <c r="AX8" s="458" t="s">
        <v>259</v>
      </c>
      <c r="AY8" s="460"/>
      <c r="AZ8" s="1"/>
      <c r="BA8" s="1"/>
      <c r="BB8" s="1"/>
      <c r="BC8" s="1"/>
      <c r="BD8" s="1"/>
      <c r="BE8" s="1"/>
      <c r="BF8" s="1"/>
    </row>
    <row r="9" spans="1:82" s="91" customFormat="1" ht="20.25" customHeight="1" x14ac:dyDescent="0.2">
      <c r="A9" s="92"/>
      <c r="B9" s="112" t="s">
        <v>35</v>
      </c>
      <c r="C9" s="113" t="s">
        <v>29</v>
      </c>
      <c r="D9" s="112" t="s">
        <v>35</v>
      </c>
      <c r="E9" s="113" t="s">
        <v>29</v>
      </c>
      <c r="F9" s="112" t="s">
        <v>35</v>
      </c>
      <c r="G9" s="113" t="s">
        <v>29</v>
      </c>
      <c r="H9" s="93" t="s">
        <v>35</v>
      </c>
      <c r="I9" s="94" t="s">
        <v>29</v>
      </c>
      <c r="J9" s="93" t="s">
        <v>35</v>
      </c>
      <c r="K9" s="94" t="s">
        <v>29</v>
      </c>
      <c r="L9" s="93" t="s">
        <v>35</v>
      </c>
      <c r="M9" s="94" t="s">
        <v>29</v>
      </c>
      <c r="N9" s="1"/>
      <c r="O9" s="1"/>
      <c r="P9" s="1"/>
      <c r="Q9" s="1"/>
      <c r="R9" s="1"/>
      <c r="S9" s="1"/>
      <c r="T9" s="92"/>
      <c r="U9" s="112" t="s">
        <v>35</v>
      </c>
      <c r="V9" s="113" t="s">
        <v>29</v>
      </c>
      <c r="W9" s="112" t="s">
        <v>35</v>
      </c>
      <c r="X9" s="113" t="s">
        <v>29</v>
      </c>
      <c r="Y9" s="112" t="s">
        <v>35</v>
      </c>
      <c r="Z9" s="113" t="s">
        <v>29</v>
      </c>
      <c r="AA9" s="93" t="s">
        <v>35</v>
      </c>
      <c r="AB9" s="94" t="s">
        <v>29</v>
      </c>
      <c r="AC9" s="93" t="s">
        <v>35</v>
      </c>
      <c r="AD9" s="94" t="s">
        <v>29</v>
      </c>
      <c r="AE9" s="93" t="s">
        <v>35</v>
      </c>
      <c r="AF9" s="94" t="s">
        <v>29</v>
      </c>
      <c r="AG9" s="1"/>
      <c r="AH9" s="1"/>
      <c r="AI9" s="1"/>
      <c r="AJ9" s="1"/>
      <c r="AK9" s="1"/>
      <c r="AL9" s="1"/>
      <c r="AM9" s="92"/>
      <c r="AN9" s="114" t="s">
        <v>35</v>
      </c>
      <c r="AO9" s="115" t="s">
        <v>29</v>
      </c>
      <c r="AP9" s="114" t="s">
        <v>35</v>
      </c>
      <c r="AQ9" s="115" t="s">
        <v>29</v>
      </c>
      <c r="AR9" s="114" t="s">
        <v>35</v>
      </c>
      <c r="AS9" s="115" t="s">
        <v>29</v>
      </c>
      <c r="AT9" s="93" t="s">
        <v>35</v>
      </c>
      <c r="AU9" s="94" t="s">
        <v>29</v>
      </c>
      <c r="AV9" s="93" t="s">
        <v>35</v>
      </c>
      <c r="AW9" s="94" t="s">
        <v>29</v>
      </c>
      <c r="AX9" s="93" t="s">
        <v>35</v>
      </c>
      <c r="AY9" s="94" t="s">
        <v>29</v>
      </c>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row>
    <row r="10" spans="1:82" x14ac:dyDescent="0.2">
      <c r="A10" s="95" t="s">
        <v>0</v>
      </c>
      <c r="B10" s="96"/>
      <c r="C10" s="96"/>
      <c r="D10" s="96"/>
      <c r="E10" s="96"/>
      <c r="F10" s="96"/>
      <c r="G10" s="96"/>
      <c r="H10" s="96"/>
      <c r="I10" s="96"/>
      <c r="J10" s="96"/>
      <c r="K10" s="96"/>
      <c r="L10" s="96"/>
      <c r="M10" s="292"/>
      <c r="N10" s="1"/>
      <c r="O10" s="1"/>
      <c r="P10" s="1"/>
      <c r="Q10" s="1"/>
      <c r="R10" s="1"/>
      <c r="S10" s="293"/>
      <c r="T10" s="95" t="s">
        <v>0</v>
      </c>
      <c r="U10" s="96"/>
      <c r="V10" s="96"/>
      <c r="W10" s="96"/>
      <c r="X10" s="96"/>
      <c r="Y10" s="96"/>
      <c r="Z10" s="96"/>
      <c r="AA10" s="96"/>
      <c r="AB10" s="96"/>
      <c r="AC10" s="96"/>
      <c r="AD10" s="96"/>
      <c r="AE10" s="96"/>
      <c r="AF10" s="292"/>
      <c r="AG10" s="1"/>
      <c r="AH10" s="1"/>
      <c r="AI10" s="1"/>
      <c r="AJ10" s="1"/>
      <c r="AK10" s="1"/>
      <c r="AL10" s="293"/>
      <c r="AM10" s="95" t="s">
        <v>0</v>
      </c>
      <c r="AN10" s="96"/>
      <c r="AO10" s="96"/>
      <c r="AP10" s="96"/>
      <c r="AQ10" s="96"/>
      <c r="AR10" s="96"/>
      <c r="AS10" s="96"/>
      <c r="AT10" s="96"/>
      <c r="AU10" s="96"/>
      <c r="AV10" s="96"/>
      <c r="AW10" s="96"/>
      <c r="AX10" s="96"/>
      <c r="AY10" s="292"/>
      <c r="AZ10" s="1"/>
      <c r="BA10" s="1"/>
      <c r="BB10" s="1"/>
      <c r="BC10" s="1"/>
      <c r="BD10" s="1"/>
      <c r="BE10" s="1"/>
      <c r="BF10" s="1"/>
    </row>
    <row r="11" spans="1:82" x14ac:dyDescent="0.2">
      <c r="A11" s="97" t="s">
        <v>1</v>
      </c>
      <c r="B11" s="1"/>
      <c r="C11" s="1"/>
      <c r="D11" s="1"/>
      <c r="E11" s="1"/>
      <c r="F11" s="1"/>
      <c r="G11" s="1"/>
      <c r="H11" s="1"/>
      <c r="I11" s="1"/>
      <c r="J11" s="1"/>
      <c r="K11" s="1"/>
      <c r="L11" s="1"/>
      <c r="M11" s="293"/>
      <c r="N11" s="1"/>
      <c r="O11" s="1"/>
      <c r="P11" s="1"/>
      <c r="Q11" s="1"/>
      <c r="R11" s="1"/>
      <c r="S11" s="293"/>
      <c r="T11" s="97" t="s">
        <v>1</v>
      </c>
      <c r="U11" s="1"/>
      <c r="V11" s="1"/>
      <c r="W11" s="1"/>
      <c r="X11" s="1"/>
      <c r="Y11" s="1"/>
      <c r="Z11" s="1"/>
      <c r="AA11" s="1"/>
      <c r="AB11" s="1"/>
      <c r="AC11" s="1"/>
      <c r="AD11" s="1"/>
      <c r="AE11" s="1"/>
      <c r="AF11" s="293"/>
      <c r="AG11" s="116"/>
      <c r="AH11" s="116"/>
      <c r="AI11" s="116"/>
      <c r="AJ11" s="116"/>
      <c r="AK11" s="116"/>
      <c r="AL11" s="293"/>
      <c r="AM11" s="97" t="s">
        <v>1</v>
      </c>
      <c r="AN11" s="1"/>
      <c r="AO11" s="1"/>
      <c r="AP11" s="1"/>
      <c r="AQ11" s="1"/>
      <c r="AR11" s="1"/>
      <c r="AS11" s="1"/>
      <c r="AT11" s="1"/>
      <c r="AU11" s="1"/>
      <c r="AV11" s="1"/>
      <c r="AW11" s="1"/>
      <c r="AX11" s="1"/>
      <c r="AY11" s="293"/>
      <c r="AZ11" s="1"/>
      <c r="BA11" s="1"/>
      <c r="BB11" s="1"/>
      <c r="BC11" s="1"/>
      <c r="BD11" s="1"/>
      <c r="BE11" s="1"/>
      <c r="BF11" s="1"/>
    </row>
    <row r="12" spans="1:82" x14ac:dyDescent="0.2">
      <c r="A12" s="98" t="s">
        <v>2</v>
      </c>
      <c r="B12" s="99">
        <v>13.825292780299501</v>
      </c>
      <c r="C12" s="100">
        <v>1.2220763156582599</v>
      </c>
      <c r="D12" s="99">
        <v>2.2458438500727702</v>
      </c>
      <c r="E12" s="100">
        <v>0.48263692461597602</v>
      </c>
      <c r="F12" s="99">
        <v>83.928863369627805</v>
      </c>
      <c r="G12" s="100">
        <v>1.1939422525922101</v>
      </c>
      <c r="H12" s="99">
        <v>12.914456489114899</v>
      </c>
      <c r="I12" s="100">
        <v>1.2090971352959301</v>
      </c>
      <c r="J12" s="99">
        <v>1.7810017603163899</v>
      </c>
      <c r="K12" s="100">
        <v>0.43304198713523201</v>
      </c>
      <c r="L12" s="99">
        <v>85.304541750568703</v>
      </c>
      <c r="M12" s="258">
        <v>1.27107210659902</v>
      </c>
      <c r="N12" s="99"/>
      <c r="O12" s="99"/>
      <c r="P12" s="99"/>
      <c r="Q12" s="99"/>
      <c r="R12" s="99"/>
      <c r="S12" s="263"/>
      <c r="T12" s="98" t="s">
        <v>2</v>
      </c>
      <c r="U12" s="117">
        <v>6.2886966031543796</v>
      </c>
      <c r="V12" s="118">
        <v>1.52623274884507</v>
      </c>
      <c r="W12" s="117">
        <v>3.9328865975956901</v>
      </c>
      <c r="X12" s="118">
        <v>0.87983589403133899</v>
      </c>
      <c r="Y12" s="117">
        <v>89.778416799249896</v>
      </c>
      <c r="Z12" s="118">
        <v>1.8298468318561101</v>
      </c>
      <c r="AA12" s="117">
        <v>7.2163487195189999</v>
      </c>
      <c r="AB12" s="118">
        <v>1.5437657042083399</v>
      </c>
      <c r="AC12" s="117">
        <v>4.1402558760536001</v>
      </c>
      <c r="AD12" s="118">
        <v>1.0538463878605799</v>
      </c>
      <c r="AE12" s="117">
        <v>88.643395404427395</v>
      </c>
      <c r="AF12" s="249">
        <v>1.9791838779895601</v>
      </c>
      <c r="AG12" s="99"/>
      <c r="AH12" s="99"/>
      <c r="AI12" s="99"/>
      <c r="AJ12" s="99"/>
      <c r="AK12" s="99"/>
      <c r="AL12" s="263"/>
      <c r="AM12" s="98" t="s">
        <v>2</v>
      </c>
      <c r="AN12" s="117">
        <v>7.6828904233571302</v>
      </c>
      <c r="AO12" s="118">
        <v>0.624695079741451</v>
      </c>
      <c r="AP12" s="117">
        <v>2.7056605672212899</v>
      </c>
      <c r="AQ12" s="118">
        <v>0.374173806924886</v>
      </c>
      <c r="AR12" s="117">
        <v>89.611449009421605</v>
      </c>
      <c r="AS12" s="118">
        <v>0.71739112425985296</v>
      </c>
      <c r="AT12" s="117">
        <v>8.4799508483888708</v>
      </c>
      <c r="AU12" s="118">
        <v>0.69679272445279405</v>
      </c>
      <c r="AV12" s="117">
        <v>2.39084727399994</v>
      </c>
      <c r="AW12" s="118">
        <v>0.437817410406659</v>
      </c>
      <c r="AX12" s="117">
        <v>89.129201877611195</v>
      </c>
      <c r="AY12" s="249">
        <v>0.83822027964770396</v>
      </c>
      <c r="AZ12" s="99"/>
      <c r="BA12" s="99"/>
      <c r="BB12" s="99"/>
      <c r="BC12" s="99"/>
      <c r="BD12" s="99"/>
      <c r="BE12" s="99"/>
    </row>
    <row r="13" spans="1:82" ht="12.75" customHeight="1" x14ac:dyDescent="0.2">
      <c r="A13" s="98" t="s">
        <v>3</v>
      </c>
      <c r="B13" s="99">
        <v>23.441951040556699</v>
      </c>
      <c r="C13" s="100">
        <v>1.82739495912314</v>
      </c>
      <c r="D13" s="99">
        <v>1.3603167900311299</v>
      </c>
      <c r="E13" s="100">
        <v>0.58603978487165598</v>
      </c>
      <c r="F13" s="99">
        <v>75.197732169412205</v>
      </c>
      <c r="G13" s="100">
        <v>1.9056536540267901</v>
      </c>
      <c r="H13" s="99">
        <v>24.574528178788899</v>
      </c>
      <c r="I13" s="100">
        <v>1.9065345896951</v>
      </c>
      <c r="J13" s="99">
        <v>2.5889372443044198</v>
      </c>
      <c r="K13" s="100">
        <v>0.80236447395778498</v>
      </c>
      <c r="L13" s="99">
        <v>72.836534576906701</v>
      </c>
      <c r="M13" s="258">
        <v>2.16262318638569</v>
      </c>
      <c r="N13" s="99"/>
      <c r="O13" s="99"/>
      <c r="P13" s="99"/>
      <c r="Q13" s="99"/>
      <c r="R13" s="99"/>
      <c r="S13" s="263"/>
      <c r="T13" s="98" t="s">
        <v>3</v>
      </c>
      <c r="U13" s="117">
        <v>18.490637749946899</v>
      </c>
      <c r="V13" s="118">
        <v>2.3645761314468099</v>
      </c>
      <c r="W13" s="117">
        <v>1.8673389414472199</v>
      </c>
      <c r="X13" s="118">
        <v>0.72326007686265303</v>
      </c>
      <c r="Y13" s="117">
        <v>79.6420233086059</v>
      </c>
      <c r="Z13" s="118">
        <v>2.4100576999571901</v>
      </c>
      <c r="AA13" s="117">
        <v>18.293522487930201</v>
      </c>
      <c r="AB13" s="118">
        <v>2.1621036500435999</v>
      </c>
      <c r="AC13" s="117">
        <v>2.8784616196552002</v>
      </c>
      <c r="AD13" s="118">
        <v>0.84330173935529495</v>
      </c>
      <c r="AE13" s="117">
        <v>78.828015892414598</v>
      </c>
      <c r="AF13" s="249">
        <v>2.18345912775193</v>
      </c>
      <c r="AG13" s="99"/>
      <c r="AH13" s="99"/>
      <c r="AI13" s="99"/>
      <c r="AJ13" s="99"/>
      <c r="AK13" s="99"/>
      <c r="AL13" s="263"/>
      <c r="AM13" s="98" t="s">
        <v>3</v>
      </c>
      <c r="AN13" s="117">
        <v>16.416595914216799</v>
      </c>
      <c r="AO13" s="118">
        <v>0.94525890869168705</v>
      </c>
      <c r="AP13" s="117">
        <v>1.17198772818157</v>
      </c>
      <c r="AQ13" s="118">
        <v>0.25573030930680701</v>
      </c>
      <c r="AR13" s="117">
        <v>82.411416357601695</v>
      </c>
      <c r="AS13" s="118">
        <v>0.99182780826789596</v>
      </c>
      <c r="AT13" s="117">
        <v>15.5917897899667</v>
      </c>
      <c r="AU13" s="118">
        <v>0.87447420642163498</v>
      </c>
      <c r="AV13" s="117">
        <v>1.49111041884887</v>
      </c>
      <c r="AW13" s="118">
        <v>0.33351385050879201</v>
      </c>
      <c r="AX13" s="117">
        <v>82.917099791184398</v>
      </c>
      <c r="AY13" s="249">
        <v>0.94414977465841299</v>
      </c>
      <c r="AZ13" s="99"/>
      <c r="BA13" s="99"/>
      <c r="BB13" s="99"/>
      <c r="BC13" s="99"/>
      <c r="BD13" s="99"/>
      <c r="BE13" s="99"/>
    </row>
    <row r="14" spans="1:82" x14ac:dyDescent="0.2">
      <c r="A14" s="98" t="s">
        <v>4</v>
      </c>
      <c r="B14" s="99">
        <v>10.0931497963544</v>
      </c>
      <c r="C14" s="100">
        <v>0.87694071448920496</v>
      </c>
      <c r="D14" s="99">
        <v>2.56408311628857</v>
      </c>
      <c r="E14" s="100">
        <v>0.39797507454567799</v>
      </c>
      <c r="F14" s="99">
        <v>87.342767087357103</v>
      </c>
      <c r="G14" s="100">
        <v>0.94849869470206605</v>
      </c>
      <c r="H14" s="99">
        <v>8.9056509436588893</v>
      </c>
      <c r="I14" s="100">
        <v>0.88185786574235203</v>
      </c>
      <c r="J14" s="99">
        <v>2.8179619737567698</v>
      </c>
      <c r="K14" s="100">
        <v>0.38062604887778001</v>
      </c>
      <c r="L14" s="99">
        <v>88.276387082584293</v>
      </c>
      <c r="M14" s="258">
        <v>0.96719964716974205</v>
      </c>
      <c r="N14" s="99"/>
      <c r="O14" s="99"/>
      <c r="P14" s="99"/>
      <c r="Q14" s="99"/>
      <c r="R14" s="99"/>
      <c r="S14" s="263"/>
      <c r="T14" s="98" t="s">
        <v>4</v>
      </c>
      <c r="U14" s="117">
        <v>3.5702016850095299</v>
      </c>
      <c r="V14" s="118">
        <v>0.66283680822854396</v>
      </c>
      <c r="W14" s="117">
        <v>5.4056131085291197</v>
      </c>
      <c r="X14" s="118">
        <v>0.741484068197516</v>
      </c>
      <c r="Y14" s="117">
        <v>91.024185206461397</v>
      </c>
      <c r="Z14" s="118">
        <v>1.00528424546327</v>
      </c>
      <c r="AA14" s="117">
        <v>3.6030401890849002</v>
      </c>
      <c r="AB14" s="118">
        <v>0.72013361110003005</v>
      </c>
      <c r="AC14" s="117">
        <v>7.0090910339755403</v>
      </c>
      <c r="AD14" s="118">
        <v>0.86986490385668402</v>
      </c>
      <c r="AE14" s="117">
        <v>89.387868776939598</v>
      </c>
      <c r="AF14" s="249">
        <v>1.09072637836349</v>
      </c>
      <c r="AG14" s="99"/>
      <c r="AH14" s="99"/>
      <c r="AI14" s="99"/>
      <c r="AJ14" s="99"/>
      <c r="AK14" s="99"/>
      <c r="AL14" s="263"/>
      <c r="AM14" s="98" t="s">
        <v>4</v>
      </c>
      <c r="AN14" s="117">
        <v>5.6391236405280498</v>
      </c>
      <c r="AO14" s="118">
        <v>0.37260061354156299</v>
      </c>
      <c r="AP14" s="117">
        <v>3.6401518776601498</v>
      </c>
      <c r="AQ14" s="118">
        <v>0.38016975916774598</v>
      </c>
      <c r="AR14" s="117">
        <v>90.7207244818118</v>
      </c>
      <c r="AS14" s="118">
        <v>0.47054194111720898</v>
      </c>
      <c r="AT14" s="117">
        <v>7.0798916918146304</v>
      </c>
      <c r="AU14" s="118">
        <v>0.444780773667105</v>
      </c>
      <c r="AV14" s="117">
        <v>3.9940312723002802</v>
      </c>
      <c r="AW14" s="118">
        <v>0.38597729172588402</v>
      </c>
      <c r="AX14" s="117">
        <v>88.9260770358851</v>
      </c>
      <c r="AY14" s="249">
        <v>0.51490836351754299</v>
      </c>
      <c r="AZ14" s="99"/>
      <c r="BA14" s="99"/>
      <c r="BB14" s="99"/>
      <c r="BC14" s="99"/>
      <c r="BD14" s="99"/>
      <c r="BE14" s="99"/>
    </row>
    <row r="15" spans="1:82" x14ac:dyDescent="0.2">
      <c r="A15" s="98" t="s">
        <v>5</v>
      </c>
      <c r="B15" s="99">
        <v>16.795811186835799</v>
      </c>
      <c r="C15" s="100">
        <v>2.11827689912066</v>
      </c>
      <c r="D15" s="99">
        <v>2.2040788914282401</v>
      </c>
      <c r="E15" s="100">
        <v>0.96347071858086397</v>
      </c>
      <c r="F15" s="99">
        <v>81.000109921735898</v>
      </c>
      <c r="G15" s="100">
        <v>2.1529449109261698</v>
      </c>
      <c r="H15" s="99">
        <v>17.182218274203901</v>
      </c>
      <c r="I15" s="100">
        <v>2.1615954393114398</v>
      </c>
      <c r="J15" s="99">
        <v>2.2195411600608002</v>
      </c>
      <c r="K15" s="100">
        <v>0.91996247232416495</v>
      </c>
      <c r="L15" s="99">
        <v>80.598240565735395</v>
      </c>
      <c r="M15" s="258">
        <v>2.3190894387805199</v>
      </c>
      <c r="N15" s="99"/>
      <c r="O15" s="99"/>
      <c r="P15" s="99"/>
      <c r="Q15" s="99"/>
      <c r="R15" s="99"/>
      <c r="S15" s="263"/>
      <c r="T15" s="98" t="s">
        <v>5</v>
      </c>
      <c r="U15" s="117">
        <v>6.6653385025474803</v>
      </c>
      <c r="V15" s="118">
        <v>2.08714815200097</v>
      </c>
      <c r="W15" s="117">
        <v>2.2320105826303398</v>
      </c>
      <c r="X15" s="118">
        <v>1.2090084913052499</v>
      </c>
      <c r="Y15" s="117">
        <v>91.102650914822206</v>
      </c>
      <c r="Z15" s="118">
        <v>2.2839743231210399</v>
      </c>
      <c r="AA15" s="117">
        <v>6.6928796516473401</v>
      </c>
      <c r="AB15" s="118">
        <v>1.9179809260387</v>
      </c>
      <c r="AC15" s="117">
        <v>2.7344195509146401</v>
      </c>
      <c r="AD15" s="118">
        <v>0.97919331690989198</v>
      </c>
      <c r="AE15" s="117">
        <v>90.572700797438003</v>
      </c>
      <c r="AF15" s="249">
        <v>2.18713248153859</v>
      </c>
      <c r="AG15" s="99"/>
      <c r="AH15" s="99"/>
      <c r="AI15" s="99"/>
      <c r="AJ15" s="99"/>
      <c r="AK15" s="99"/>
      <c r="AL15" s="263"/>
      <c r="AM15" s="98" t="s">
        <v>5</v>
      </c>
      <c r="AN15" s="117">
        <v>17.2315240100003</v>
      </c>
      <c r="AO15" s="118">
        <v>1.49435551904891</v>
      </c>
      <c r="AP15" s="117">
        <v>1.68667408672485</v>
      </c>
      <c r="AQ15" s="118">
        <v>0.34502731953211002</v>
      </c>
      <c r="AR15" s="117">
        <v>81.081801903274794</v>
      </c>
      <c r="AS15" s="118">
        <v>1.45460243659289</v>
      </c>
      <c r="AT15" s="117">
        <v>13.2995648839008</v>
      </c>
      <c r="AU15" s="118">
        <v>1.0346346479836901</v>
      </c>
      <c r="AV15" s="117">
        <v>2.82650124243805</v>
      </c>
      <c r="AW15" s="118">
        <v>0.50322139633972496</v>
      </c>
      <c r="AX15" s="117">
        <v>83.873933873661201</v>
      </c>
      <c r="AY15" s="249">
        <v>1.1784610601850201</v>
      </c>
      <c r="AZ15" s="99"/>
      <c r="BA15" s="99"/>
      <c r="BB15" s="99"/>
      <c r="BC15" s="99"/>
      <c r="BD15" s="99"/>
      <c r="BE15" s="99"/>
    </row>
    <row r="16" spans="1:82" x14ac:dyDescent="0.2">
      <c r="A16" s="98" t="s">
        <v>6</v>
      </c>
      <c r="B16" s="99">
        <v>13.5418100912564</v>
      </c>
      <c r="C16" s="100">
        <v>1.4799425787984299</v>
      </c>
      <c r="D16" s="99">
        <v>4.9657990581953699</v>
      </c>
      <c r="E16" s="100">
        <v>0.68624817077823896</v>
      </c>
      <c r="F16" s="99">
        <v>81.492390850548304</v>
      </c>
      <c r="G16" s="100">
        <v>1.60686714076764</v>
      </c>
      <c r="H16" s="99">
        <v>9.2902452845292895</v>
      </c>
      <c r="I16" s="100">
        <v>1.354385419535</v>
      </c>
      <c r="J16" s="99">
        <v>3.9005139473953698</v>
      </c>
      <c r="K16" s="100">
        <v>0.65886385322380403</v>
      </c>
      <c r="L16" s="99">
        <v>86.809240768075298</v>
      </c>
      <c r="M16" s="258">
        <v>1.4185060831601599</v>
      </c>
      <c r="N16" s="99"/>
      <c r="O16" s="99"/>
      <c r="P16" s="99"/>
      <c r="Q16" s="99"/>
      <c r="R16" s="99"/>
      <c r="S16" s="263"/>
      <c r="T16" s="98" t="s">
        <v>6</v>
      </c>
      <c r="U16" s="117">
        <v>3.6169307622457301</v>
      </c>
      <c r="V16" s="118">
        <v>0.89030624914350098</v>
      </c>
      <c r="W16" s="117">
        <v>3.1959030078176598</v>
      </c>
      <c r="X16" s="118">
        <v>0.81826340428577604</v>
      </c>
      <c r="Y16" s="117">
        <v>93.187166229936594</v>
      </c>
      <c r="Z16" s="118">
        <v>1.18788599945221</v>
      </c>
      <c r="AA16" s="117">
        <v>4.7317436053889201</v>
      </c>
      <c r="AB16" s="118">
        <v>1.2083288903670999</v>
      </c>
      <c r="AC16" s="117">
        <v>2.8868396915027601</v>
      </c>
      <c r="AD16" s="118">
        <v>0.73904896164590905</v>
      </c>
      <c r="AE16" s="117">
        <v>92.3814167031083</v>
      </c>
      <c r="AF16" s="249">
        <v>1.3024742753722001</v>
      </c>
      <c r="AG16" s="99"/>
      <c r="AH16" s="99"/>
      <c r="AI16" s="99"/>
      <c r="AJ16" s="99"/>
      <c r="AK16" s="99"/>
      <c r="AL16" s="263"/>
      <c r="AM16" s="98" t="s">
        <v>6</v>
      </c>
      <c r="AN16" s="117">
        <v>6.9407924338273501</v>
      </c>
      <c r="AO16" s="118">
        <v>0.55103486638251897</v>
      </c>
      <c r="AP16" s="117">
        <v>3.9937897650474801</v>
      </c>
      <c r="AQ16" s="118">
        <v>0.31250744128802199</v>
      </c>
      <c r="AR16" s="117">
        <v>89.065417801125193</v>
      </c>
      <c r="AS16" s="118">
        <v>0.60539901105586502</v>
      </c>
      <c r="AT16" s="117">
        <v>6.5854517009342004</v>
      </c>
      <c r="AU16" s="118">
        <v>0.51479807299014702</v>
      </c>
      <c r="AV16" s="117">
        <v>3.5688281418991501</v>
      </c>
      <c r="AW16" s="118">
        <v>0.30289763127469699</v>
      </c>
      <c r="AX16" s="117">
        <v>89.845720157166696</v>
      </c>
      <c r="AY16" s="249">
        <v>0.56265700593671097</v>
      </c>
      <c r="AZ16" s="99"/>
      <c r="BA16" s="99"/>
      <c r="BB16" s="99"/>
      <c r="BC16" s="99"/>
      <c r="BD16" s="99"/>
      <c r="BE16" s="99"/>
    </row>
    <row r="17" spans="1:57" x14ac:dyDescent="0.2">
      <c r="A17" s="98" t="s">
        <v>7</v>
      </c>
      <c r="B17" s="99">
        <v>7.3788284601805296</v>
      </c>
      <c r="C17" s="100">
        <v>0.711267606750971</v>
      </c>
      <c r="D17" s="99">
        <v>3.4976993064922999</v>
      </c>
      <c r="E17" s="100">
        <v>0.55245978668834705</v>
      </c>
      <c r="F17" s="99">
        <v>89.123472233327206</v>
      </c>
      <c r="G17" s="100">
        <v>0.84586825872256999</v>
      </c>
      <c r="H17" s="99">
        <v>5.8022325195763598</v>
      </c>
      <c r="I17" s="100">
        <v>0.717047710639522</v>
      </c>
      <c r="J17" s="99">
        <v>2.6489567957997902</v>
      </c>
      <c r="K17" s="100">
        <v>0.477788564145949</v>
      </c>
      <c r="L17" s="99">
        <v>91.548810684623803</v>
      </c>
      <c r="M17" s="258">
        <v>0.77648149664967503</v>
      </c>
      <c r="N17" s="99"/>
      <c r="O17" s="99"/>
      <c r="P17" s="99"/>
      <c r="Q17" s="99"/>
      <c r="R17" s="99"/>
      <c r="S17" s="263"/>
      <c r="T17" s="98" t="s">
        <v>7</v>
      </c>
      <c r="U17" s="117">
        <v>3.3115354429008899</v>
      </c>
      <c r="V17" s="118">
        <v>0.82132192368093204</v>
      </c>
      <c r="W17" s="117">
        <v>7.9876999184623001</v>
      </c>
      <c r="X17" s="118">
        <v>1.17697065425339</v>
      </c>
      <c r="Y17" s="117">
        <v>88.700764638636798</v>
      </c>
      <c r="Z17" s="118">
        <v>1.4064231665563101</v>
      </c>
      <c r="AA17" s="117">
        <v>5.5205978434832597</v>
      </c>
      <c r="AB17" s="118">
        <v>0.94885530733100099</v>
      </c>
      <c r="AC17" s="117">
        <v>7.3086723114977596</v>
      </c>
      <c r="AD17" s="118">
        <v>1.1734479290826301</v>
      </c>
      <c r="AE17" s="117">
        <v>87.170729845018997</v>
      </c>
      <c r="AF17" s="249">
        <v>1.40343455035536</v>
      </c>
      <c r="AG17" s="99"/>
      <c r="AH17" s="99"/>
      <c r="AI17" s="99"/>
      <c r="AJ17" s="99"/>
      <c r="AK17" s="99"/>
      <c r="AL17" s="263"/>
      <c r="AM17" s="98" t="s">
        <v>7</v>
      </c>
      <c r="AN17" s="117">
        <v>7.7179012772323103</v>
      </c>
      <c r="AO17" s="118">
        <v>0.51370866407503801</v>
      </c>
      <c r="AP17" s="117">
        <v>4.4610828774734701</v>
      </c>
      <c r="AQ17" s="118">
        <v>0.434668816606881</v>
      </c>
      <c r="AR17" s="117">
        <v>87.821015845294198</v>
      </c>
      <c r="AS17" s="118">
        <v>0.68463693808203996</v>
      </c>
      <c r="AT17" s="117">
        <v>7.1871159158864604</v>
      </c>
      <c r="AU17" s="118">
        <v>0.62449628109121902</v>
      </c>
      <c r="AV17" s="117">
        <v>3.5697276396011901</v>
      </c>
      <c r="AW17" s="118">
        <v>0.340480408131137</v>
      </c>
      <c r="AX17" s="117">
        <v>89.243156444512394</v>
      </c>
      <c r="AY17" s="249">
        <v>0.68536591520635404</v>
      </c>
      <c r="AZ17" s="99"/>
      <c r="BA17" s="99"/>
      <c r="BB17" s="99"/>
      <c r="BC17" s="99"/>
      <c r="BD17" s="99"/>
      <c r="BE17" s="99"/>
    </row>
    <row r="18" spans="1:57" x14ac:dyDescent="0.2">
      <c r="A18" s="98" t="s">
        <v>8</v>
      </c>
      <c r="B18" s="99">
        <v>10.362651727416599</v>
      </c>
      <c r="C18" s="100">
        <v>1.32975875777423</v>
      </c>
      <c r="D18" s="99">
        <v>1.5098726228129</v>
      </c>
      <c r="E18" s="100">
        <v>0.58491118912680595</v>
      </c>
      <c r="F18" s="99">
        <v>88.127475649770503</v>
      </c>
      <c r="G18" s="100">
        <v>1.32654809268798</v>
      </c>
      <c r="H18" s="99">
        <v>11.5828587401794</v>
      </c>
      <c r="I18" s="100">
        <v>1.4588617203571199</v>
      </c>
      <c r="J18" s="99">
        <v>1.9286672333691299</v>
      </c>
      <c r="K18" s="100">
        <v>0.66827584400533901</v>
      </c>
      <c r="L18" s="99">
        <v>86.488474026451499</v>
      </c>
      <c r="M18" s="258">
        <v>1.6136354940853399</v>
      </c>
      <c r="N18" s="99"/>
      <c r="O18" s="99"/>
      <c r="P18" s="99"/>
      <c r="Q18" s="99"/>
      <c r="R18" s="99"/>
      <c r="S18" s="263"/>
      <c r="T18" s="98" t="s">
        <v>8</v>
      </c>
      <c r="U18" s="117">
        <v>2.9175863387746799</v>
      </c>
      <c r="V18" s="118">
        <v>0.786970391093058</v>
      </c>
      <c r="W18" s="117">
        <v>4.5511557850785902</v>
      </c>
      <c r="X18" s="118">
        <v>1.1619109419556399</v>
      </c>
      <c r="Y18" s="117">
        <v>92.531257876146697</v>
      </c>
      <c r="Z18" s="118">
        <v>1.2900443568865001</v>
      </c>
      <c r="AA18" s="117">
        <v>4.5668922503777596</v>
      </c>
      <c r="AB18" s="118">
        <v>1.0190852303856599</v>
      </c>
      <c r="AC18" s="117">
        <v>5.6826370666690096</v>
      </c>
      <c r="AD18" s="118">
        <v>1.2373223038596599</v>
      </c>
      <c r="AE18" s="117">
        <v>89.750470682953207</v>
      </c>
      <c r="AF18" s="249">
        <v>1.5319265089243801</v>
      </c>
      <c r="AG18" s="99"/>
      <c r="AH18" s="99"/>
      <c r="AI18" s="99"/>
      <c r="AJ18" s="99"/>
      <c r="AK18" s="99"/>
      <c r="AL18" s="263"/>
      <c r="AM18" s="98" t="s">
        <v>8</v>
      </c>
      <c r="AN18" s="117">
        <v>6.28758032368623</v>
      </c>
      <c r="AO18" s="118">
        <v>0.51955071510790396</v>
      </c>
      <c r="AP18" s="117">
        <v>3.8660677174073199</v>
      </c>
      <c r="AQ18" s="118">
        <v>0.42676011322507301</v>
      </c>
      <c r="AR18" s="117">
        <v>89.846351958906496</v>
      </c>
      <c r="AS18" s="118">
        <v>0.65419958664480304</v>
      </c>
      <c r="AT18" s="117">
        <v>6.44036100676123</v>
      </c>
      <c r="AU18" s="118">
        <v>0.52000949693618204</v>
      </c>
      <c r="AV18" s="117">
        <v>3.2776887156682299</v>
      </c>
      <c r="AW18" s="118">
        <v>0.38136835129338897</v>
      </c>
      <c r="AX18" s="117">
        <v>90.281950277570502</v>
      </c>
      <c r="AY18" s="249">
        <v>0.62569344666033799</v>
      </c>
      <c r="AZ18" s="99"/>
      <c r="BA18" s="99"/>
      <c r="BB18" s="99"/>
      <c r="BC18" s="99"/>
      <c r="BD18" s="99"/>
      <c r="BE18" s="99"/>
    </row>
    <row r="19" spans="1:57" x14ac:dyDescent="0.2">
      <c r="A19" s="98" t="s">
        <v>326</v>
      </c>
      <c r="B19" s="99">
        <v>9.6135844196279105</v>
      </c>
      <c r="C19" s="100">
        <v>1.0016978301256301</v>
      </c>
      <c r="D19" s="99">
        <v>2.5038209073478299</v>
      </c>
      <c r="E19" s="100">
        <v>0.40003117612126998</v>
      </c>
      <c r="F19" s="99">
        <v>87.8825946730243</v>
      </c>
      <c r="G19" s="100">
        <v>0.967535526871381</v>
      </c>
      <c r="H19" s="99">
        <v>8.6131778176467098</v>
      </c>
      <c r="I19" s="100">
        <v>0.81829281343211602</v>
      </c>
      <c r="J19" s="99">
        <v>2.0312828600353101</v>
      </c>
      <c r="K19" s="100">
        <v>0.39528704424859201</v>
      </c>
      <c r="L19" s="99">
        <v>89.355539322317995</v>
      </c>
      <c r="M19" s="258">
        <v>0.83156921861116195</v>
      </c>
      <c r="N19" s="99"/>
      <c r="O19" s="99"/>
      <c r="P19" s="99"/>
      <c r="Q19" s="99"/>
      <c r="R19" s="99"/>
      <c r="S19" s="263"/>
      <c r="T19" s="98" t="s">
        <v>326</v>
      </c>
      <c r="U19" s="117">
        <v>3.1779989835111802</v>
      </c>
      <c r="V19" s="118">
        <v>0.74084431453498101</v>
      </c>
      <c r="W19" s="117">
        <v>3.4897922253950702</v>
      </c>
      <c r="X19" s="118">
        <v>0.75791365351223505</v>
      </c>
      <c r="Y19" s="117">
        <v>93.332208791093706</v>
      </c>
      <c r="Z19" s="118">
        <v>1.0972833527596799</v>
      </c>
      <c r="AA19" s="117">
        <v>3.6218488676138301</v>
      </c>
      <c r="AB19" s="118">
        <v>0.85151226615752995</v>
      </c>
      <c r="AC19" s="117">
        <v>2.8453809580898</v>
      </c>
      <c r="AD19" s="118">
        <v>0.63797724150417101</v>
      </c>
      <c r="AE19" s="117">
        <v>93.532770174296402</v>
      </c>
      <c r="AF19" s="249">
        <v>1.0717378524897301</v>
      </c>
      <c r="AG19" s="99"/>
      <c r="AH19" s="99"/>
      <c r="AI19" s="99"/>
      <c r="AJ19" s="99"/>
      <c r="AK19" s="99"/>
      <c r="AL19" s="263"/>
      <c r="AM19" s="98" t="s">
        <v>326</v>
      </c>
      <c r="AN19" s="117">
        <v>5.9402715163090702</v>
      </c>
      <c r="AO19" s="118">
        <v>0.443603300588573</v>
      </c>
      <c r="AP19" s="117">
        <v>3.86060799505782</v>
      </c>
      <c r="AQ19" s="118">
        <v>0.35462799025149899</v>
      </c>
      <c r="AR19" s="117">
        <v>90.199120488633099</v>
      </c>
      <c r="AS19" s="118">
        <v>0.52414721878458104</v>
      </c>
      <c r="AT19" s="117">
        <v>4.9472375712857399</v>
      </c>
      <c r="AU19" s="118">
        <v>0.42831741766085202</v>
      </c>
      <c r="AV19" s="117">
        <v>3.1610639523017099</v>
      </c>
      <c r="AW19" s="118">
        <v>0.37494231652806198</v>
      </c>
      <c r="AX19" s="117">
        <v>91.8916984764125</v>
      </c>
      <c r="AY19" s="249">
        <v>0.55482432059789899</v>
      </c>
      <c r="AZ19" s="99"/>
      <c r="BA19" s="99"/>
      <c r="BB19" s="99"/>
      <c r="BC19" s="99"/>
      <c r="BD19" s="99"/>
      <c r="BE19" s="99"/>
    </row>
    <row r="20" spans="1:57" x14ac:dyDescent="0.2">
      <c r="A20" s="98" t="s">
        <v>9</v>
      </c>
      <c r="B20" s="99">
        <v>21.919357283230099</v>
      </c>
      <c r="C20" s="100">
        <v>1.5555543683102</v>
      </c>
      <c r="D20" s="99">
        <v>0.25400581973347403</v>
      </c>
      <c r="E20" s="100">
        <v>0.18040798010346901</v>
      </c>
      <c r="F20" s="99">
        <v>77.826636897036394</v>
      </c>
      <c r="G20" s="100">
        <v>1.54172187074113</v>
      </c>
      <c r="H20" s="99">
        <v>22.829657058168301</v>
      </c>
      <c r="I20" s="100">
        <v>1.7946340487880199</v>
      </c>
      <c r="J20" s="99">
        <v>0.71337729415697404</v>
      </c>
      <c r="K20" s="100">
        <v>0.56597108822267905</v>
      </c>
      <c r="L20" s="99">
        <v>76.456965647674807</v>
      </c>
      <c r="M20" s="258">
        <v>1.8025928811029699</v>
      </c>
      <c r="N20" s="99"/>
      <c r="O20" s="99"/>
      <c r="P20" s="99"/>
      <c r="Q20" s="99"/>
      <c r="R20" s="99"/>
      <c r="S20" s="263"/>
      <c r="T20" s="98" t="s">
        <v>9</v>
      </c>
      <c r="U20" s="117">
        <v>14.3910303559274</v>
      </c>
      <c r="V20" s="118">
        <v>2.1101422491536801</v>
      </c>
      <c r="W20" s="117">
        <v>2.75996694428185</v>
      </c>
      <c r="X20" s="118">
        <v>1.1372514499851001</v>
      </c>
      <c r="Y20" s="117">
        <v>82.849002699790702</v>
      </c>
      <c r="Z20" s="118">
        <v>2.3405715303094499</v>
      </c>
      <c r="AA20" s="117">
        <v>12.725219804601201</v>
      </c>
      <c r="AB20" s="118">
        <v>1.9052939366135</v>
      </c>
      <c r="AC20" s="117">
        <v>3.0810051651307999</v>
      </c>
      <c r="AD20" s="118">
        <v>1.03213802539649</v>
      </c>
      <c r="AE20" s="117">
        <v>84.193775030268</v>
      </c>
      <c r="AF20" s="249">
        <v>1.97154299543175</v>
      </c>
      <c r="AG20" s="99"/>
      <c r="AH20" s="99"/>
      <c r="AI20" s="99"/>
      <c r="AJ20" s="99"/>
      <c r="AK20" s="99"/>
      <c r="AL20" s="263"/>
      <c r="AM20" s="98" t="s">
        <v>9</v>
      </c>
      <c r="AN20" s="117">
        <v>11.5721329165755</v>
      </c>
      <c r="AO20" s="118">
        <v>0.80658889693061497</v>
      </c>
      <c r="AP20" s="117">
        <v>1.4275676273859801</v>
      </c>
      <c r="AQ20" s="118">
        <v>0.28629549696713502</v>
      </c>
      <c r="AR20" s="117">
        <v>87.000299456038505</v>
      </c>
      <c r="AS20" s="118">
        <v>0.86257026355195099</v>
      </c>
      <c r="AT20" s="117">
        <v>12.8642757366878</v>
      </c>
      <c r="AU20" s="118">
        <v>0.82341978175664698</v>
      </c>
      <c r="AV20" s="117">
        <v>1.82377140198059</v>
      </c>
      <c r="AW20" s="118">
        <v>0.333944869712757</v>
      </c>
      <c r="AX20" s="117">
        <v>85.311952861331605</v>
      </c>
      <c r="AY20" s="249">
        <v>0.84195584681178604</v>
      </c>
      <c r="AZ20" s="99"/>
      <c r="BA20" s="99"/>
      <c r="BB20" s="99"/>
      <c r="BC20" s="99"/>
      <c r="BD20" s="99"/>
      <c r="BE20" s="99"/>
    </row>
    <row r="21" spans="1:57" x14ac:dyDescent="0.2">
      <c r="A21" s="98" t="s">
        <v>10</v>
      </c>
      <c r="B21" s="99">
        <v>25.292982309624399</v>
      </c>
      <c r="C21" s="100">
        <v>1.98610012256566</v>
      </c>
      <c r="D21" s="99">
        <v>2.40626920645439</v>
      </c>
      <c r="E21" s="100">
        <v>0.53943757895481403</v>
      </c>
      <c r="F21" s="99">
        <v>72.300748483921197</v>
      </c>
      <c r="G21" s="100">
        <v>1.9671913037462101</v>
      </c>
      <c r="H21" s="99">
        <v>21.0409019676691</v>
      </c>
      <c r="I21" s="100">
        <v>1.7804210522052399</v>
      </c>
      <c r="J21" s="99">
        <v>2.3357261221444299</v>
      </c>
      <c r="K21" s="100">
        <v>0.62245181660918603</v>
      </c>
      <c r="L21" s="99">
        <v>76.623371910186506</v>
      </c>
      <c r="M21" s="258">
        <v>1.8907080955186599</v>
      </c>
      <c r="N21" s="99"/>
      <c r="O21" s="99"/>
      <c r="P21" s="99"/>
      <c r="Q21" s="99"/>
      <c r="R21" s="99"/>
      <c r="S21" s="263"/>
      <c r="T21" s="98" t="s">
        <v>10</v>
      </c>
      <c r="U21" s="117">
        <v>5.3206534979115601</v>
      </c>
      <c r="V21" s="118">
        <v>1.10698701957199</v>
      </c>
      <c r="W21" s="117">
        <v>8.0231414129576297</v>
      </c>
      <c r="X21" s="118">
        <v>1.16699863955866</v>
      </c>
      <c r="Y21" s="117">
        <v>86.656205089130793</v>
      </c>
      <c r="Z21" s="118">
        <v>1.51474421788485</v>
      </c>
      <c r="AA21" s="117">
        <v>6.7848764534080797</v>
      </c>
      <c r="AB21" s="118">
        <v>1.5024609541091201</v>
      </c>
      <c r="AC21" s="117">
        <v>7.5361771644067099</v>
      </c>
      <c r="AD21" s="118">
        <v>1.23947567068096</v>
      </c>
      <c r="AE21" s="117">
        <v>85.678946382185202</v>
      </c>
      <c r="AF21" s="249">
        <v>1.92895082523092</v>
      </c>
      <c r="AG21" s="99"/>
      <c r="AH21" s="99"/>
      <c r="AI21" s="99"/>
      <c r="AJ21" s="99"/>
      <c r="AK21" s="99"/>
      <c r="AL21" s="263"/>
      <c r="AM21" s="98" t="s">
        <v>10</v>
      </c>
      <c r="AN21" s="117">
        <v>13.026364178649301</v>
      </c>
      <c r="AO21" s="118">
        <v>0.83677438545248595</v>
      </c>
      <c r="AP21" s="117">
        <v>4.4014517612055997</v>
      </c>
      <c r="AQ21" s="118">
        <v>0.56995289567087504</v>
      </c>
      <c r="AR21" s="117">
        <v>82.572184060145105</v>
      </c>
      <c r="AS21" s="118">
        <v>0.98198136594803698</v>
      </c>
      <c r="AT21" s="117">
        <v>11.1146215905716</v>
      </c>
      <c r="AU21" s="118">
        <v>0.79724386854206097</v>
      </c>
      <c r="AV21" s="117">
        <v>4.5141135601803697</v>
      </c>
      <c r="AW21" s="118">
        <v>0.63172829060392299</v>
      </c>
      <c r="AX21" s="117">
        <v>84.371264849248007</v>
      </c>
      <c r="AY21" s="249">
        <v>1.02145657198182</v>
      </c>
      <c r="AZ21" s="99"/>
      <c r="BA21" s="99"/>
      <c r="BB21" s="99"/>
      <c r="BC21" s="99"/>
      <c r="BD21" s="99"/>
      <c r="BE21" s="99"/>
    </row>
    <row r="22" spans="1:57" x14ac:dyDescent="0.2">
      <c r="A22" s="98" t="s">
        <v>11</v>
      </c>
      <c r="B22" s="99">
        <v>16.416156566394999</v>
      </c>
      <c r="C22" s="100">
        <v>2.4223163109585601</v>
      </c>
      <c r="D22" s="99">
        <v>4.3139739543271398</v>
      </c>
      <c r="E22" s="100">
        <v>1.3773169883996399</v>
      </c>
      <c r="F22" s="99">
        <v>79.269869479277901</v>
      </c>
      <c r="G22" s="100">
        <v>2.6266835213962199</v>
      </c>
      <c r="H22" s="99">
        <v>16.218436150631799</v>
      </c>
      <c r="I22" s="100">
        <v>2.6226648134888801</v>
      </c>
      <c r="J22" s="99">
        <v>3.7336287321548198</v>
      </c>
      <c r="K22" s="100">
        <v>1.18964766822852</v>
      </c>
      <c r="L22" s="99">
        <v>80.047935117213399</v>
      </c>
      <c r="M22" s="258">
        <v>2.7387179289774899</v>
      </c>
      <c r="N22" s="99"/>
      <c r="O22" s="99"/>
      <c r="P22" s="99"/>
      <c r="Q22" s="99"/>
      <c r="R22" s="99"/>
      <c r="S22" s="263"/>
      <c r="T22" s="98" t="s">
        <v>11</v>
      </c>
      <c r="U22" s="117">
        <v>10.075486812577401</v>
      </c>
      <c r="V22" s="118">
        <v>1.70722143387199</v>
      </c>
      <c r="W22" s="117">
        <v>7.4705174682293602</v>
      </c>
      <c r="X22" s="118">
        <v>1.84206346307375</v>
      </c>
      <c r="Y22" s="117">
        <v>82.453995719193202</v>
      </c>
      <c r="Z22" s="118">
        <v>2.27187399323229</v>
      </c>
      <c r="AA22" s="117">
        <v>9.8921975427933102</v>
      </c>
      <c r="AB22" s="118">
        <v>1.57264281361186</v>
      </c>
      <c r="AC22" s="117">
        <v>6.64470300105378</v>
      </c>
      <c r="AD22" s="118">
        <v>1.7234413364516099</v>
      </c>
      <c r="AE22" s="117">
        <v>83.463099456152904</v>
      </c>
      <c r="AF22" s="249">
        <v>2.14832953230504</v>
      </c>
      <c r="AG22" s="99"/>
      <c r="AH22" s="99"/>
      <c r="AI22" s="99"/>
      <c r="AJ22" s="99"/>
      <c r="AK22" s="99"/>
      <c r="AL22" s="263"/>
      <c r="AM22" s="98" t="s">
        <v>11</v>
      </c>
      <c r="AN22" s="117">
        <v>11.303016597971499</v>
      </c>
      <c r="AO22" s="118">
        <v>1.0691133419896</v>
      </c>
      <c r="AP22" s="117">
        <v>5.8480432554209401</v>
      </c>
      <c r="AQ22" s="118">
        <v>0.84306751507178901</v>
      </c>
      <c r="AR22" s="117">
        <v>82.848940146607603</v>
      </c>
      <c r="AS22" s="118">
        <v>1.36243178837655</v>
      </c>
      <c r="AT22" s="117">
        <v>12.8123422370341</v>
      </c>
      <c r="AU22" s="118">
        <v>1.10137598011618</v>
      </c>
      <c r="AV22" s="117">
        <v>8.4265496763676406</v>
      </c>
      <c r="AW22" s="118">
        <v>0.88673218396463505</v>
      </c>
      <c r="AX22" s="117">
        <v>78.761108086598298</v>
      </c>
      <c r="AY22" s="249">
        <v>1.34627534257286</v>
      </c>
      <c r="AZ22" s="99"/>
      <c r="BA22" s="99"/>
      <c r="BB22" s="99"/>
      <c r="BC22" s="99"/>
      <c r="BD22" s="99"/>
      <c r="BE22" s="99"/>
    </row>
    <row r="23" spans="1:57" x14ac:dyDescent="0.2">
      <c r="A23" s="98" t="s">
        <v>12</v>
      </c>
      <c r="B23" s="99">
        <v>9.2058219977618805</v>
      </c>
      <c r="C23" s="100">
        <v>1.0319648513429001</v>
      </c>
      <c r="D23" s="99">
        <v>1.5559742942500201</v>
      </c>
      <c r="E23" s="100">
        <v>0.36514605816384199</v>
      </c>
      <c r="F23" s="99">
        <v>89.238203707988106</v>
      </c>
      <c r="G23" s="100">
        <v>1.12876880289587</v>
      </c>
      <c r="H23" s="99">
        <v>7.7646433717242704</v>
      </c>
      <c r="I23" s="100">
        <v>0.92678913882804603</v>
      </c>
      <c r="J23" s="99">
        <v>2.0735121972809298</v>
      </c>
      <c r="K23" s="100">
        <v>0.43421120213771602</v>
      </c>
      <c r="L23" s="99">
        <v>90.161844430994805</v>
      </c>
      <c r="M23" s="258">
        <v>1.04021189789071</v>
      </c>
      <c r="N23" s="99"/>
      <c r="O23" s="99"/>
      <c r="P23" s="99"/>
      <c r="Q23" s="99"/>
      <c r="R23" s="99"/>
      <c r="S23" s="263"/>
      <c r="T23" s="98" t="s">
        <v>12</v>
      </c>
      <c r="U23" s="117">
        <v>4.5241143529351602</v>
      </c>
      <c r="V23" s="118">
        <v>1.5043142840328501</v>
      </c>
      <c r="W23" s="117">
        <v>7.3463090816366599</v>
      </c>
      <c r="X23" s="118">
        <v>1.7502909126311399</v>
      </c>
      <c r="Y23" s="117">
        <v>88.129576565428195</v>
      </c>
      <c r="Z23" s="118">
        <v>2.35848767243098</v>
      </c>
      <c r="AA23" s="117">
        <v>4.1952328230656999</v>
      </c>
      <c r="AB23" s="118">
        <v>1.6249341636471299</v>
      </c>
      <c r="AC23" s="117">
        <v>8.6931933810507598</v>
      </c>
      <c r="AD23" s="118">
        <v>2.0150907033569201</v>
      </c>
      <c r="AE23" s="117">
        <v>87.111573795883501</v>
      </c>
      <c r="AF23" s="249">
        <v>2.63700197154767</v>
      </c>
      <c r="AG23" s="99"/>
      <c r="AH23" s="99"/>
      <c r="AI23" s="99"/>
      <c r="AJ23" s="99"/>
      <c r="AK23" s="99"/>
      <c r="AL23" s="263"/>
      <c r="AM23" s="98" t="s">
        <v>12</v>
      </c>
      <c r="AN23" s="117">
        <v>10.6167544128316</v>
      </c>
      <c r="AO23" s="118">
        <v>0.70828920349889202</v>
      </c>
      <c r="AP23" s="117">
        <v>3.4045933516703202</v>
      </c>
      <c r="AQ23" s="118">
        <v>0.39389139932626299</v>
      </c>
      <c r="AR23" s="117">
        <v>85.978652235498004</v>
      </c>
      <c r="AS23" s="118">
        <v>0.73901403034505997</v>
      </c>
      <c r="AT23" s="117">
        <v>8.4059472784655007</v>
      </c>
      <c r="AU23" s="118">
        <v>0.60725400457057299</v>
      </c>
      <c r="AV23" s="117">
        <v>3.9556454100926399</v>
      </c>
      <c r="AW23" s="118">
        <v>0.48789302919715</v>
      </c>
      <c r="AX23" s="117">
        <v>87.638407311441895</v>
      </c>
      <c r="AY23" s="249">
        <v>0.76720815668931197</v>
      </c>
      <c r="AZ23" s="99"/>
      <c r="BA23" s="99"/>
      <c r="BB23" s="99"/>
      <c r="BC23" s="99"/>
      <c r="BD23" s="99"/>
      <c r="BE23" s="99"/>
    </row>
    <row r="24" spans="1:57" x14ac:dyDescent="0.2">
      <c r="A24" s="98" t="s">
        <v>13</v>
      </c>
      <c r="B24" s="99">
        <v>11.346952805880299</v>
      </c>
      <c r="C24" s="100">
        <v>1.3646788027266299</v>
      </c>
      <c r="D24" s="99">
        <v>2.2156433064219501</v>
      </c>
      <c r="E24" s="100">
        <v>0.59700611298472706</v>
      </c>
      <c r="F24" s="99">
        <v>86.437403887697798</v>
      </c>
      <c r="G24" s="100">
        <v>1.45851992499344</v>
      </c>
      <c r="H24" s="99">
        <v>13.7120220673962</v>
      </c>
      <c r="I24" s="100">
        <v>1.3044066952325699</v>
      </c>
      <c r="J24" s="99">
        <v>2.9046546920829801</v>
      </c>
      <c r="K24" s="100">
        <v>0.77454616219858696</v>
      </c>
      <c r="L24" s="99">
        <v>83.383323240520795</v>
      </c>
      <c r="M24" s="258">
        <v>1.58489942465815</v>
      </c>
      <c r="N24" s="99"/>
      <c r="O24" s="99"/>
      <c r="P24" s="99"/>
      <c r="Q24" s="99"/>
      <c r="R24" s="99"/>
      <c r="S24" s="263"/>
      <c r="T24" s="98" t="s">
        <v>13</v>
      </c>
      <c r="U24" s="117">
        <v>7.5114027566638102</v>
      </c>
      <c r="V24" s="118">
        <v>1.7291333335266701</v>
      </c>
      <c r="W24" s="117">
        <v>3.21354655806745</v>
      </c>
      <c r="X24" s="118">
        <v>0.91762037845033695</v>
      </c>
      <c r="Y24" s="117">
        <v>89.275050685268695</v>
      </c>
      <c r="Z24" s="118">
        <v>2.0540863103127198</v>
      </c>
      <c r="AA24" s="117">
        <v>10.0123866059569</v>
      </c>
      <c r="AB24" s="118">
        <v>1.95409924325882</v>
      </c>
      <c r="AC24" s="117">
        <v>2.86440899182409</v>
      </c>
      <c r="AD24" s="118">
        <v>1.06939967566014</v>
      </c>
      <c r="AE24" s="117">
        <v>87.123204402219002</v>
      </c>
      <c r="AF24" s="249">
        <v>2.2184468202721201</v>
      </c>
      <c r="AG24" s="99"/>
      <c r="AH24" s="99"/>
      <c r="AI24" s="99"/>
      <c r="AJ24" s="99"/>
      <c r="AK24" s="99"/>
      <c r="AL24" s="263"/>
      <c r="AM24" s="98" t="s">
        <v>13</v>
      </c>
      <c r="AN24" s="117">
        <v>11.0181988720602</v>
      </c>
      <c r="AO24" s="118">
        <v>0.70036555727865202</v>
      </c>
      <c r="AP24" s="117">
        <v>1.46284330329824</v>
      </c>
      <c r="AQ24" s="118">
        <v>0.28698613887216101</v>
      </c>
      <c r="AR24" s="117">
        <v>87.518957824641504</v>
      </c>
      <c r="AS24" s="118">
        <v>0.77614801685202295</v>
      </c>
      <c r="AT24" s="117">
        <v>13.381180769625299</v>
      </c>
      <c r="AU24" s="118">
        <v>0.81627836523400199</v>
      </c>
      <c r="AV24" s="117">
        <v>2.5353615700693299</v>
      </c>
      <c r="AW24" s="118">
        <v>0.402523436085649</v>
      </c>
      <c r="AX24" s="117">
        <v>84.083457660305399</v>
      </c>
      <c r="AY24" s="249">
        <v>0.90731031298729403</v>
      </c>
      <c r="AZ24" s="99"/>
      <c r="BA24" s="99"/>
      <c r="BB24" s="99"/>
      <c r="BC24" s="99"/>
      <c r="BD24" s="99"/>
      <c r="BE24" s="99"/>
    </row>
    <row r="25" spans="1:57" x14ac:dyDescent="0.2">
      <c r="A25" s="98" t="s">
        <v>14</v>
      </c>
      <c r="B25" s="99">
        <v>16.1160673632365</v>
      </c>
      <c r="C25" s="100">
        <v>1.78463706471337</v>
      </c>
      <c r="D25" s="99">
        <v>1.83929132130796</v>
      </c>
      <c r="E25" s="100">
        <v>0.79717729971241802</v>
      </c>
      <c r="F25" s="99">
        <v>82.044641315455493</v>
      </c>
      <c r="G25" s="100">
        <v>1.90776472769591</v>
      </c>
      <c r="H25" s="99">
        <v>11.3679788467044</v>
      </c>
      <c r="I25" s="100">
        <v>1.506927471564</v>
      </c>
      <c r="J25" s="99">
        <v>0.26385549668871799</v>
      </c>
      <c r="K25" s="100">
        <v>0.25465720641134998</v>
      </c>
      <c r="L25" s="99">
        <v>88.368165656606905</v>
      </c>
      <c r="M25" s="258">
        <v>1.5319433204281401</v>
      </c>
      <c r="N25" s="99"/>
      <c r="O25" s="99"/>
      <c r="P25" s="99"/>
      <c r="Q25" s="99"/>
      <c r="R25" s="99"/>
      <c r="S25" s="263"/>
      <c r="T25" s="98" t="s">
        <v>14</v>
      </c>
      <c r="U25" s="117">
        <v>4.24267836674096</v>
      </c>
      <c r="V25" s="118">
        <v>0.78829371610802201</v>
      </c>
      <c r="W25" s="117">
        <v>3.7042927736350499</v>
      </c>
      <c r="X25" s="118">
        <v>0.87578082654050604</v>
      </c>
      <c r="Y25" s="117">
        <v>92.053028859624007</v>
      </c>
      <c r="Z25" s="118">
        <v>1.07215812488456</v>
      </c>
      <c r="AA25" s="117">
        <v>2.0855164408035201</v>
      </c>
      <c r="AB25" s="118">
        <v>0.592178268233852</v>
      </c>
      <c r="AC25" s="117">
        <v>4.9073324881926697</v>
      </c>
      <c r="AD25" s="118">
        <v>0.92125652744533304</v>
      </c>
      <c r="AE25" s="117">
        <v>93.007151071003804</v>
      </c>
      <c r="AF25" s="249">
        <v>1.1104900998479099</v>
      </c>
      <c r="AG25" s="99"/>
      <c r="AH25" s="99"/>
      <c r="AI25" s="99"/>
      <c r="AJ25" s="99"/>
      <c r="AK25" s="99"/>
      <c r="AL25" s="263"/>
      <c r="AM25" s="98" t="s">
        <v>14</v>
      </c>
      <c r="AN25" s="117">
        <v>5.6780114540409601</v>
      </c>
      <c r="AO25" s="118">
        <v>0.53415138969518305</v>
      </c>
      <c r="AP25" s="117">
        <v>2.55476654605752</v>
      </c>
      <c r="AQ25" s="118">
        <v>0.35571932392751199</v>
      </c>
      <c r="AR25" s="117">
        <v>91.767221999901494</v>
      </c>
      <c r="AS25" s="118">
        <v>0.65590128960220595</v>
      </c>
      <c r="AT25" s="117">
        <v>4.6554293428761602</v>
      </c>
      <c r="AU25" s="118">
        <v>0.46304661040891298</v>
      </c>
      <c r="AV25" s="117">
        <v>2.9889120451008</v>
      </c>
      <c r="AW25" s="118">
        <v>0.37392847939154999</v>
      </c>
      <c r="AX25" s="117">
        <v>92.355658612023007</v>
      </c>
      <c r="AY25" s="249">
        <v>0.57161612910856496</v>
      </c>
      <c r="AZ25" s="99"/>
      <c r="BA25" s="99"/>
      <c r="BB25" s="99"/>
      <c r="BC25" s="99"/>
      <c r="BD25" s="99"/>
      <c r="BE25" s="99"/>
    </row>
    <row r="26" spans="1:57" x14ac:dyDescent="0.2">
      <c r="A26" s="98" t="s">
        <v>15</v>
      </c>
      <c r="B26" s="99">
        <v>12.506372463811401</v>
      </c>
      <c r="C26" s="100">
        <v>1.47549105691212</v>
      </c>
      <c r="D26" s="99">
        <v>3.3371813598277198</v>
      </c>
      <c r="E26" s="100">
        <v>0.83212269747815004</v>
      </c>
      <c r="F26" s="99">
        <v>84.156446176360902</v>
      </c>
      <c r="G26" s="100">
        <v>1.57126623094481</v>
      </c>
      <c r="H26" s="99">
        <v>7.9694851343640201</v>
      </c>
      <c r="I26" s="100">
        <v>1.2096409399790899</v>
      </c>
      <c r="J26" s="99">
        <v>3.5842504810736</v>
      </c>
      <c r="K26" s="100">
        <v>0.88736499690658599</v>
      </c>
      <c r="L26" s="99">
        <v>88.446264384562397</v>
      </c>
      <c r="M26" s="258">
        <v>1.2539629748930901</v>
      </c>
      <c r="N26" s="99"/>
      <c r="O26" s="99"/>
      <c r="P26" s="99"/>
      <c r="Q26" s="99"/>
      <c r="R26" s="99"/>
      <c r="S26" s="263"/>
      <c r="T26" s="98" t="s">
        <v>15</v>
      </c>
      <c r="U26" s="117">
        <v>6.8135733934331402</v>
      </c>
      <c r="V26" s="118">
        <v>1.20418836227226</v>
      </c>
      <c r="W26" s="117">
        <v>3.65374630965783</v>
      </c>
      <c r="X26" s="118">
        <v>0.87888740917565</v>
      </c>
      <c r="Y26" s="117">
        <v>89.532680296909007</v>
      </c>
      <c r="Z26" s="118">
        <v>1.54820350376857</v>
      </c>
      <c r="AA26" s="117">
        <v>4.9001320194862803</v>
      </c>
      <c r="AB26" s="118">
        <v>1.0703410254289301</v>
      </c>
      <c r="AC26" s="117">
        <v>3.59838681551363</v>
      </c>
      <c r="AD26" s="118">
        <v>0.72277773970422998</v>
      </c>
      <c r="AE26" s="117">
        <v>91.501481165000101</v>
      </c>
      <c r="AF26" s="249">
        <v>1.4310005765637199</v>
      </c>
      <c r="AG26" s="99"/>
      <c r="AH26" s="99"/>
      <c r="AI26" s="99"/>
      <c r="AJ26" s="99"/>
      <c r="AK26" s="99"/>
      <c r="AL26" s="263"/>
      <c r="AM26" s="98" t="s">
        <v>15</v>
      </c>
      <c r="AN26" s="117">
        <v>8.1660852895329192</v>
      </c>
      <c r="AO26" s="118">
        <v>0.57696945260474797</v>
      </c>
      <c r="AP26" s="117">
        <v>5.3291743746456799</v>
      </c>
      <c r="AQ26" s="118">
        <v>0.53317141337017404</v>
      </c>
      <c r="AR26" s="117">
        <v>86.504740335821396</v>
      </c>
      <c r="AS26" s="118">
        <v>0.71213577736147604</v>
      </c>
      <c r="AT26" s="117">
        <v>6.2840835394682903</v>
      </c>
      <c r="AU26" s="118">
        <v>0.49720873557011402</v>
      </c>
      <c r="AV26" s="117">
        <v>4.3439805144544996</v>
      </c>
      <c r="AW26" s="118">
        <v>0.51765203208128396</v>
      </c>
      <c r="AX26" s="117">
        <v>89.371935946077201</v>
      </c>
      <c r="AY26" s="249">
        <v>0.56951957614660198</v>
      </c>
      <c r="AZ26" s="99"/>
      <c r="BA26" s="99"/>
      <c r="BB26" s="99"/>
      <c r="BC26" s="99"/>
      <c r="BD26" s="99"/>
      <c r="BE26" s="99"/>
    </row>
    <row r="27" spans="1:57" x14ac:dyDescent="0.2">
      <c r="A27" s="98" t="s">
        <v>16</v>
      </c>
      <c r="B27" s="99">
        <v>8.0403910906998792</v>
      </c>
      <c r="C27" s="100">
        <v>1.31970092581072</v>
      </c>
      <c r="D27" s="99">
        <v>3.33439674019513</v>
      </c>
      <c r="E27" s="100">
        <v>0.84219017739147095</v>
      </c>
      <c r="F27" s="99">
        <v>88.625212169104998</v>
      </c>
      <c r="G27" s="100">
        <v>1.6113045095343499</v>
      </c>
      <c r="H27" s="99">
        <v>11.849251858919301</v>
      </c>
      <c r="I27" s="100">
        <v>1.5211534254419501</v>
      </c>
      <c r="J27" s="99">
        <v>3.0126498277106601</v>
      </c>
      <c r="K27" s="100">
        <v>0.84328774385430505</v>
      </c>
      <c r="L27" s="99">
        <v>85.138098313369994</v>
      </c>
      <c r="M27" s="258">
        <v>1.8296602079181701</v>
      </c>
      <c r="N27" s="99"/>
      <c r="O27" s="99"/>
      <c r="P27" s="99"/>
      <c r="Q27" s="99"/>
      <c r="R27" s="99"/>
      <c r="S27" s="263"/>
      <c r="T27" s="98" t="s">
        <v>16</v>
      </c>
      <c r="U27" s="117">
        <v>6.4937854957542998</v>
      </c>
      <c r="V27" s="118">
        <v>1.7083599020492499</v>
      </c>
      <c r="W27" s="117">
        <v>5.2967649515287398</v>
      </c>
      <c r="X27" s="118">
        <v>1.4429893088095</v>
      </c>
      <c r="Y27" s="117">
        <v>88.209449552717004</v>
      </c>
      <c r="Z27" s="118">
        <v>2.1969328991971002</v>
      </c>
      <c r="AA27" s="117">
        <v>11.9448956141284</v>
      </c>
      <c r="AB27" s="118">
        <v>2.57147644888081</v>
      </c>
      <c r="AC27" s="117">
        <v>3.4189577628831498</v>
      </c>
      <c r="AD27" s="118">
        <v>1.23398385685297</v>
      </c>
      <c r="AE27" s="117">
        <v>84.636146622988406</v>
      </c>
      <c r="AF27" s="249">
        <v>2.9367276347487201</v>
      </c>
      <c r="AG27" s="99"/>
      <c r="AH27" s="99"/>
      <c r="AI27" s="99"/>
      <c r="AJ27" s="99"/>
      <c r="AK27" s="99"/>
      <c r="AL27" s="263"/>
      <c r="AM27" s="98" t="s">
        <v>16</v>
      </c>
      <c r="AN27" s="117">
        <v>7.2185327662421397</v>
      </c>
      <c r="AO27" s="118">
        <v>0.57814258181981903</v>
      </c>
      <c r="AP27" s="117">
        <v>1.9832257010918599</v>
      </c>
      <c r="AQ27" s="118">
        <v>0.38434048873507998</v>
      </c>
      <c r="AR27" s="117">
        <v>90.798241532665998</v>
      </c>
      <c r="AS27" s="118">
        <v>0.71125158766772301</v>
      </c>
      <c r="AT27" s="117">
        <v>11.1471742815535</v>
      </c>
      <c r="AU27" s="118">
        <v>0.72356296141070997</v>
      </c>
      <c r="AV27" s="117">
        <v>0.74672676032224505</v>
      </c>
      <c r="AW27" s="118">
        <v>0.25439482568877197</v>
      </c>
      <c r="AX27" s="117">
        <v>88.106098958124306</v>
      </c>
      <c r="AY27" s="249">
        <v>0.742751203850609</v>
      </c>
      <c r="AZ27" s="99"/>
      <c r="BA27" s="99"/>
      <c r="BB27" s="99"/>
      <c r="BC27" s="99"/>
      <c r="BD27" s="99"/>
      <c r="BE27" s="99"/>
    </row>
    <row r="28" spans="1:57" x14ac:dyDescent="0.2">
      <c r="A28" s="98" t="s">
        <v>17</v>
      </c>
      <c r="B28" s="99">
        <v>15.422107432277301</v>
      </c>
      <c r="C28" s="100">
        <v>1.5441618602188301</v>
      </c>
      <c r="D28" s="99">
        <v>2.6916773350777001</v>
      </c>
      <c r="E28" s="100">
        <v>0.85795857780163498</v>
      </c>
      <c r="F28" s="99">
        <v>81.886215232645</v>
      </c>
      <c r="G28" s="100">
        <v>1.77294290903048</v>
      </c>
      <c r="H28" s="99">
        <v>14.440410866986101</v>
      </c>
      <c r="I28" s="100">
        <v>1.74701744220608</v>
      </c>
      <c r="J28" s="99">
        <v>4.3222363349451198</v>
      </c>
      <c r="K28" s="100">
        <v>1.10455078871567</v>
      </c>
      <c r="L28" s="99">
        <v>81.237352798068798</v>
      </c>
      <c r="M28" s="258">
        <v>1.9466141753352899</v>
      </c>
      <c r="N28" s="99"/>
      <c r="O28" s="99"/>
      <c r="P28" s="99"/>
      <c r="Q28" s="99"/>
      <c r="R28" s="99"/>
      <c r="S28" s="263"/>
      <c r="T28" s="98" t="s">
        <v>17</v>
      </c>
      <c r="U28" s="117">
        <v>11.904494313033901</v>
      </c>
      <c r="V28" s="118">
        <v>3.6820367704895398</v>
      </c>
      <c r="W28" s="117">
        <v>2.5750372921239602</v>
      </c>
      <c r="X28" s="118">
        <v>1.32720294853905</v>
      </c>
      <c r="Y28" s="117">
        <v>85.520468394842197</v>
      </c>
      <c r="Z28" s="118">
        <v>3.9505170712009301</v>
      </c>
      <c r="AA28" s="117">
        <v>12.5492511374537</v>
      </c>
      <c r="AB28" s="118">
        <v>3.3651267406643099</v>
      </c>
      <c r="AC28" s="117">
        <v>0.63733509324322501</v>
      </c>
      <c r="AD28" s="118">
        <v>0.64358477549606696</v>
      </c>
      <c r="AE28" s="117">
        <v>86.813413769303097</v>
      </c>
      <c r="AF28" s="249">
        <v>3.4277124823684701</v>
      </c>
      <c r="AG28" s="99"/>
      <c r="AH28" s="99"/>
      <c r="AI28" s="99"/>
      <c r="AJ28" s="99"/>
      <c r="AK28" s="99"/>
      <c r="AL28" s="263"/>
      <c r="AM28" s="98" t="s">
        <v>17</v>
      </c>
      <c r="AN28" s="117">
        <v>11.4059211930267</v>
      </c>
      <c r="AO28" s="118">
        <v>0.83600697069546404</v>
      </c>
      <c r="AP28" s="117">
        <v>4.0630057081203397</v>
      </c>
      <c r="AQ28" s="118">
        <v>0.46109583065769699</v>
      </c>
      <c r="AR28" s="117">
        <v>84.5310730988529</v>
      </c>
      <c r="AS28" s="118">
        <v>0.89116802200240297</v>
      </c>
      <c r="AT28" s="117">
        <v>11.250192037947301</v>
      </c>
      <c r="AU28" s="118">
        <v>0.79029405627175797</v>
      </c>
      <c r="AV28" s="117">
        <v>3.4530390402634601</v>
      </c>
      <c r="AW28" s="118">
        <v>0.459269139711736</v>
      </c>
      <c r="AX28" s="117">
        <v>85.296768921789194</v>
      </c>
      <c r="AY28" s="249">
        <v>0.91085103921805499</v>
      </c>
      <c r="AZ28" s="99"/>
      <c r="BA28" s="99"/>
      <c r="BB28" s="99"/>
      <c r="BC28" s="99"/>
      <c r="BD28" s="99"/>
      <c r="BE28" s="99"/>
    </row>
    <row r="29" spans="1:57" x14ac:dyDescent="0.2">
      <c r="A29" s="98" t="s">
        <v>18</v>
      </c>
      <c r="B29" s="99">
        <v>20.1634644157519</v>
      </c>
      <c r="C29" s="100">
        <v>1.71991438523513</v>
      </c>
      <c r="D29" s="99">
        <v>2.3883109301482799</v>
      </c>
      <c r="E29" s="100">
        <v>0.750534935982486</v>
      </c>
      <c r="F29" s="99">
        <v>77.448224654099803</v>
      </c>
      <c r="G29" s="100">
        <v>1.7828082850111899</v>
      </c>
      <c r="H29" s="99">
        <v>24.775117234189199</v>
      </c>
      <c r="I29" s="100">
        <v>2.2783741934352602</v>
      </c>
      <c r="J29" s="99">
        <v>1.7667366279589201</v>
      </c>
      <c r="K29" s="100">
        <v>0.59945165261035604</v>
      </c>
      <c r="L29" s="99">
        <v>73.458146137851898</v>
      </c>
      <c r="M29" s="258">
        <v>2.43319319117496</v>
      </c>
      <c r="N29" s="99"/>
      <c r="O29" s="99"/>
      <c r="P29" s="99"/>
      <c r="Q29" s="99"/>
      <c r="R29" s="99"/>
      <c r="S29" s="263"/>
      <c r="T29" s="98" t="s">
        <v>18</v>
      </c>
      <c r="U29" s="117">
        <v>18.4209608352866</v>
      </c>
      <c r="V29" s="118">
        <v>2.91271099001322</v>
      </c>
      <c r="W29" s="117">
        <v>4.1680910714297701</v>
      </c>
      <c r="X29" s="118">
        <v>1.25689871083974</v>
      </c>
      <c r="Y29" s="117">
        <v>77.410948093283594</v>
      </c>
      <c r="Z29" s="118">
        <v>3.2148169887492801</v>
      </c>
      <c r="AA29" s="117">
        <v>17.581839994725101</v>
      </c>
      <c r="AB29" s="118">
        <v>3.0906093204545302</v>
      </c>
      <c r="AC29" s="117">
        <v>4.5888178138332902</v>
      </c>
      <c r="AD29" s="118">
        <v>1.37091978906859</v>
      </c>
      <c r="AE29" s="117">
        <v>77.829342191441597</v>
      </c>
      <c r="AF29" s="249">
        <v>3.30165731395401</v>
      </c>
      <c r="AG29" s="99"/>
      <c r="AH29" s="99"/>
      <c r="AI29" s="99"/>
      <c r="AJ29" s="99"/>
      <c r="AK29" s="99"/>
      <c r="AL29" s="263"/>
      <c r="AM29" s="98" t="s">
        <v>18</v>
      </c>
      <c r="AN29" s="117">
        <v>15.9574230614535</v>
      </c>
      <c r="AO29" s="118">
        <v>0.99979171306501802</v>
      </c>
      <c r="AP29" s="117">
        <v>2.5146601298603799</v>
      </c>
      <c r="AQ29" s="118">
        <v>0.44666189604143097</v>
      </c>
      <c r="AR29" s="117">
        <v>81.527916808686101</v>
      </c>
      <c r="AS29" s="118">
        <v>1.08967146961001</v>
      </c>
      <c r="AT29" s="117">
        <v>13.114456365403599</v>
      </c>
      <c r="AU29" s="118">
        <v>0.80698901645828602</v>
      </c>
      <c r="AV29" s="117">
        <v>3.32039476012879</v>
      </c>
      <c r="AW29" s="118">
        <v>0.50658307800685198</v>
      </c>
      <c r="AX29" s="117">
        <v>83.565148874467596</v>
      </c>
      <c r="AY29" s="249">
        <v>0.950012698717979</v>
      </c>
      <c r="AZ29" s="99"/>
      <c r="BA29" s="99"/>
      <c r="BB29" s="99"/>
      <c r="BC29" s="99"/>
      <c r="BD29" s="99"/>
      <c r="BE29" s="99"/>
    </row>
    <row r="30" spans="1:57" x14ac:dyDescent="0.2">
      <c r="A30" s="98" t="s">
        <v>19</v>
      </c>
      <c r="B30" s="99">
        <v>11.249744617411199</v>
      </c>
      <c r="C30" s="100">
        <v>1.40137275090919</v>
      </c>
      <c r="D30" s="99">
        <v>3.65608627247172</v>
      </c>
      <c r="E30" s="100">
        <v>0.85000532754694302</v>
      </c>
      <c r="F30" s="99">
        <v>85.094169110117093</v>
      </c>
      <c r="G30" s="100">
        <v>1.6685506386948199</v>
      </c>
      <c r="H30" s="99">
        <v>12.464164880715799</v>
      </c>
      <c r="I30" s="100">
        <v>1.30536130109925</v>
      </c>
      <c r="J30" s="99">
        <v>4.1410950132681696</v>
      </c>
      <c r="K30" s="100">
        <v>0.90269450513434701</v>
      </c>
      <c r="L30" s="99">
        <v>83.394740106016002</v>
      </c>
      <c r="M30" s="258">
        <v>1.51370214401416</v>
      </c>
      <c r="N30" s="99"/>
      <c r="O30" s="99"/>
      <c r="P30" s="99"/>
      <c r="Q30" s="99"/>
      <c r="R30" s="99"/>
      <c r="S30" s="263"/>
      <c r="T30" s="98" t="s">
        <v>19</v>
      </c>
      <c r="U30" s="117">
        <v>2.4522639826769099</v>
      </c>
      <c r="V30" s="118">
        <v>0.61794667769225897</v>
      </c>
      <c r="W30" s="117">
        <v>6.9718056934454804</v>
      </c>
      <c r="X30" s="118">
        <v>1.22873726158788</v>
      </c>
      <c r="Y30" s="117">
        <v>90.5759303238776</v>
      </c>
      <c r="Z30" s="118">
        <v>1.3485116049430601</v>
      </c>
      <c r="AA30" s="117">
        <v>2.6139349185857901</v>
      </c>
      <c r="AB30" s="118">
        <v>0.74954527438972995</v>
      </c>
      <c r="AC30" s="117">
        <v>6.1291337760218196</v>
      </c>
      <c r="AD30" s="118">
        <v>1.2394958194125401</v>
      </c>
      <c r="AE30" s="117">
        <v>91.256931305392399</v>
      </c>
      <c r="AF30" s="249">
        <v>1.44858097286369</v>
      </c>
      <c r="AG30" s="99"/>
      <c r="AH30" s="99"/>
      <c r="AI30" s="99"/>
      <c r="AJ30" s="99"/>
      <c r="AK30" s="99"/>
      <c r="AL30" s="263"/>
      <c r="AM30" s="98" t="s">
        <v>19</v>
      </c>
      <c r="AN30" s="117">
        <v>5.5595985821148002</v>
      </c>
      <c r="AO30" s="118">
        <v>0.54201701361786403</v>
      </c>
      <c r="AP30" s="117">
        <v>4.5066535647687198</v>
      </c>
      <c r="AQ30" s="118">
        <v>0.64190473185197305</v>
      </c>
      <c r="AR30" s="117">
        <v>89.9337478531165</v>
      </c>
      <c r="AS30" s="118">
        <v>0.82779034352566605</v>
      </c>
      <c r="AT30" s="117">
        <v>5.7435243148165203</v>
      </c>
      <c r="AU30" s="118">
        <v>0.60058950675877898</v>
      </c>
      <c r="AV30" s="117">
        <v>4.0667699808992497</v>
      </c>
      <c r="AW30" s="118">
        <v>0.50843949714313996</v>
      </c>
      <c r="AX30" s="117">
        <v>90.189705704284194</v>
      </c>
      <c r="AY30" s="249">
        <v>0.78738348149083803</v>
      </c>
      <c r="AZ30" s="99"/>
      <c r="BA30" s="99"/>
      <c r="BB30" s="99"/>
      <c r="BC30" s="99"/>
      <c r="BD30" s="99"/>
      <c r="BE30" s="99"/>
    </row>
    <row r="31" spans="1:57" x14ac:dyDescent="0.2">
      <c r="A31" s="98" t="s">
        <v>20</v>
      </c>
      <c r="B31" s="99">
        <v>12.9600738167501</v>
      </c>
      <c r="C31" s="100">
        <v>1.75294047117368</v>
      </c>
      <c r="D31" s="99">
        <v>2.8028695684134499</v>
      </c>
      <c r="E31" s="100">
        <v>0.716606074468632</v>
      </c>
      <c r="F31" s="99">
        <v>84.237056614836405</v>
      </c>
      <c r="G31" s="100">
        <v>1.81844227179127</v>
      </c>
      <c r="H31" s="99">
        <v>13.364909702061</v>
      </c>
      <c r="I31" s="100">
        <v>1.6127036658806899</v>
      </c>
      <c r="J31" s="99">
        <v>2.8720354857620798</v>
      </c>
      <c r="K31" s="100">
        <v>0.972846210324532</v>
      </c>
      <c r="L31" s="99">
        <v>83.763054812177003</v>
      </c>
      <c r="M31" s="258">
        <v>1.78250199899769</v>
      </c>
      <c r="N31" s="99"/>
      <c r="O31" s="99"/>
      <c r="P31" s="99"/>
      <c r="Q31" s="99"/>
      <c r="R31" s="99"/>
      <c r="S31" s="263"/>
      <c r="T31" s="98" t="s">
        <v>20</v>
      </c>
      <c r="U31" s="117">
        <v>4.8688925155523002</v>
      </c>
      <c r="V31" s="118">
        <v>1.0531039158603199</v>
      </c>
      <c r="W31" s="117">
        <v>8.2629261715175808</v>
      </c>
      <c r="X31" s="118">
        <v>1.83962672303646</v>
      </c>
      <c r="Y31" s="117">
        <v>86.868181312930105</v>
      </c>
      <c r="Z31" s="118">
        <v>1.6668220117753101</v>
      </c>
      <c r="AA31" s="117">
        <v>3.07999259929877</v>
      </c>
      <c r="AB31" s="118">
        <v>1.1523088058528601</v>
      </c>
      <c r="AC31" s="117">
        <v>6.3594116858556999</v>
      </c>
      <c r="AD31" s="118">
        <v>1.2615611472427799</v>
      </c>
      <c r="AE31" s="117">
        <v>90.560595714845505</v>
      </c>
      <c r="AF31" s="249">
        <v>1.6292927006903599</v>
      </c>
      <c r="AG31" s="99"/>
      <c r="AH31" s="99"/>
      <c r="AI31" s="99"/>
      <c r="AJ31" s="99"/>
      <c r="AK31" s="99"/>
      <c r="AL31" s="263"/>
      <c r="AM31" s="98" t="s">
        <v>20</v>
      </c>
      <c r="AN31" s="117">
        <v>8.6381350947958406</v>
      </c>
      <c r="AO31" s="118">
        <v>0.82116373501955697</v>
      </c>
      <c r="AP31" s="117">
        <v>3.32233820418563</v>
      </c>
      <c r="AQ31" s="118">
        <v>0.59349092265387504</v>
      </c>
      <c r="AR31" s="117">
        <v>88.039526701018502</v>
      </c>
      <c r="AS31" s="118">
        <v>1.0017250813421399</v>
      </c>
      <c r="AT31" s="117">
        <v>9.4336976110946296</v>
      </c>
      <c r="AU31" s="118">
        <v>0.79591835448980497</v>
      </c>
      <c r="AV31" s="117">
        <v>2.3088026133152999</v>
      </c>
      <c r="AW31" s="118">
        <v>0.40981313173447498</v>
      </c>
      <c r="AX31" s="117">
        <v>88.257499775590105</v>
      </c>
      <c r="AY31" s="249">
        <v>0.84291613004416399</v>
      </c>
      <c r="AZ31" s="99"/>
      <c r="BA31" s="99"/>
      <c r="BB31" s="99"/>
      <c r="BC31" s="99"/>
      <c r="BD31" s="99"/>
      <c r="BE31" s="99"/>
    </row>
    <row r="32" spans="1:57" x14ac:dyDescent="0.2">
      <c r="A32" s="98"/>
      <c r="B32" s="1"/>
      <c r="C32" s="119"/>
      <c r="D32" s="1"/>
      <c r="E32" s="119"/>
      <c r="F32" s="1"/>
      <c r="G32" s="119"/>
      <c r="H32" s="1"/>
      <c r="I32" s="119"/>
      <c r="J32" s="1"/>
      <c r="K32" s="119"/>
      <c r="L32" s="1"/>
      <c r="M32" s="305"/>
      <c r="N32" s="1"/>
      <c r="O32" s="1"/>
      <c r="P32" s="1"/>
      <c r="Q32" s="1"/>
      <c r="R32" s="1"/>
      <c r="S32" s="293"/>
      <c r="T32" s="98"/>
      <c r="U32" s="98"/>
      <c r="V32" s="98"/>
      <c r="W32" s="98"/>
      <c r="X32" s="98"/>
      <c r="Y32" s="98"/>
      <c r="Z32" s="98"/>
      <c r="AA32" s="98"/>
      <c r="AB32" s="98"/>
      <c r="AC32" s="98"/>
      <c r="AD32" s="98"/>
      <c r="AE32" s="98"/>
      <c r="AF32" s="302"/>
      <c r="AG32" s="1"/>
      <c r="AH32" s="1"/>
      <c r="AI32" s="1"/>
      <c r="AJ32" s="1"/>
      <c r="AK32" s="1"/>
      <c r="AL32" s="293"/>
      <c r="AM32" s="98"/>
      <c r="AN32" s="98"/>
      <c r="AO32" s="98"/>
      <c r="AP32" s="98"/>
      <c r="AQ32" s="98"/>
      <c r="AR32" s="98"/>
      <c r="AS32" s="98"/>
      <c r="AT32" s="98"/>
      <c r="AU32" s="98"/>
      <c r="AV32" s="98"/>
      <c r="AW32" s="98"/>
      <c r="AX32" s="98"/>
      <c r="AY32" s="302"/>
      <c r="AZ32" s="1"/>
      <c r="BA32" s="1"/>
      <c r="BB32" s="1"/>
      <c r="BC32" s="1"/>
      <c r="BD32" s="1"/>
      <c r="BE32" s="1"/>
    </row>
    <row r="33" spans="1:82" x14ac:dyDescent="0.2">
      <c r="A33" s="97" t="s">
        <v>21</v>
      </c>
      <c r="B33" s="1"/>
      <c r="C33" s="119"/>
      <c r="D33" s="1"/>
      <c r="E33" s="119"/>
      <c r="F33" s="1"/>
      <c r="G33" s="119"/>
      <c r="H33" s="1"/>
      <c r="I33" s="119"/>
      <c r="J33" s="1"/>
      <c r="K33" s="119"/>
      <c r="L33" s="1"/>
      <c r="M33" s="305"/>
      <c r="N33" s="1"/>
      <c r="O33" s="1"/>
      <c r="P33" s="1"/>
      <c r="Q33" s="1"/>
      <c r="R33" s="1"/>
      <c r="S33" s="293"/>
      <c r="T33" s="97" t="s">
        <v>21</v>
      </c>
      <c r="U33" s="98"/>
      <c r="V33" s="98"/>
      <c r="W33" s="98"/>
      <c r="X33" s="98"/>
      <c r="Y33" s="98"/>
      <c r="Z33" s="98"/>
      <c r="AA33" s="98"/>
      <c r="AB33" s="98"/>
      <c r="AC33" s="98"/>
      <c r="AD33" s="98"/>
      <c r="AE33" s="98"/>
      <c r="AF33" s="302"/>
      <c r="AG33" s="1"/>
      <c r="AH33" s="1"/>
      <c r="AI33" s="1"/>
      <c r="AJ33" s="1"/>
      <c r="AK33" s="1"/>
      <c r="AL33" s="293"/>
      <c r="AM33" s="97" t="s">
        <v>21</v>
      </c>
      <c r="AN33" s="98"/>
      <c r="AO33" s="98"/>
      <c r="AP33" s="98"/>
      <c r="AQ33" s="98"/>
      <c r="AR33" s="98"/>
      <c r="AS33" s="98"/>
      <c r="AT33" s="98"/>
      <c r="AU33" s="98"/>
      <c r="AV33" s="98"/>
      <c r="AW33" s="98"/>
      <c r="AX33" s="98"/>
      <c r="AY33" s="302"/>
      <c r="AZ33" s="1"/>
      <c r="BA33" s="1"/>
      <c r="BB33" s="1"/>
      <c r="BC33" s="1"/>
      <c r="BD33" s="1"/>
      <c r="BE33" s="1"/>
    </row>
    <row r="34" spans="1:82" x14ac:dyDescent="0.2">
      <c r="A34" s="98" t="s">
        <v>22</v>
      </c>
      <c r="B34" s="99">
        <v>11.595254047028799</v>
      </c>
      <c r="C34" s="100">
        <v>1.4539657030677799</v>
      </c>
      <c r="D34" s="99">
        <v>3.2856966506494198</v>
      </c>
      <c r="E34" s="100">
        <v>0.79110163265544198</v>
      </c>
      <c r="F34" s="99">
        <v>85.119049302321798</v>
      </c>
      <c r="G34" s="100">
        <v>1.77044954936038</v>
      </c>
      <c r="H34" s="99">
        <v>10.8650417497385</v>
      </c>
      <c r="I34" s="100">
        <v>1.4590535437833601</v>
      </c>
      <c r="J34" s="99">
        <v>3.4263258494556399</v>
      </c>
      <c r="K34" s="100">
        <v>0.85070840969445805</v>
      </c>
      <c r="L34" s="99">
        <v>85.708632400805897</v>
      </c>
      <c r="M34" s="258">
        <v>1.6733397531298599</v>
      </c>
      <c r="N34" s="99"/>
      <c r="O34" s="99"/>
      <c r="P34" s="99"/>
      <c r="Q34" s="99"/>
      <c r="R34" s="99"/>
      <c r="S34" s="263"/>
      <c r="T34" s="98" t="s">
        <v>22</v>
      </c>
      <c r="U34" s="117">
        <v>3.8563526422000498</v>
      </c>
      <c r="V34" s="118">
        <v>1.0176611567041001</v>
      </c>
      <c r="W34" s="117">
        <v>5.4429285719866902</v>
      </c>
      <c r="X34" s="118">
        <v>1.14505671630698</v>
      </c>
      <c r="Y34" s="117">
        <v>90.700718785813294</v>
      </c>
      <c r="Z34" s="118">
        <v>1.6120997726109501</v>
      </c>
      <c r="AA34" s="117">
        <v>3.59286569735989</v>
      </c>
      <c r="AB34" s="118">
        <v>0.989698153880614</v>
      </c>
      <c r="AC34" s="117">
        <v>6.7025724991843596</v>
      </c>
      <c r="AD34" s="118">
        <v>1.2967689487201299</v>
      </c>
      <c r="AE34" s="117">
        <v>89.704561803455704</v>
      </c>
      <c r="AF34" s="249">
        <v>1.5913854974503301</v>
      </c>
      <c r="AG34" s="99"/>
      <c r="AH34" s="99"/>
      <c r="AI34" s="99"/>
      <c r="AJ34" s="99"/>
      <c r="AK34" s="99"/>
      <c r="AL34" s="263"/>
      <c r="AM34" s="98" t="s">
        <v>22</v>
      </c>
      <c r="AN34" s="117">
        <v>7.87195953644152</v>
      </c>
      <c r="AO34" s="118">
        <v>0.62787362328712903</v>
      </c>
      <c r="AP34" s="117">
        <v>3.4327637338104999</v>
      </c>
      <c r="AQ34" s="118">
        <v>0.39676798522877299</v>
      </c>
      <c r="AR34" s="117">
        <v>88.695276729748002</v>
      </c>
      <c r="AS34" s="118">
        <v>0.76664484648157705</v>
      </c>
      <c r="AT34" s="117">
        <v>6.4954151904969502</v>
      </c>
      <c r="AU34" s="118">
        <v>0.52059083801901596</v>
      </c>
      <c r="AV34" s="117">
        <v>3.76299967992151</v>
      </c>
      <c r="AW34" s="118">
        <v>0.41331925852162699</v>
      </c>
      <c r="AX34" s="117">
        <v>89.741585129581594</v>
      </c>
      <c r="AY34" s="249">
        <v>0.65128441831699901</v>
      </c>
      <c r="AZ34" s="99"/>
      <c r="BA34" s="99"/>
      <c r="BB34" s="99"/>
      <c r="BC34" s="99"/>
      <c r="BD34" s="99"/>
      <c r="BE34" s="99"/>
    </row>
    <row r="35" spans="1:82" x14ac:dyDescent="0.2">
      <c r="A35" s="98" t="s">
        <v>23</v>
      </c>
      <c r="B35" s="99">
        <v>6.9418182759703297</v>
      </c>
      <c r="C35" s="100">
        <v>1.0027478154509799</v>
      </c>
      <c r="D35" s="99">
        <v>4.1177464765634797</v>
      </c>
      <c r="E35" s="100">
        <v>0.88332910846913404</v>
      </c>
      <c r="F35" s="99">
        <v>88.940435247466198</v>
      </c>
      <c r="G35" s="100">
        <v>1.2843889526863299</v>
      </c>
      <c r="H35" s="99">
        <v>4.5193646233392402</v>
      </c>
      <c r="I35" s="100">
        <v>0.81878487141040701</v>
      </c>
      <c r="J35" s="99">
        <v>4.1653166123158396</v>
      </c>
      <c r="K35" s="100">
        <v>0.851425448700182</v>
      </c>
      <c r="L35" s="99">
        <v>91.315318764344894</v>
      </c>
      <c r="M35" s="258">
        <v>1.0895821269488799</v>
      </c>
      <c r="N35" s="99"/>
      <c r="O35" s="99"/>
      <c r="P35" s="99"/>
      <c r="Q35" s="99"/>
      <c r="R35" s="99"/>
      <c r="S35" s="263"/>
      <c r="T35" s="98" t="s">
        <v>23</v>
      </c>
      <c r="U35" s="117">
        <v>5.0297992733672299</v>
      </c>
      <c r="V35" s="118">
        <v>1.4048264888224999</v>
      </c>
      <c r="W35" s="117">
        <v>8.4562267937652393</v>
      </c>
      <c r="X35" s="118">
        <v>1.96644334226394</v>
      </c>
      <c r="Y35" s="117">
        <v>86.513973932867501</v>
      </c>
      <c r="Z35" s="118">
        <v>2.29211514175543</v>
      </c>
      <c r="AA35" s="117">
        <v>3.9733504970857099</v>
      </c>
      <c r="AB35" s="118">
        <v>1.31559586651251</v>
      </c>
      <c r="AC35" s="117">
        <v>8.2449548227739502</v>
      </c>
      <c r="AD35" s="118">
        <v>2.0175243122926201</v>
      </c>
      <c r="AE35" s="117">
        <v>87.781694680140305</v>
      </c>
      <c r="AF35" s="249">
        <v>2.3579290629298302</v>
      </c>
      <c r="AG35" s="99"/>
      <c r="AH35" s="99"/>
      <c r="AI35" s="99"/>
      <c r="AJ35" s="99"/>
      <c r="AK35" s="99"/>
      <c r="AL35" s="263"/>
      <c r="AM35" s="98" t="s">
        <v>23</v>
      </c>
      <c r="AN35" s="117">
        <v>7.3397575589486399</v>
      </c>
      <c r="AO35" s="118">
        <v>0.74555062172312903</v>
      </c>
      <c r="AP35" s="117">
        <v>7.2394488830507298</v>
      </c>
      <c r="AQ35" s="118">
        <v>0.73462052898818297</v>
      </c>
      <c r="AR35" s="117">
        <v>85.420793558000597</v>
      </c>
      <c r="AS35" s="118">
        <v>0.881717409647367</v>
      </c>
      <c r="AT35" s="117">
        <v>6.4969258018808898</v>
      </c>
      <c r="AU35" s="118">
        <v>0.74352716653888495</v>
      </c>
      <c r="AV35" s="117">
        <v>7.8839484408601201</v>
      </c>
      <c r="AW35" s="118">
        <v>0.81248443002216697</v>
      </c>
      <c r="AX35" s="117">
        <v>85.619125757258999</v>
      </c>
      <c r="AY35" s="249">
        <v>1.0403856486921299</v>
      </c>
      <c r="AZ35" s="99"/>
      <c r="BA35" s="99"/>
      <c r="BB35" s="99"/>
      <c r="BC35" s="99"/>
      <c r="BD35" s="99"/>
      <c r="BE35" s="99"/>
    </row>
    <row r="36" spans="1:82" x14ac:dyDescent="0.2">
      <c r="A36" s="98" t="s">
        <v>24</v>
      </c>
      <c r="B36" s="99">
        <v>10.774739933086501</v>
      </c>
      <c r="C36" s="100">
        <v>1.57766613252016</v>
      </c>
      <c r="D36" s="99">
        <v>1.1636791319049899</v>
      </c>
      <c r="E36" s="100">
        <v>0.43012799472903201</v>
      </c>
      <c r="F36" s="99">
        <v>88.061580935008607</v>
      </c>
      <c r="G36" s="100">
        <v>1.6024388657676201</v>
      </c>
      <c r="H36" s="99">
        <v>18.9419175877286</v>
      </c>
      <c r="I36" s="100">
        <v>2.2720329809978801</v>
      </c>
      <c r="J36" s="99">
        <v>1.1531903250426701</v>
      </c>
      <c r="K36" s="100">
        <v>0.56359085365391304</v>
      </c>
      <c r="L36" s="99">
        <v>79.904892087228703</v>
      </c>
      <c r="M36" s="258">
        <v>2.2883316128667599</v>
      </c>
      <c r="N36" s="99"/>
      <c r="O36" s="99"/>
      <c r="P36" s="99"/>
      <c r="Q36" s="99"/>
      <c r="R36" s="99"/>
      <c r="S36" s="263"/>
      <c r="T36" s="98" t="s">
        <v>24</v>
      </c>
      <c r="U36" s="117">
        <v>4.0912452084188002</v>
      </c>
      <c r="V36" s="118">
        <v>1.69926503779618</v>
      </c>
      <c r="W36" s="117">
        <v>4.7658173068259497</v>
      </c>
      <c r="X36" s="118">
        <v>1.5044219934105301</v>
      </c>
      <c r="Y36" s="117">
        <v>91.142937484755294</v>
      </c>
      <c r="Z36" s="118">
        <v>2.3274473428856401</v>
      </c>
      <c r="AA36" s="117">
        <v>3.3863643938536998</v>
      </c>
      <c r="AB36" s="118">
        <v>1.1800931376839501</v>
      </c>
      <c r="AC36" s="117">
        <v>3.8412385589773601</v>
      </c>
      <c r="AD36" s="118">
        <v>1.5638531159642799</v>
      </c>
      <c r="AE36" s="117">
        <v>92.772397047168894</v>
      </c>
      <c r="AF36" s="249">
        <v>1.74987581283785</v>
      </c>
      <c r="AG36" s="99"/>
      <c r="AH36" s="99"/>
      <c r="AI36" s="99"/>
      <c r="AJ36" s="99"/>
      <c r="AK36" s="99"/>
      <c r="AL36" s="263"/>
      <c r="AM36" s="98" t="s">
        <v>24</v>
      </c>
      <c r="AN36" s="117">
        <v>6.1970877932188504</v>
      </c>
      <c r="AO36" s="118">
        <v>0.83490442733514703</v>
      </c>
      <c r="AP36" s="117">
        <v>2.3719311420559599</v>
      </c>
      <c r="AQ36" s="118">
        <v>0.52378580677822695</v>
      </c>
      <c r="AR36" s="117">
        <v>91.430981064725202</v>
      </c>
      <c r="AS36" s="118">
        <v>0.982548190210628</v>
      </c>
      <c r="AT36" s="117">
        <v>9.1278504297872995</v>
      </c>
      <c r="AU36" s="118">
        <v>1.0182416422324401</v>
      </c>
      <c r="AV36" s="117">
        <v>3.21266548599767</v>
      </c>
      <c r="AW36" s="118">
        <v>0.66590526585855003</v>
      </c>
      <c r="AX36" s="117">
        <v>87.659484084214995</v>
      </c>
      <c r="AY36" s="249">
        <v>1.2633433373145899</v>
      </c>
      <c r="AZ36" s="99"/>
      <c r="BA36" s="99"/>
      <c r="BB36" s="99"/>
      <c r="BC36" s="99"/>
      <c r="BD36" s="99"/>
      <c r="BE36" s="99"/>
    </row>
    <row r="37" spans="1:82" x14ac:dyDescent="0.2">
      <c r="A37" s="98" t="s">
        <v>25</v>
      </c>
      <c r="B37" s="99">
        <v>9.8174671251771493</v>
      </c>
      <c r="C37" s="100">
        <v>1.2635865574107901</v>
      </c>
      <c r="D37" s="99">
        <v>4.1227479587035996</v>
      </c>
      <c r="E37" s="100">
        <v>0.86203487926339595</v>
      </c>
      <c r="F37" s="99">
        <v>86.059784916119298</v>
      </c>
      <c r="G37" s="100">
        <v>1.45384039565203</v>
      </c>
      <c r="H37" s="99">
        <v>7.3116188505424198</v>
      </c>
      <c r="I37" s="100">
        <v>1.0383069476739499</v>
      </c>
      <c r="J37" s="99">
        <v>4.1502647450347796</v>
      </c>
      <c r="K37" s="100">
        <v>0.83468809077433503</v>
      </c>
      <c r="L37" s="99">
        <v>88.538116404422794</v>
      </c>
      <c r="M37" s="258">
        <v>1.1592773535668801</v>
      </c>
      <c r="N37" s="99"/>
      <c r="O37" s="99"/>
      <c r="P37" s="99"/>
      <c r="Q37" s="99"/>
      <c r="R37" s="99"/>
      <c r="S37" s="263"/>
      <c r="T37" s="98" t="s">
        <v>25</v>
      </c>
      <c r="U37" s="117">
        <v>4.9892140231557001</v>
      </c>
      <c r="V37" s="118">
        <v>1.3553309122021899</v>
      </c>
      <c r="W37" s="117">
        <v>8.4505889510776306</v>
      </c>
      <c r="X37" s="118">
        <v>1.8760685719308401</v>
      </c>
      <c r="Y37" s="117">
        <v>86.560197025766698</v>
      </c>
      <c r="Z37" s="118">
        <v>2.18973273055698</v>
      </c>
      <c r="AA37" s="117">
        <v>3.91135516202338</v>
      </c>
      <c r="AB37" s="118">
        <v>1.2753976181261399</v>
      </c>
      <c r="AC37" s="117">
        <v>8.3309288082752193</v>
      </c>
      <c r="AD37" s="118">
        <v>1.9381203480776401</v>
      </c>
      <c r="AE37" s="117">
        <v>87.757716029701399</v>
      </c>
      <c r="AF37" s="249">
        <v>2.2666410527541898</v>
      </c>
      <c r="AG37" s="99"/>
      <c r="AH37" s="99"/>
      <c r="AI37" s="99"/>
      <c r="AJ37" s="99"/>
      <c r="AK37" s="99"/>
      <c r="AL37" s="263"/>
      <c r="AM37" s="98" t="s">
        <v>25</v>
      </c>
      <c r="AN37" s="117">
        <v>7.9136318990253702</v>
      </c>
      <c r="AO37" s="118">
        <v>0.82231633186467101</v>
      </c>
      <c r="AP37" s="117">
        <v>7.2168734693592196</v>
      </c>
      <c r="AQ37" s="118">
        <v>0.71166344549123495</v>
      </c>
      <c r="AR37" s="117">
        <v>84.869494631615396</v>
      </c>
      <c r="AS37" s="118">
        <v>0.89806340532379103</v>
      </c>
      <c r="AT37" s="117">
        <v>6.8376145088992004</v>
      </c>
      <c r="AU37" s="118">
        <v>0.75057710368298802</v>
      </c>
      <c r="AV37" s="117">
        <v>7.90015666054666</v>
      </c>
      <c r="AW37" s="118">
        <v>0.78502158563404001</v>
      </c>
      <c r="AX37" s="117">
        <v>85.262228830554093</v>
      </c>
      <c r="AY37" s="249">
        <v>0.99830645172491905</v>
      </c>
      <c r="AZ37" s="99"/>
      <c r="BA37" s="99"/>
      <c r="BB37" s="99"/>
      <c r="BC37" s="99"/>
      <c r="BD37" s="99"/>
      <c r="BE37" s="99"/>
    </row>
    <row r="38" spans="1:82" x14ac:dyDescent="0.2">
      <c r="A38" s="1"/>
      <c r="B38" s="1"/>
      <c r="C38" s="119"/>
      <c r="D38" s="1"/>
      <c r="E38" s="119"/>
      <c r="F38" s="1"/>
      <c r="G38" s="119"/>
      <c r="H38" s="1"/>
      <c r="I38" s="119"/>
      <c r="J38" s="1"/>
      <c r="K38" s="119"/>
      <c r="L38" s="1"/>
      <c r="M38" s="305"/>
      <c r="N38" s="1"/>
      <c r="O38" s="1"/>
      <c r="P38" s="1"/>
      <c r="Q38" s="1"/>
      <c r="R38" s="1"/>
      <c r="S38" s="293"/>
      <c r="T38" s="1"/>
      <c r="U38" s="98"/>
      <c r="V38" s="98"/>
      <c r="W38" s="98"/>
      <c r="X38" s="98"/>
      <c r="Y38" s="98"/>
      <c r="Z38" s="98"/>
      <c r="AA38" s="98"/>
      <c r="AB38" s="98"/>
      <c r="AC38" s="98"/>
      <c r="AD38" s="98"/>
      <c r="AE38" s="98"/>
      <c r="AF38" s="302"/>
      <c r="AG38" s="1"/>
      <c r="AH38" s="1"/>
      <c r="AI38" s="1"/>
      <c r="AJ38" s="1"/>
      <c r="AK38" s="1"/>
      <c r="AL38" s="293"/>
      <c r="AM38" s="1"/>
      <c r="AN38" s="98"/>
      <c r="AO38" s="98"/>
      <c r="AP38" s="98"/>
      <c r="AQ38" s="98"/>
      <c r="AR38" s="98"/>
      <c r="AS38" s="98"/>
      <c r="AT38" s="98"/>
      <c r="AU38" s="98"/>
      <c r="AV38" s="98"/>
      <c r="AW38" s="98"/>
      <c r="AX38" s="98"/>
      <c r="AY38" s="302"/>
      <c r="AZ38" s="1"/>
      <c r="BA38" s="1"/>
      <c r="BB38" s="1"/>
      <c r="BC38" s="1"/>
      <c r="BD38" s="1"/>
      <c r="BE38" s="1"/>
    </row>
    <row r="39" spans="1:82" x14ac:dyDescent="0.2">
      <c r="A39" s="101" t="s">
        <v>156</v>
      </c>
      <c r="B39" s="199">
        <f>IF(ISNUMBER(B$12),AVERAGE(B12:B31,B34,B37),"")</f>
        <v>13.959331492616531</v>
      </c>
      <c r="C39" s="102">
        <f>IF(ISNUMBER(C$12),SQRT((SUMSQ(C12:C31,C34,C37))/(22^2)),"")</f>
        <v>0.32749197470256097</v>
      </c>
      <c r="D39" s="199">
        <f t="shared" ref="D39" si="0">IF(ISNUMBER(D$12),AVERAGE(D12:D31,D34,D37),"")</f>
        <v>2.6843472391205023</v>
      </c>
      <c r="E39" s="102">
        <f t="shared" ref="E39" si="1">IF(ISNUMBER(E$12),SQRT((SUMSQ(E12:E31,E34,E37))/(22^2)),"")</f>
        <v>0.15476724981044274</v>
      </c>
      <c r="F39" s="199">
        <f t="shared" ref="F39" si="2">IF(ISNUMBER(F$12),AVERAGE(F12:F31,F34,F37),"")</f>
        <v>83.356321268262974</v>
      </c>
      <c r="G39" s="102">
        <f t="shared" ref="G39" si="3">IF(ISNUMBER(G$12),SQRT((SUMSQ(G12:G31,G34,G37))/(22^2)),"")</f>
        <v>0.35061408391846743</v>
      </c>
      <c r="H39" s="199">
        <f t="shared" ref="H39" si="4">IF(ISNUMBER(H$12),AVERAGE(H12:H31,H34,H37),"")</f>
        <v>13.40177309034131</v>
      </c>
      <c r="I39" s="102">
        <f t="shared" ref="I39" si="5">IF(ISNUMBER(I$12),SQRT((SUMSQ(I12:I31,I34,I37))/(22^2)),"")</f>
        <v>0.33192862516679167</v>
      </c>
      <c r="J39" s="199">
        <f t="shared" ref="J39" si="6">IF(ISNUMBER(J$12),AVERAGE(J12:J31,J34,J37),"")</f>
        <v>2.6916914488525361</v>
      </c>
      <c r="K39" s="102">
        <f t="shared" ref="K39" si="7">IF(ISNUMBER(K$12),SQRT((SUMSQ(K12:K31,K34,K37))/(22^2)),"")</f>
        <v>0.15956884982532213</v>
      </c>
      <c r="L39" s="199">
        <f t="shared" ref="L39" si="8">IF(ISNUMBER(L$12),AVERAGE(L12:L31,L34,L37),"")</f>
        <v>83.906535460806168</v>
      </c>
      <c r="M39" s="251">
        <f t="shared" ref="M39" si="9">IF(ISNUMBER(M$12),SQRT((SUMSQ(M12:M31,M34,M37))/(22^2)),"")</f>
        <v>0.36085449716941131</v>
      </c>
      <c r="N39" s="1"/>
      <c r="O39" s="1"/>
      <c r="P39" s="1"/>
      <c r="Q39" s="1"/>
      <c r="R39" s="1"/>
      <c r="S39" s="293"/>
      <c r="T39" s="101" t="s">
        <v>156</v>
      </c>
      <c r="U39" s="199">
        <f>IF(ISNUMBER(U$12),AVERAGE(U12:U31,U34,U37),"")</f>
        <v>6.9956286096336333</v>
      </c>
      <c r="V39" s="102">
        <f>IF(ISNUMBER(V$12),SQRT((SUMSQ(V12:V31,V34,V37))/(22^2)),"")</f>
        <v>0.35382156810609888</v>
      </c>
      <c r="W39" s="199">
        <f t="shared" ref="W39" si="10">IF(ISNUMBER(W$12),AVERAGE(W12:W31,W34,W37),"")</f>
        <v>5.0000937917514401</v>
      </c>
      <c r="X39" s="102">
        <f t="shared" ref="X39" si="11">IF(ISNUMBER(X$12),SQRT((SUMSQ(X12:X31,X34,X37))/(22^2)),"")</f>
        <v>0.26476910534513926</v>
      </c>
      <c r="Y39" s="199">
        <f t="shared" ref="Y39" si="12">IF(ISNUMBER(Y$12),AVERAGE(Y12:Y31,Y34,Y37),"")</f>
        <v>88.004277598614919</v>
      </c>
      <c r="Z39" s="102">
        <f t="shared" ref="Z39" si="13">IF(ISNUMBER(Z$12),SQRT((SUMSQ(Z12:Z31,Z34,Z37))/(22^2)),"")</f>
        <v>0.43280329583996718</v>
      </c>
      <c r="AA39" s="199">
        <f t="shared" ref="AA39" si="14">IF(ISNUMBER(AA$12),AVERAGE(AA12:AA31,AA34,AA37),"")</f>
        <v>7.2780259285788729</v>
      </c>
      <c r="AB39" s="102">
        <f t="shared" ref="AB39" si="15">IF(ISNUMBER(AB$12),SQRT((SUMSQ(AB12:AB31,AB34,AB37))/(22^2)),"")</f>
        <v>0.36272416969180005</v>
      </c>
      <c r="AC39" s="199">
        <f t="shared" ref="AC39" si="16">IF(ISNUMBER(AC$12),AVERAGE(AC12:AC31,AC34,AC37),"")</f>
        <v>4.9535510252194319</v>
      </c>
      <c r="AD39" s="102">
        <f t="shared" ref="AD39" si="17">IF(ISNUMBER(AD$12),SQRT((SUMSQ(AD12:AD31,AD34,AD37))/(22^2)),"")</f>
        <v>0.25683918227125657</v>
      </c>
      <c r="AE39" s="199">
        <f t="shared" ref="AE39" si="18">IF(ISNUMBER(AE$12),AVERAGE(AE12:AE31,AE34,AE37),"")</f>
        <v>87.768423046201676</v>
      </c>
      <c r="AF39" s="251">
        <f t="shared" ref="AF39" si="19">IF(ISNUMBER(AF$12),SQRT((SUMSQ(AF12:AF31,AF34,AF37))/(22^2)),"")</f>
        <v>0.43810365031509224</v>
      </c>
      <c r="AG39" s="1"/>
      <c r="AH39" s="1"/>
      <c r="AI39" s="1"/>
      <c r="AJ39" s="1"/>
      <c r="AK39" s="1"/>
      <c r="AL39" s="293"/>
      <c r="AM39" s="101" t="s">
        <v>156</v>
      </c>
      <c r="AN39" s="199">
        <f>IF(ISNUMBER(AN$12),AVERAGE(AN12:AN31,AN34,AN37),"")</f>
        <v>9.5364747906326865</v>
      </c>
      <c r="AO39" s="102">
        <f>IF(ISNUMBER(AO$12),SQRT((SUMSQ(AO12:AO31,AO34,AO37))/(22^2)),"")</f>
        <v>0.16303792012215862</v>
      </c>
      <c r="AP39" s="199">
        <f t="shared" ref="AP39" si="20">IF(ISNUMBER(AP$12),AVERAGE(AP12:AP31,AP34,AP37),"")</f>
        <v>3.493362879347949</v>
      </c>
      <c r="AQ39" s="102">
        <f t="shared" ref="AQ39" si="21">IF(ISNUMBER(AQ$12),SQRT((SUMSQ(AQ12:AQ31,AQ34,AQ37))/(22^2)),"")</f>
        <v>9.9765742287648465E-2</v>
      </c>
      <c r="AR39" s="199">
        <f t="shared" ref="AR39" si="22">IF(ISNUMBER(AR$12),AVERAGE(AR12:AR31,AR34,AR37),"")</f>
        <v>86.970162330019377</v>
      </c>
      <c r="AS39" s="102">
        <f t="shared" ref="AS39" si="23">IF(ISNUMBER(AS$12),SQRT((SUMSQ(AS12:AS31,AS34,AS37))/(22^2)),"")</f>
        <v>0.18516474380135867</v>
      </c>
      <c r="AT39" s="199">
        <f t="shared" ref="AT39" si="24">IF(ISNUMBER(AT$12),AVERAGE(AT12:AT31,AT34,AT37),"")</f>
        <v>9.2341508279035942</v>
      </c>
      <c r="AU39" s="102">
        <f t="shared" ref="AU39" si="25">IF(ISNUMBER(AU$12),SQRT((SUMSQ(AU12:AU31,AU34,AU37))/(22^2)),"")</f>
        <v>0.15265325421926876</v>
      </c>
      <c r="AV39" s="199">
        <f t="shared" ref="AV39" si="26">IF(ISNUMBER(AV$12),AVERAGE(AV12:AV31,AV34,AV37),"")</f>
        <v>3.5648646513954771</v>
      </c>
      <c r="AW39" s="102">
        <f t="shared" ref="AW39" si="27">IF(ISNUMBER(AW$12),SQRT((SUMSQ(AW12:AW31,AW34,AW37))/(22^2)),"")</f>
        <v>0.10214020104009298</v>
      </c>
      <c r="AX39" s="199">
        <f t="shared" ref="AX39" si="28">IF(ISNUMBER(AX$12),AVERAGE(AX12:AX31,AX34,AX37),"")</f>
        <v>87.200984520700928</v>
      </c>
      <c r="AY39" s="251">
        <f t="shared" ref="AY39" si="29">IF(ISNUMBER(AY$12),SQRT((SUMSQ(AY12:AY31,AY34,AY37))/(22^2)),"")</f>
        <v>0.17835522508624099</v>
      </c>
      <c r="AZ39" s="1"/>
      <c r="BA39" s="1"/>
      <c r="BB39" s="1"/>
      <c r="BC39" s="1"/>
      <c r="BD39" s="1"/>
      <c r="BE39" s="1"/>
    </row>
    <row r="40" spans="1:82" x14ac:dyDescent="0.2">
      <c r="A40" s="103"/>
      <c r="B40" s="116"/>
      <c r="C40" s="120"/>
      <c r="D40" s="116"/>
      <c r="E40" s="120"/>
      <c r="F40" s="116"/>
      <c r="G40" s="120"/>
      <c r="H40" s="116"/>
      <c r="I40" s="120"/>
      <c r="J40" s="116"/>
      <c r="K40" s="120"/>
      <c r="L40" s="116"/>
      <c r="M40" s="305"/>
      <c r="N40" s="1"/>
      <c r="O40" s="1"/>
      <c r="P40" s="1"/>
      <c r="Q40" s="1"/>
      <c r="R40" s="1"/>
      <c r="S40" s="293"/>
      <c r="T40" s="103"/>
      <c r="U40" s="104"/>
      <c r="V40" s="104"/>
      <c r="W40" s="104"/>
      <c r="X40" s="104"/>
      <c r="Y40" s="104"/>
      <c r="Z40" s="104"/>
      <c r="AA40" s="104"/>
      <c r="AB40" s="104"/>
      <c r="AC40" s="104"/>
      <c r="AD40" s="104"/>
      <c r="AE40" s="104"/>
      <c r="AF40" s="302"/>
      <c r="AG40" s="1"/>
      <c r="AH40" s="1"/>
      <c r="AI40" s="1"/>
      <c r="AJ40" s="1"/>
      <c r="AK40" s="1"/>
      <c r="AL40" s="293"/>
      <c r="AM40" s="103"/>
      <c r="AN40" s="104"/>
      <c r="AO40" s="104"/>
      <c r="AP40" s="104"/>
      <c r="AQ40" s="104"/>
      <c r="AR40" s="104"/>
      <c r="AS40" s="104"/>
      <c r="AT40" s="104"/>
      <c r="AU40" s="104"/>
      <c r="AV40" s="104"/>
      <c r="AW40" s="104"/>
      <c r="AX40" s="104"/>
      <c r="AY40" s="302"/>
      <c r="AZ40" s="1"/>
      <c r="BA40" s="1"/>
      <c r="BB40" s="1"/>
      <c r="BC40" s="1"/>
      <c r="BD40" s="1"/>
      <c r="BE40" s="1"/>
    </row>
    <row r="41" spans="1:82" x14ac:dyDescent="0.2">
      <c r="A41" s="105" t="s">
        <v>26</v>
      </c>
      <c r="B41" s="116"/>
      <c r="C41" s="120"/>
      <c r="D41" s="116"/>
      <c r="E41" s="120"/>
      <c r="F41" s="116"/>
      <c r="G41" s="120"/>
      <c r="H41" s="116"/>
      <c r="I41" s="120"/>
      <c r="J41" s="116"/>
      <c r="K41" s="120"/>
      <c r="L41" s="116"/>
      <c r="M41" s="305"/>
      <c r="N41" s="1"/>
      <c r="O41" s="1"/>
      <c r="P41" s="1"/>
      <c r="Q41" s="1"/>
      <c r="R41" s="1"/>
      <c r="S41" s="293"/>
      <c r="T41" s="105" t="s">
        <v>26</v>
      </c>
      <c r="U41" s="104"/>
      <c r="V41" s="104"/>
      <c r="W41" s="104"/>
      <c r="X41" s="104"/>
      <c r="Y41" s="104"/>
      <c r="Z41" s="104"/>
      <c r="AA41" s="104"/>
      <c r="AB41" s="104"/>
      <c r="AC41" s="104"/>
      <c r="AD41" s="104"/>
      <c r="AE41" s="104"/>
      <c r="AF41" s="302"/>
      <c r="AG41" s="1"/>
      <c r="AH41" s="1"/>
      <c r="AI41" s="1"/>
      <c r="AJ41" s="1"/>
      <c r="AK41" s="1"/>
      <c r="AL41" s="293"/>
      <c r="AM41" s="105" t="s">
        <v>26</v>
      </c>
      <c r="AN41" s="104"/>
      <c r="AO41" s="104"/>
      <c r="AP41" s="104"/>
      <c r="AQ41" s="104"/>
      <c r="AR41" s="104"/>
      <c r="AS41" s="104"/>
      <c r="AT41" s="104"/>
      <c r="AU41" s="104"/>
      <c r="AV41" s="104"/>
      <c r="AW41" s="104"/>
      <c r="AX41" s="104"/>
      <c r="AY41" s="302"/>
      <c r="AZ41" s="1"/>
      <c r="BA41" s="1"/>
      <c r="BB41" s="1"/>
      <c r="BC41" s="1"/>
      <c r="BD41" s="1"/>
      <c r="BE41" s="1"/>
    </row>
    <row r="42" spans="1:82" s="155" customFormat="1" ht="12.75" customHeight="1" x14ac:dyDescent="0.2">
      <c r="A42" s="104" t="s">
        <v>262</v>
      </c>
      <c r="B42" s="145">
        <v>15.0388109861081</v>
      </c>
      <c r="C42" s="156">
        <v>1.8844006943534699</v>
      </c>
      <c r="D42" s="145">
        <v>6.2441078308161799</v>
      </c>
      <c r="E42" s="156">
        <v>1.56224358866383</v>
      </c>
      <c r="F42" s="145">
        <v>78.717081183075706</v>
      </c>
      <c r="G42" s="156">
        <v>2.1077959307363199</v>
      </c>
      <c r="H42" s="145">
        <v>8.1494862521577893</v>
      </c>
      <c r="I42" s="156">
        <v>1.2860132792688199</v>
      </c>
      <c r="J42" s="145">
        <v>4.9955961760126399</v>
      </c>
      <c r="K42" s="156">
        <v>1.47058222150879</v>
      </c>
      <c r="L42" s="145">
        <v>86.854917571829603</v>
      </c>
      <c r="M42" s="258">
        <v>1.93373916366628</v>
      </c>
      <c r="N42" s="116"/>
      <c r="O42" s="116"/>
      <c r="P42" s="116"/>
      <c r="Q42" s="116"/>
      <c r="R42" s="116"/>
      <c r="S42" s="293"/>
      <c r="T42" s="104" t="s">
        <v>262</v>
      </c>
      <c r="U42" s="117">
        <v>5.6093281134908501</v>
      </c>
      <c r="V42" s="118">
        <v>1.6866424456245299</v>
      </c>
      <c r="W42" s="117">
        <v>14.423575663245</v>
      </c>
      <c r="X42" s="118">
        <v>2.0559562306658901</v>
      </c>
      <c r="Y42" s="117">
        <v>79.967096223264207</v>
      </c>
      <c r="Z42" s="118">
        <v>2.5237863668823799</v>
      </c>
      <c r="AA42" s="117">
        <v>5.5326722621030102</v>
      </c>
      <c r="AB42" s="118">
        <v>1.4926218117705901</v>
      </c>
      <c r="AC42" s="117">
        <v>8.9864408276703305</v>
      </c>
      <c r="AD42" s="118">
        <v>1.9917561298439901</v>
      </c>
      <c r="AE42" s="117">
        <v>85.480886910226701</v>
      </c>
      <c r="AF42" s="249">
        <v>2.30538732379943</v>
      </c>
      <c r="AG42" s="116"/>
      <c r="AH42" s="116"/>
      <c r="AI42" s="116"/>
      <c r="AJ42" s="116"/>
      <c r="AK42" s="116"/>
      <c r="AL42" s="293"/>
      <c r="AM42" s="104" t="s">
        <v>262</v>
      </c>
      <c r="AN42" s="117">
        <v>8.6734308306113306</v>
      </c>
      <c r="AO42" s="118">
        <v>0.79602336091179304</v>
      </c>
      <c r="AP42" s="117">
        <v>6.7578801450461503</v>
      </c>
      <c r="AQ42" s="118">
        <v>0.77045217637580499</v>
      </c>
      <c r="AR42" s="117">
        <v>84.568689024342504</v>
      </c>
      <c r="AS42" s="118">
        <v>0.974310312279832</v>
      </c>
      <c r="AT42" s="117">
        <v>6.0116401527908998</v>
      </c>
      <c r="AU42" s="118">
        <v>0.59060606855118003</v>
      </c>
      <c r="AV42" s="117">
        <v>4.3045242292102204</v>
      </c>
      <c r="AW42" s="118">
        <v>0.62634810484544901</v>
      </c>
      <c r="AX42" s="117">
        <v>89.683835617998895</v>
      </c>
      <c r="AY42" s="249">
        <v>0.81243945043096499</v>
      </c>
      <c r="AZ42" s="116"/>
      <c r="BA42" s="116"/>
      <c r="BB42" s="116"/>
      <c r="BC42" s="116"/>
      <c r="BD42" s="116"/>
      <c r="BE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row>
    <row r="43" spans="1:82" s="155" customFormat="1" ht="12.75" customHeight="1" x14ac:dyDescent="0.2">
      <c r="A43" s="67" t="s">
        <v>338</v>
      </c>
      <c r="B43" s="214">
        <v>17.530615152492899</v>
      </c>
      <c r="C43" s="107">
        <v>2.4192509917879699</v>
      </c>
      <c r="D43" s="214">
        <v>5.8602694577659404</v>
      </c>
      <c r="E43" s="107">
        <v>0.49225766267258703</v>
      </c>
      <c r="F43" s="214">
        <v>76.609115389741206</v>
      </c>
      <c r="G43" s="107">
        <v>2.62551686136766</v>
      </c>
      <c r="H43" s="214">
        <v>14.166088518692201</v>
      </c>
      <c r="I43" s="107">
        <v>2.4477809504475001</v>
      </c>
      <c r="J43" s="214">
        <v>3.5658988711246602</v>
      </c>
      <c r="K43" s="107">
        <v>0.96965245431195801</v>
      </c>
      <c r="L43" s="214">
        <v>82.268012610183206</v>
      </c>
      <c r="M43" s="260">
        <v>2.0363046561416298</v>
      </c>
      <c r="N43" s="116"/>
      <c r="O43" s="116"/>
      <c r="P43" s="116"/>
      <c r="Q43" s="116"/>
      <c r="R43" s="116"/>
      <c r="S43" s="293"/>
      <c r="T43" s="67" t="s">
        <v>338</v>
      </c>
      <c r="U43" s="207">
        <v>2.6411657114189899</v>
      </c>
      <c r="V43" s="102">
        <v>1.3292280656508899</v>
      </c>
      <c r="W43" s="207">
        <v>9.18050766611643</v>
      </c>
      <c r="X43" s="102">
        <v>1.4457505460318101</v>
      </c>
      <c r="Y43" s="207">
        <v>88.178326622464596</v>
      </c>
      <c r="Z43" s="102">
        <v>1.7339054499333799</v>
      </c>
      <c r="AA43" s="207">
        <v>2.3874214741608402</v>
      </c>
      <c r="AB43" s="102">
        <v>1.1540062871243999</v>
      </c>
      <c r="AC43" s="207">
        <v>9.8927562468195092</v>
      </c>
      <c r="AD43" s="102">
        <v>1.96985561828253</v>
      </c>
      <c r="AE43" s="207">
        <v>87.719822279019695</v>
      </c>
      <c r="AF43" s="251">
        <v>1.6414960884890599</v>
      </c>
      <c r="AG43" s="116"/>
      <c r="AH43" s="116"/>
      <c r="AI43" s="116"/>
      <c r="AJ43" s="116"/>
      <c r="AK43" s="116"/>
      <c r="AL43" s="293"/>
      <c r="AM43" s="306" t="s">
        <v>338</v>
      </c>
      <c r="AN43" s="254">
        <v>5.5388679264839498</v>
      </c>
      <c r="AO43" s="102">
        <v>1.1438721248445001</v>
      </c>
      <c r="AP43" s="254">
        <v>10.6720250166704</v>
      </c>
      <c r="AQ43" s="102">
        <v>1.4109654499222899</v>
      </c>
      <c r="AR43" s="254">
        <v>83.789107056845594</v>
      </c>
      <c r="AS43" s="102">
        <v>1.54813960859257</v>
      </c>
      <c r="AT43" s="254">
        <v>8.6660703602875895</v>
      </c>
      <c r="AU43" s="102">
        <v>1.56126635076386</v>
      </c>
      <c r="AV43" s="254">
        <v>10.4393818594418</v>
      </c>
      <c r="AW43" s="102">
        <v>1.27293115328641</v>
      </c>
      <c r="AX43" s="254">
        <v>80.894547780270599</v>
      </c>
      <c r="AY43" s="251">
        <v>1.48202850894009</v>
      </c>
      <c r="AZ43" s="116"/>
      <c r="BA43" s="116"/>
      <c r="BB43" s="116"/>
      <c r="BC43" s="116"/>
      <c r="BD43" s="116"/>
      <c r="BE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row>
    <row r="44" spans="1:82" s="116" customFormat="1" ht="99.2" customHeight="1" x14ac:dyDescent="0.2">
      <c r="A44" s="463" t="s">
        <v>250</v>
      </c>
      <c r="B44" s="464"/>
      <c r="C44" s="464"/>
      <c r="D44" s="464"/>
      <c r="E44" s="464"/>
      <c r="F44" s="464"/>
      <c r="G44" s="464"/>
      <c r="H44" s="464"/>
      <c r="I44" s="464"/>
      <c r="J44" s="464"/>
      <c r="K44" s="464"/>
      <c r="L44" s="464"/>
      <c r="M44" s="464"/>
      <c r="N44" s="464"/>
      <c r="O44" s="464"/>
      <c r="P44" s="464"/>
      <c r="Q44" s="464"/>
      <c r="R44" s="464"/>
      <c r="S44" s="464"/>
      <c r="T44" s="463" t="s">
        <v>250</v>
      </c>
      <c r="U44" s="464"/>
      <c r="V44" s="464"/>
      <c r="W44" s="464"/>
      <c r="X44" s="464"/>
      <c r="Y44" s="464"/>
      <c r="Z44" s="464"/>
      <c r="AA44" s="464"/>
      <c r="AB44" s="464"/>
      <c r="AC44" s="464"/>
      <c r="AD44" s="464"/>
      <c r="AE44" s="464"/>
      <c r="AF44" s="464"/>
      <c r="AG44" s="464"/>
      <c r="AH44" s="464"/>
      <c r="AI44" s="464"/>
      <c r="AJ44" s="464"/>
      <c r="AK44" s="464"/>
      <c r="AL44" s="464"/>
      <c r="AM44" s="463" t="s">
        <v>250</v>
      </c>
      <c r="AN44" s="464"/>
      <c r="AO44" s="464"/>
      <c r="AP44" s="464"/>
      <c r="AQ44" s="464"/>
      <c r="AR44" s="464"/>
      <c r="AS44" s="464"/>
      <c r="AT44" s="464"/>
      <c r="AU44" s="464"/>
      <c r="AV44" s="464"/>
      <c r="AW44" s="464"/>
      <c r="AX44" s="464"/>
      <c r="AY44" s="464"/>
      <c r="AZ44" s="464"/>
      <c r="BA44" s="464"/>
      <c r="BB44" s="464"/>
      <c r="BC44" s="464"/>
      <c r="BD44" s="464"/>
      <c r="BE44" s="464"/>
    </row>
    <row r="45" spans="1:82" s="237" customFormat="1" ht="64.5" customHeight="1" x14ac:dyDescent="0.2">
      <c r="A45" s="323" t="s">
        <v>339</v>
      </c>
      <c r="B45" s="323"/>
      <c r="C45" s="323"/>
      <c r="D45" s="323"/>
      <c r="E45" s="323"/>
      <c r="F45" s="323"/>
      <c r="G45" s="323"/>
      <c r="H45" s="323"/>
      <c r="I45" s="323"/>
      <c r="J45" s="323"/>
      <c r="K45" s="323"/>
      <c r="L45" s="323"/>
      <c r="M45" s="323"/>
      <c r="N45" s="323"/>
      <c r="O45" s="323"/>
      <c r="P45" s="323"/>
      <c r="Q45" s="323"/>
      <c r="R45" s="323"/>
      <c r="S45" s="323"/>
      <c r="T45" s="323" t="s">
        <v>339</v>
      </c>
      <c r="U45" s="323"/>
      <c r="V45" s="323"/>
      <c r="W45" s="323"/>
      <c r="X45" s="323"/>
      <c r="Y45" s="323"/>
      <c r="Z45" s="323"/>
      <c r="AA45" s="323"/>
      <c r="AB45" s="323"/>
      <c r="AC45" s="323"/>
      <c r="AD45" s="323"/>
      <c r="AE45" s="323"/>
      <c r="AF45" s="323"/>
      <c r="AG45" s="323"/>
      <c r="AH45" s="323"/>
      <c r="AI45" s="323"/>
      <c r="AJ45" s="323"/>
      <c r="AK45" s="323"/>
      <c r="AL45" s="323"/>
      <c r="AM45" s="323" t="s">
        <v>339</v>
      </c>
      <c r="AN45" s="323"/>
      <c r="AO45" s="323"/>
      <c r="AP45" s="323"/>
      <c r="AQ45" s="323"/>
      <c r="AR45" s="323"/>
      <c r="AS45" s="323"/>
      <c r="AT45" s="323"/>
      <c r="AU45" s="323"/>
      <c r="AV45" s="323"/>
      <c r="AW45" s="323"/>
      <c r="AX45" s="323"/>
      <c r="AY45" s="323"/>
      <c r="AZ45" s="323"/>
      <c r="BA45" s="323"/>
      <c r="BB45" s="323"/>
      <c r="BC45" s="323"/>
      <c r="BD45" s="323"/>
      <c r="BE45" s="323"/>
    </row>
    <row r="46" spans="1:82" s="91" customFormat="1" ht="37.5" customHeight="1" x14ac:dyDescent="0.2">
      <c r="A46" s="472" t="s">
        <v>330</v>
      </c>
      <c r="B46" s="473"/>
      <c r="C46" s="473"/>
      <c r="D46" s="473"/>
      <c r="E46" s="473"/>
      <c r="F46" s="473"/>
      <c r="G46" s="473"/>
      <c r="H46" s="473"/>
      <c r="I46" s="473"/>
      <c r="J46" s="473"/>
      <c r="K46" s="473"/>
      <c r="L46" s="473"/>
      <c r="M46" s="473"/>
      <c r="N46" s="473"/>
      <c r="O46" s="473"/>
      <c r="P46" s="473"/>
      <c r="Q46" s="473"/>
      <c r="R46" s="473"/>
      <c r="S46" s="473"/>
      <c r="T46" s="472" t="s">
        <v>331</v>
      </c>
      <c r="U46" s="474"/>
      <c r="V46" s="474"/>
      <c r="W46" s="474"/>
      <c r="X46" s="474"/>
      <c r="Y46" s="474"/>
      <c r="Z46" s="474"/>
      <c r="AA46" s="474"/>
      <c r="AB46" s="474"/>
      <c r="AC46" s="474"/>
      <c r="AD46" s="474"/>
      <c r="AE46" s="474"/>
      <c r="AF46" s="474"/>
      <c r="AG46" s="474"/>
      <c r="AH46" s="474"/>
      <c r="AI46" s="474"/>
      <c r="AJ46" s="474"/>
      <c r="AK46" s="474"/>
      <c r="AL46" s="474"/>
      <c r="AM46" s="475" t="s">
        <v>331</v>
      </c>
      <c r="AN46" s="474"/>
      <c r="AO46" s="474"/>
      <c r="AP46" s="474"/>
      <c r="AQ46" s="474"/>
      <c r="AR46" s="474"/>
      <c r="AS46" s="474"/>
      <c r="AT46" s="474"/>
      <c r="AU46" s="474"/>
      <c r="AV46" s="474"/>
      <c r="AW46" s="474"/>
      <c r="AX46" s="474"/>
      <c r="AY46" s="474"/>
      <c r="AZ46" s="474"/>
      <c r="BA46" s="474"/>
      <c r="BB46" s="474"/>
      <c r="BC46" s="474"/>
      <c r="BD46" s="474"/>
      <c r="BE46" s="474"/>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row>
    <row r="47" spans="1:82" x14ac:dyDescent="0.2">
      <c r="A47" s="304" t="s">
        <v>147</v>
      </c>
      <c r="B47" s="182"/>
      <c r="C47" s="182"/>
      <c r="D47" s="182"/>
      <c r="E47" s="182"/>
      <c r="F47" s="182"/>
      <c r="G47" s="182"/>
      <c r="H47" s="182"/>
      <c r="I47" s="182"/>
      <c r="J47" s="182"/>
      <c r="K47" s="182"/>
      <c r="L47" s="182"/>
      <c r="M47" s="182"/>
      <c r="N47" s="182"/>
      <c r="O47" s="182"/>
      <c r="P47" s="182"/>
      <c r="Q47" s="182"/>
      <c r="R47" s="182"/>
      <c r="S47" s="182"/>
      <c r="T47" s="304" t="s">
        <v>147</v>
      </c>
      <c r="U47" s="182"/>
      <c r="V47" s="182"/>
      <c r="W47" s="182"/>
      <c r="X47" s="182"/>
      <c r="Y47" s="182"/>
      <c r="Z47" s="182"/>
      <c r="AA47" s="182"/>
      <c r="AB47" s="182"/>
      <c r="AC47" s="182"/>
      <c r="AD47" s="182"/>
      <c r="AE47" s="182"/>
      <c r="AF47" s="182"/>
      <c r="AG47" s="182"/>
      <c r="AH47" s="182"/>
      <c r="AI47" s="182"/>
      <c r="AJ47" s="182"/>
      <c r="AK47" s="182"/>
      <c r="AL47" s="182"/>
      <c r="AM47" s="304" t="s">
        <v>147</v>
      </c>
      <c r="AN47" s="182"/>
      <c r="AO47" s="182"/>
      <c r="AP47" s="182"/>
      <c r="AQ47" s="182"/>
      <c r="AR47" s="182"/>
      <c r="AS47" s="182"/>
      <c r="AT47" s="182"/>
      <c r="AU47" s="182"/>
      <c r="AV47" s="182"/>
      <c r="AW47" s="182"/>
      <c r="AX47" s="182"/>
      <c r="AY47" s="182"/>
      <c r="AZ47" s="182"/>
      <c r="BA47" s="182"/>
      <c r="BB47" s="182"/>
      <c r="BC47" s="182"/>
      <c r="BD47" s="182"/>
      <c r="BE47" s="182"/>
    </row>
    <row r="48" spans="1:82" x14ac:dyDescent="0.2">
      <c r="AM48" s="83"/>
    </row>
    <row r="55" spans="1:19" x14ac:dyDescent="0.2">
      <c r="A55" s="108"/>
      <c r="B55" s="83"/>
      <c r="C55" s="83"/>
      <c r="D55" s="83"/>
      <c r="E55" s="83"/>
      <c r="F55" s="83"/>
      <c r="G55" s="83"/>
      <c r="H55" s="83"/>
      <c r="I55" s="83"/>
      <c r="J55" s="83"/>
      <c r="K55" s="83"/>
      <c r="L55" s="83"/>
      <c r="M55" s="83"/>
      <c r="N55" s="83"/>
      <c r="O55" s="83"/>
      <c r="P55" s="83"/>
      <c r="Q55" s="83"/>
      <c r="R55" s="83"/>
      <c r="S55" s="83"/>
    </row>
    <row r="56" spans="1:19" x14ac:dyDescent="0.2">
      <c r="A56" s="108"/>
      <c r="B56" s="83"/>
      <c r="C56" s="83"/>
      <c r="D56" s="83"/>
      <c r="E56" s="83"/>
      <c r="F56" s="83"/>
      <c r="G56" s="83"/>
      <c r="H56" s="83"/>
      <c r="I56" s="83"/>
      <c r="J56" s="83"/>
      <c r="K56" s="83"/>
      <c r="L56" s="83"/>
      <c r="M56" s="83"/>
      <c r="N56" s="83"/>
      <c r="O56" s="83"/>
      <c r="P56" s="83"/>
      <c r="Q56" s="83"/>
      <c r="R56" s="83"/>
      <c r="S56" s="83"/>
    </row>
    <row r="57" spans="1:19" x14ac:dyDescent="0.2">
      <c r="A57" s="84"/>
      <c r="B57" s="83"/>
      <c r="D57" s="83"/>
      <c r="F57" s="83"/>
      <c r="H57" s="83"/>
      <c r="J57" s="83"/>
      <c r="L57" s="83"/>
    </row>
    <row r="58" spans="1:19" x14ac:dyDescent="0.2">
      <c r="A58" s="84"/>
      <c r="B58" s="83"/>
      <c r="D58" s="83"/>
      <c r="F58" s="83"/>
      <c r="H58" s="83"/>
      <c r="J58" s="83"/>
      <c r="L58" s="83"/>
    </row>
    <row r="59" spans="1:19" x14ac:dyDescent="0.2">
      <c r="A59" s="84"/>
      <c r="B59" s="83"/>
      <c r="D59" s="83"/>
      <c r="F59" s="83"/>
      <c r="H59" s="83"/>
      <c r="J59" s="83"/>
      <c r="L59" s="83"/>
    </row>
    <row r="60" spans="1:19" x14ac:dyDescent="0.2">
      <c r="A60" s="84"/>
      <c r="B60" s="83"/>
      <c r="D60" s="83"/>
      <c r="F60" s="83"/>
      <c r="H60" s="83"/>
      <c r="J60" s="83"/>
      <c r="L60" s="83"/>
    </row>
    <row r="61" spans="1:19" x14ac:dyDescent="0.2">
      <c r="A61" s="84"/>
      <c r="B61" s="83"/>
      <c r="D61" s="83"/>
      <c r="F61" s="83"/>
      <c r="H61" s="83"/>
      <c r="J61" s="83"/>
      <c r="L61" s="83"/>
    </row>
    <row r="62" spans="1:19" x14ac:dyDescent="0.2">
      <c r="A62" s="121"/>
    </row>
    <row r="63" spans="1:19" x14ac:dyDescent="0.2">
      <c r="A63" s="122"/>
    </row>
    <row r="66" spans="2:2" x14ac:dyDescent="0.2">
      <c r="B66" s="83"/>
    </row>
    <row r="67" spans="2:2" x14ac:dyDescent="0.2">
      <c r="B67" s="83"/>
    </row>
    <row r="68" spans="2:2" x14ac:dyDescent="0.2">
      <c r="B68" s="83"/>
    </row>
    <row r="69" spans="2:2" x14ac:dyDescent="0.2">
      <c r="B69" s="83"/>
    </row>
    <row r="70" spans="2:2" x14ac:dyDescent="0.2">
      <c r="B70" s="83"/>
    </row>
  </sheetData>
  <mergeCells count="39">
    <mergeCell ref="A46:S46"/>
    <mergeCell ref="T46:AL46"/>
    <mergeCell ref="AM46:BE46"/>
    <mergeCell ref="A44:S44"/>
    <mergeCell ref="T44:AL44"/>
    <mergeCell ref="AM44:BE44"/>
    <mergeCell ref="A45:S45"/>
    <mergeCell ref="T45:AL45"/>
    <mergeCell ref="AM45:BE45"/>
    <mergeCell ref="J8:K8"/>
    <mergeCell ref="AX8:AY8"/>
    <mergeCell ref="U8:V8"/>
    <mergeCell ref="W8:X8"/>
    <mergeCell ref="Y8:Z8"/>
    <mergeCell ref="AA8:AB8"/>
    <mergeCell ref="AC8:AD8"/>
    <mergeCell ref="AE8:AF8"/>
    <mergeCell ref="AN8:AO8"/>
    <mergeCell ref="AP8:AQ8"/>
    <mergeCell ref="AR8:AS8"/>
    <mergeCell ref="AT8:AU8"/>
    <mergeCell ref="AV8:AW8"/>
    <mergeCell ref="L8:M8"/>
    <mergeCell ref="B8:C8"/>
    <mergeCell ref="D8:E8"/>
    <mergeCell ref="F8:G8"/>
    <mergeCell ref="AT7:AY7"/>
    <mergeCell ref="A2:S4"/>
    <mergeCell ref="T2:AL4"/>
    <mergeCell ref="AM2:BE4"/>
    <mergeCell ref="B6:M6"/>
    <mergeCell ref="U6:AF6"/>
    <mergeCell ref="AN6:AY6"/>
    <mergeCell ref="B7:G7"/>
    <mergeCell ref="H7:M7"/>
    <mergeCell ref="U7:Z7"/>
    <mergeCell ref="AA7:AF7"/>
    <mergeCell ref="AN7:AS7"/>
    <mergeCell ref="H8:I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BZ71"/>
  <sheetViews>
    <sheetView zoomScaleNormal="100" workbookViewId="0">
      <selection activeCell="X45" sqref="X45"/>
    </sheetView>
  </sheetViews>
  <sheetFormatPr defaultColWidth="9" defaultRowHeight="12.75" x14ac:dyDescent="0.2"/>
  <cols>
    <col min="1" max="1" width="16.7109375" style="85" customWidth="1"/>
    <col min="2" max="7" width="10.140625" style="85" customWidth="1"/>
    <col min="8" max="13" width="4.5703125" style="1" customWidth="1"/>
    <col min="14" max="38" width="4.140625" style="1" customWidth="1"/>
    <col min="39" max="51" width="3" style="1" customWidth="1"/>
    <col min="52" max="52" width="2.42578125" style="1" customWidth="1"/>
    <col min="53" max="53" width="16.7109375" style="1" customWidth="1"/>
    <col min="54" max="77" width="3" style="1" customWidth="1"/>
    <col min="78" max="78" width="2.42578125" style="85" customWidth="1"/>
    <col min="79" max="16384" width="9" style="85"/>
  </cols>
  <sheetData>
    <row r="1" spans="1:78" ht="12.75" customHeight="1" x14ac:dyDescent="0.2">
      <c r="A1" s="123" t="s">
        <v>315</v>
      </c>
      <c r="B1" s="1"/>
      <c r="C1" s="1"/>
      <c r="D1" s="1"/>
      <c r="E1" s="1"/>
      <c r="F1" s="1"/>
      <c r="G1" s="1"/>
      <c r="N1" s="123"/>
      <c r="O1" s="123"/>
      <c r="P1" s="123"/>
    </row>
    <row r="2" spans="1:78" ht="12.75" customHeight="1" x14ac:dyDescent="0.2">
      <c r="A2" s="477" t="s">
        <v>266</v>
      </c>
      <c r="B2" s="477"/>
      <c r="C2" s="477"/>
      <c r="D2" s="477"/>
      <c r="E2" s="477"/>
      <c r="F2" s="477"/>
      <c r="G2" s="477"/>
      <c r="H2" s="477"/>
      <c r="I2" s="477"/>
      <c r="J2" s="477"/>
      <c r="K2" s="124"/>
      <c r="L2" s="124"/>
      <c r="M2" s="124"/>
      <c r="N2" s="124"/>
      <c r="O2" s="124"/>
      <c r="P2" s="124"/>
    </row>
    <row r="3" spans="1:78" x14ac:dyDescent="0.2">
      <c r="A3" s="477"/>
      <c r="B3" s="477"/>
      <c r="C3" s="477"/>
      <c r="D3" s="477"/>
      <c r="E3" s="477"/>
      <c r="F3" s="477"/>
      <c r="G3" s="477"/>
      <c r="H3" s="477"/>
      <c r="I3" s="477"/>
      <c r="J3" s="477"/>
      <c r="K3" s="124"/>
      <c r="L3" s="124"/>
      <c r="M3" s="124"/>
      <c r="N3" s="124"/>
      <c r="O3" s="124"/>
      <c r="P3" s="124"/>
    </row>
    <row r="4" spans="1:78" x14ac:dyDescent="0.2">
      <c r="A4" s="477"/>
      <c r="B4" s="477"/>
      <c r="C4" s="477"/>
      <c r="D4" s="477"/>
      <c r="E4" s="477"/>
      <c r="F4" s="477"/>
      <c r="G4" s="477"/>
      <c r="H4" s="477"/>
      <c r="I4" s="477"/>
      <c r="J4" s="477"/>
      <c r="K4" s="124"/>
      <c r="L4" s="124"/>
      <c r="M4" s="124"/>
      <c r="N4" s="124"/>
      <c r="O4" s="124"/>
      <c r="P4" s="124"/>
    </row>
    <row r="5" spans="1:78" ht="12.75" customHeight="1" x14ac:dyDescent="0.2">
      <c r="A5" s="86"/>
      <c r="B5" s="478" t="s">
        <v>267</v>
      </c>
      <c r="C5" s="479"/>
      <c r="D5" s="479"/>
      <c r="E5" s="479"/>
      <c r="F5" s="479"/>
      <c r="G5" s="480"/>
      <c r="BZ5" s="1"/>
    </row>
    <row r="6" spans="1:78" ht="15" x14ac:dyDescent="0.25">
      <c r="A6" s="89"/>
      <c r="B6" s="481"/>
      <c r="C6" s="482"/>
      <c r="D6" s="482"/>
      <c r="E6" s="482"/>
      <c r="F6" s="482"/>
      <c r="G6" s="483"/>
      <c r="BZ6" s="1"/>
    </row>
    <row r="7" spans="1:78" ht="12.75" customHeight="1" x14ac:dyDescent="0.2">
      <c r="A7" s="116"/>
      <c r="B7" s="478" t="s">
        <v>257</v>
      </c>
      <c r="C7" s="480"/>
      <c r="D7" s="478" t="s">
        <v>258</v>
      </c>
      <c r="E7" s="480"/>
      <c r="F7" s="479" t="s">
        <v>259</v>
      </c>
      <c r="G7" s="480"/>
      <c r="BZ7" s="1"/>
    </row>
    <row r="8" spans="1:78" ht="12" customHeight="1" x14ac:dyDescent="0.2">
      <c r="A8" s="1"/>
      <c r="B8" s="481"/>
      <c r="C8" s="483"/>
      <c r="D8" s="481"/>
      <c r="E8" s="483"/>
      <c r="F8" s="482"/>
      <c r="G8" s="483"/>
      <c r="BZ8" s="1"/>
    </row>
    <row r="9" spans="1:78" s="91" customFormat="1" ht="20.25" customHeight="1" x14ac:dyDescent="0.2">
      <c r="A9" s="92"/>
      <c r="B9" s="93" t="s">
        <v>36</v>
      </c>
      <c r="C9" s="94" t="s">
        <v>29</v>
      </c>
      <c r="D9" s="93" t="s">
        <v>36</v>
      </c>
      <c r="E9" s="94" t="s">
        <v>29</v>
      </c>
      <c r="F9" s="93" t="s">
        <v>36</v>
      </c>
      <c r="G9" s="94" t="s">
        <v>29</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row>
    <row r="10" spans="1:78" x14ac:dyDescent="0.2">
      <c r="A10" s="95" t="s">
        <v>0</v>
      </c>
      <c r="C10" s="96"/>
      <c r="D10" s="96"/>
      <c r="E10" s="96"/>
      <c r="F10" s="96"/>
      <c r="G10" s="292"/>
    </row>
    <row r="11" spans="1:78" x14ac:dyDescent="0.2">
      <c r="A11" s="97" t="s">
        <v>1</v>
      </c>
      <c r="B11" s="1"/>
      <c r="C11" s="1"/>
      <c r="D11" s="1"/>
      <c r="E11" s="1"/>
      <c r="F11" s="1"/>
      <c r="G11" s="293"/>
    </row>
    <row r="12" spans="1:78" x14ac:dyDescent="0.2">
      <c r="A12" s="98" t="s">
        <v>2</v>
      </c>
      <c r="B12" s="99">
        <v>173.623787152419</v>
      </c>
      <c r="C12" s="100">
        <v>1.3855312131915301</v>
      </c>
      <c r="D12" s="99">
        <v>189.22691879622599</v>
      </c>
      <c r="E12" s="100">
        <v>1.83661864867585</v>
      </c>
      <c r="F12" s="99">
        <v>180.34957614158799</v>
      </c>
      <c r="G12" s="258">
        <v>0.84408317823864698</v>
      </c>
    </row>
    <row r="13" spans="1:78" ht="12.75" customHeight="1" x14ac:dyDescent="0.2">
      <c r="A13" s="98" t="s">
        <v>3</v>
      </c>
      <c r="B13" s="99">
        <v>211.561096824381</v>
      </c>
      <c r="C13" s="100">
        <v>1.37753736931964</v>
      </c>
      <c r="D13" s="99">
        <v>231.50314752932499</v>
      </c>
      <c r="E13" s="100">
        <v>1.6499133229435601</v>
      </c>
      <c r="F13" s="99">
        <v>215.41140004571301</v>
      </c>
      <c r="G13" s="258">
        <v>0.80615800912600399</v>
      </c>
    </row>
    <row r="14" spans="1:78" x14ac:dyDescent="0.2">
      <c r="A14" s="98" t="s">
        <v>4</v>
      </c>
      <c r="B14" s="99">
        <v>184.086599608195</v>
      </c>
      <c r="C14" s="100">
        <v>0.86014227404531096</v>
      </c>
      <c r="D14" s="99">
        <v>199.89696431460899</v>
      </c>
      <c r="E14" s="100">
        <v>1.45287215408388</v>
      </c>
      <c r="F14" s="99">
        <v>194.70457845398801</v>
      </c>
      <c r="G14" s="258">
        <v>0.65339262552891098</v>
      </c>
    </row>
    <row r="15" spans="1:78" x14ac:dyDescent="0.2">
      <c r="A15" s="98" t="s">
        <v>5</v>
      </c>
      <c r="B15" s="99">
        <v>206.798557769311</v>
      </c>
      <c r="C15" s="100">
        <v>2.2500266817688201</v>
      </c>
      <c r="D15" s="99">
        <v>228.16117877558301</v>
      </c>
      <c r="E15" s="100">
        <v>2.9970329573583898</v>
      </c>
      <c r="F15" s="99">
        <v>217.40925563241299</v>
      </c>
      <c r="G15" s="258">
        <v>1.0960666803788299</v>
      </c>
    </row>
    <row r="16" spans="1:78" x14ac:dyDescent="0.2">
      <c r="A16" s="98" t="s">
        <v>6</v>
      </c>
      <c r="B16" s="99">
        <v>214.79814929243599</v>
      </c>
      <c r="C16" s="100">
        <v>1.35234989251661</v>
      </c>
      <c r="D16" s="99">
        <v>232.845354838589</v>
      </c>
      <c r="E16" s="100">
        <v>1.67204416525051</v>
      </c>
      <c r="F16" s="99">
        <v>218.53986737487801</v>
      </c>
      <c r="G16" s="258">
        <v>0.66947082976272398</v>
      </c>
    </row>
    <row r="17" spans="1:7" s="1" customFormat="1" x14ac:dyDescent="0.2">
      <c r="A17" s="98" t="s">
        <v>7</v>
      </c>
      <c r="B17" s="99">
        <v>223.191299488684</v>
      </c>
      <c r="C17" s="100">
        <v>1.0206315909388499</v>
      </c>
      <c r="D17" s="99">
        <v>232.052511211287</v>
      </c>
      <c r="E17" s="100">
        <v>1.56497211448193</v>
      </c>
      <c r="F17" s="99">
        <v>229.10709017903699</v>
      </c>
      <c r="G17" s="258">
        <v>0.68640759254396899</v>
      </c>
    </row>
    <row r="18" spans="1:7" s="1" customFormat="1" x14ac:dyDescent="0.2">
      <c r="A18" s="98" t="s">
        <v>8</v>
      </c>
      <c r="B18" s="99">
        <v>255.83053942657901</v>
      </c>
      <c r="C18" s="100">
        <v>1.6941061694009001</v>
      </c>
      <c r="D18" s="99">
        <v>260.89134054053397</v>
      </c>
      <c r="E18" s="100">
        <v>1.96848121962462</v>
      </c>
      <c r="F18" s="99">
        <v>254.79250859540599</v>
      </c>
      <c r="G18" s="258">
        <v>0.70112750535183399</v>
      </c>
    </row>
    <row r="19" spans="1:7" s="1" customFormat="1" x14ac:dyDescent="0.2">
      <c r="A19" s="98" t="s">
        <v>326</v>
      </c>
      <c r="B19" s="99">
        <v>197.73417757388501</v>
      </c>
      <c r="C19" s="100">
        <v>1.0537436312306701</v>
      </c>
      <c r="D19" s="99">
        <v>218.386658052771</v>
      </c>
      <c r="E19" s="100">
        <v>1.2969761382455001</v>
      </c>
      <c r="F19" s="99">
        <v>209.23168451365001</v>
      </c>
      <c r="G19" s="258">
        <v>0.71973458352977104</v>
      </c>
    </row>
    <row r="20" spans="1:7" s="1" customFormat="1" x14ac:dyDescent="0.2">
      <c r="A20" s="98" t="s">
        <v>9</v>
      </c>
      <c r="B20" s="99">
        <v>201.43282691167701</v>
      </c>
      <c r="C20" s="100">
        <v>1.3533372833155699</v>
      </c>
      <c r="D20" s="99">
        <v>213.39452441476999</v>
      </c>
      <c r="E20" s="100">
        <v>2.1833922034358402</v>
      </c>
      <c r="F20" s="99">
        <v>202.468048448178</v>
      </c>
      <c r="G20" s="258">
        <v>1.04733825497102</v>
      </c>
    </row>
    <row r="21" spans="1:7" s="1" customFormat="1" x14ac:dyDescent="0.2">
      <c r="A21" s="98" t="s">
        <v>10</v>
      </c>
      <c r="B21" s="99">
        <v>181.74522777219201</v>
      </c>
      <c r="C21" s="100">
        <v>1.6482261085322001</v>
      </c>
      <c r="D21" s="99">
        <v>189.791458676817</v>
      </c>
      <c r="E21" s="100">
        <v>2.0574077122485699</v>
      </c>
      <c r="F21" s="99">
        <v>187.60511338867701</v>
      </c>
      <c r="G21" s="258">
        <v>0.99364790793594004</v>
      </c>
    </row>
    <row r="22" spans="1:7" s="1" customFormat="1" x14ac:dyDescent="0.2">
      <c r="A22" s="98" t="s">
        <v>11</v>
      </c>
      <c r="B22" s="99">
        <v>200.16798979162999</v>
      </c>
      <c r="C22" s="100">
        <v>2.2378675469046998</v>
      </c>
      <c r="D22" s="99">
        <v>213.87623353407699</v>
      </c>
      <c r="E22" s="100">
        <v>1.99841789606785</v>
      </c>
      <c r="F22" s="99">
        <v>206.59663638623701</v>
      </c>
      <c r="G22" s="258">
        <v>1.4154975988306699</v>
      </c>
    </row>
    <row r="23" spans="1:7" s="1" customFormat="1" x14ac:dyDescent="0.2">
      <c r="A23" s="98" t="s">
        <v>12</v>
      </c>
      <c r="B23" s="99">
        <v>236.493992925621</v>
      </c>
      <c r="C23" s="100">
        <v>0.85456177241086095</v>
      </c>
      <c r="D23" s="99">
        <v>241.32499618038</v>
      </c>
      <c r="E23" s="100">
        <v>2.58075924475455</v>
      </c>
      <c r="F23" s="99">
        <v>239.61450649021401</v>
      </c>
      <c r="G23" s="258">
        <v>0.679955135942936</v>
      </c>
    </row>
    <row r="24" spans="1:7" s="1" customFormat="1" x14ac:dyDescent="0.2">
      <c r="A24" s="98" t="s">
        <v>13</v>
      </c>
      <c r="B24" s="99">
        <v>230.52474650785001</v>
      </c>
      <c r="C24" s="100">
        <v>1.20570104112858</v>
      </c>
      <c r="D24" s="99">
        <v>243.69946648406801</v>
      </c>
      <c r="E24" s="100">
        <v>2.2077146724384802</v>
      </c>
      <c r="F24" s="99">
        <v>241.850938362682</v>
      </c>
      <c r="G24" s="258">
        <v>0.64907544581425902</v>
      </c>
    </row>
    <row r="25" spans="1:7" s="1" customFormat="1" x14ac:dyDescent="0.2">
      <c r="A25" s="98" t="s">
        <v>14</v>
      </c>
      <c r="B25" s="99">
        <v>221.92313432180401</v>
      </c>
      <c r="C25" s="100">
        <v>1.78823690382289</v>
      </c>
      <c r="D25" s="99">
        <v>235.88081064368899</v>
      </c>
      <c r="E25" s="100">
        <v>1.53144964061583</v>
      </c>
      <c r="F25" s="99">
        <v>223.889020552011</v>
      </c>
      <c r="G25" s="258">
        <v>0.66335346875921997</v>
      </c>
    </row>
    <row r="26" spans="1:7" s="1" customFormat="1" x14ac:dyDescent="0.2">
      <c r="A26" s="98" t="s">
        <v>15</v>
      </c>
      <c r="B26" s="99">
        <v>201.199902972259</v>
      </c>
      <c r="C26" s="100">
        <v>1.34662404315234</v>
      </c>
      <c r="D26" s="99">
        <v>213.055732694152</v>
      </c>
      <c r="E26" s="100">
        <v>1.4766965843898701</v>
      </c>
      <c r="F26" s="99">
        <v>207.6463834498</v>
      </c>
      <c r="G26" s="258">
        <v>0.737902839551835</v>
      </c>
    </row>
    <row r="27" spans="1:7" s="1" customFormat="1" x14ac:dyDescent="0.2">
      <c r="A27" s="98" t="s">
        <v>16</v>
      </c>
      <c r="B27" s="99">
        <v>184.728038622084</v>
      </c>
      <c r="C27" s="100">
        <v>1.59575379004813</v>
      </c>
      <c r="D27" s="99">
        <v>199.780593254683</v>
      </c>
      <c r="E27" s="100">
        <v>2.51416947099727</v>
      </c>
      <c r="F27" s="99">
        <v>194.58250197728</v>
      </c>
      <c r="G27" s="258">
        <v>0.82462747885906595</v>
      </c>
    </row>
    <row r="28" spans="1:7" s="1" customFormat="1" x14ac:dyDescent="0.2">
      <c r="A28" s="98" t="s">
        <v>17</v>
      </c>
      <c r="B28" s="99">
        <v>227.25517154798899</v>
      </c>
      <c r="C28" s="100">
        <v>1.7374625135314701</v>
      </c>
      <c r="D28" s="99">
        <v>236.72149874285901</v>
      </c>
      <c r="E28" s="100">
        <v>3.10742705998396</v>
      </c>
      <c r="F28" s="99">
        <v>231.94761779477</v>
      </c>
      <c r="G28" s="258">
        <v>0.79627032065647096</v>
      </c>
    </row>
    <row r="29" spans="1:7" s="1" customFormat="1" x14ac:dyDescent="0.2">
      <c r="A29" s="98" t="s">
        <v>18</v>
      </c>
      <c r="B29" s="99">
        <v>209.415403481586</v>
      </c>
      <c r="C29" s="100">
        <v>1.5647438045292701</v>
      </c>
      <c r="D29" s="99">
        <v>216.31732284821601</v>
      </c>
      <c r="E29" s="100">
        <v>2.5851334111896702</v>
      </c>
      <c r="F29" s="99">
        <v>213.54186687678899</v>
      </c>
      <c r="G29" s="258">
        <v>0.87057667862400201</v>
      </c>
    </row>
    <row r="30" spans="1:7" s="1" customFormat="1" x14ac:dyDescent="0.2">
      <c r="A30" s="98" t="s">
        <v>19</v>
      </c>
      <c r="B30" s="99">
        <v>220.93267627016101</v>
      </c>
      <c r="C30" s="100">
        <v>1.5953855708737401</v>
      </c>
      <c r="D30" s="99">
        <v>230.765789879284</v>
      </c>
      <c r="E30" s="100">
        <v>1.4441289366791401</v>
      </c>
      <c r="F30" s="99">
        <v>223.21425237729599</v>
      </c>
      <c r="G30" s="258">
        <v>0.860485736619514</v>
      </c>
    </row>
    <row r="31" spans="1:7" s="1" customFormat="1" x14ac:dyDescent="0.2">
      <c r="A31" s="98" t="s">
        <v>20</v>
      </c>
      <c r="B31" s="99">
        <v>168.711030239064</v>
      </c>
      <c r="C31" s="100">
        <v>2.0081783714979098</v>
      </c>
      <c r="D31" s="99">
        <v>179.544993639674</v>
      </c>
      <c r="E31" s="100">
        <v>3.34420074194131</v>
      </c>
      <c r="F31" s="99">
        <v>174.120009184232</v>
      </c>
      <c r="G31" s="258">
        <v>1.00969059968902</v>
      </c>
    </row>
    <row r="32" spans="1:7" s="1" customFormat="1" x14ac:dyDescent="0.2">
      <c r="A32" s="98"/>
      <c r="G32" s="293"/>
    </row>
    <row r="33" spans="1:11" s="1" customFormat="1" x14ac:dyDescent="0.2">
      <c r="A33" s="97" t="s">
        <v>21</v>
      </c>
      <c r="G33" s="293"/>
    </row>
    <row r="34" spans="1:11" s="1" customFormat="1" x14ac:dyDescent="0.2">
      <c r="A34" s="98" t="s">
        <v>22</v>
      </c>
      <c r="B34" s="99">
        <v>192.54458806672599</v>
      </c>
      <c r="C34" s="100">
        <v>1.6940161021004601</v>
      </c>
      <c r="D34" s="99">
        <v>217.41688268473601</v>
      </c>
      <c r="E34" s="100">
        <v>1.7583239656737</v>
      </c>
      <c r="F34" s="99">
        <v>204.162055512866</v>
      </c>
      <c r="G34" s="258">
        <v>0.73507475675535805</v>
      </c>
    </row>
    <row r="35" spans="1:11" s="1" customFormat="1" x14ac:dyDescent="0.2">
      <c r="A35" s="98" t="s">
        <v>23</v>
      </c>
      <c r="B35" s="99">
        <v>193.183469226619</v>
      </c>
      <c r="C35" s="100">
        <v>1.91826648544839</v>
      </c>
      <c r="D35" s="99">
        <v>203.10319612164</v>
      </c>
      <c r="E35" s="100">
        <v>2.9701936412886898</v>
      </c>
      <c r="F35" s="99">
        <v>199.559030939639</v>
      </c>
      <c r="G35" s="258">
        <v>1.2077827586135901</v>
      </c>
    </row>
    <row r="36" spans="1:11" s="1" customFormat="1" x14ac:dyDescent="0.2">
      <c r="A36" s="98" t="s">
        <v>24</v>
      </c>
      <c r="B36" s="99">
        <v>197.90703088815701</v>
      </c>
      <c r="C36" s="100">
        <v>1.5949422600424801</v>
      </c>
      <c r="D36" s="99">
        <v>209.08460801035301</v>
      </c>
      <c r="E36" s="100">
        <v>2.63475724745116</v>
      </c>
      <c r="F36" s="99">
        <v>201.867373190775</v>
      </c>
      <c r="G36" s="258">
        <v>1.2908602962204401</v>
      </c>
    </row>
    <row r="37" spans="1:11" s="1" customFormat="1" x14ac:dyDescent="0.2">
      <c r="A37" s="98" t="s">
        <v>25</v>
      </c>
      <c r="B37" s="99">
        <v>193.36506850276101</v>
      </c>
      <c r="C37" s="100">
        <v>1.8735297472369701</v>
      </c>
      <c r="D37" s="99">
        <v>203.28262678396899</v>
      </c>
      <c r="E37" s="100">
        <v>2.8789707444634698</v>
      </c>
      <c r="F37" s="99">
        <v>199.66523616675801</v>
      </c>
      <c r="G37" s="258">
        <v>1.1716794139808799</v>
      </c>
    </row>
    <row r="38" spans="1:11" s="1" customFormat="1" x14ac:dyDescent="0.2">
      <c r="G38" s="293"/>
    </row>
    <row r="39" spans="1:11" s="1" customFormat="1" x14ac:dyDescent="0.2">
      <c r="A39" s="101" t="s">
        <v>156</v>
      </c>
      <c r="B39" s="199">
        <f>IF(ISNUMBER(B$12),AVERAGE(B12:B31,B34,B37),"")</f>
        <v>206.27563659405885</v>
      </c>
      <c r="C39" s="102">
        <f>IF(ISNUMBER(C$12),SQRT((SUMSQ(C12:C31,C34,C37))/(22^2)),"")</f>
        <v>0.33461940536505697</v>
      </c>
      <c r="D39" s="199">
        <f t="shared" ref="D39" si="0">IF(ISNUMBER(D$12),AVERAGE(D12:D31,D34,D37),"")</f>
        <v>219.4462274781954</v>
      </c>
      <c r="E39" s="102">
        <f t="shared" ref="E39" si="1">IF(ISNUMBER(E$12),SQRT((SUMSQ(E12:E31,E34,E37))/(22^2)),"")</f>
        <v>0.46433522345811568</v>
      </c>
      <c r="F39" s="199">
        <f>IF(ISNUMBER(F$12),AVERAGE(F12:F31,F34,F37),"")</f>
        <v>212.29318854111196</v>
      </c>
      <c r="G39" s="251">
        <f t="shared" ref="G39" si="2">IF(ISNUMBER(G$12),SQRT((SUMSQ(G12:G31,G34,G37))/(22^2)),"")</f>
        <v>0.18531131868938042</v>
      </c>
    </row>
    <row r="40" spans="1:11" s="1" customFormat="1" x14ac:dyDescent="0.2">
      <c r="A40" s="103"/>
      <c r="B40" s="116"/>
      <c r="C40" s="116"/>
      <c r="D40" s="116"/>
      <c r="E40" s="116"/>
      <c r="F40" s="116"/>
      <c r="G40" s="293"/>
    </row>
    <row r="41" spans="1:11" s="1" customFormat="1" x14ac:dyDescent="0.2">
      <c r="A41" s="105" t="s">
        <v>26</v>
      </c>
      <c r="B41" s="116"/>
      <c r="C41" s="116"/>
      <c r="D41" s="116"/>
      <c r="E41" s="116"/>
      <c r="F41" s="116"/>
      <c r="G41" s="293"/>
    </row>
    <row r="42" spans="1:11" s="116" customFormat="1" ht="12.75" customHeight="1" x14ac:dyDescent="0.2">
      <c r="A42" s="104" t="s">
        <v>262</v>
      </c>
      <c r="B42" s="145">
        <v>205.63450133535699</v>
      </c>
      <c r="C42" s="156">
        <v>1.97229637206749</v>
      </c>
      <c r="D42" s="145">
        <v>207.48679626453099</v>
      </c>
      <c r="E42" s="156">
        <v>2.3076081335927201</v>
      </c>
      <c r="F42" s="145">
        <v>211.23084698168401</v>
      </c>
      <c r="G42" s="258">
        <v>0.86549438138245904</v>
      </c>
    </row>
    <row r="43" spans="1:11" s="116" customFormat="1" ht="12.75" customHeight="1" x14ac:dyDescent="0.2">
      <c r="A43" s="67" t="s">
        <v>338</v>
      </c>
      <c r="B43" s="214">
        <v>251.13635124364399</v>
      </c>
      <c r="C43" s="107">
        <v>2.3850599477788799</v>
      </c>
      <c r="D43" s="214">
        <v>246.758746730881</v>
      </c>
      <c r="E43" s="107">
        <v>3.1774626734165401</v>
      </c>
      <c r="F43" s="214">
        <v>245.29314574139201</v>
      </c>
      <c r="G43" s="260">
        <v>1.97800883157159</v>
      </c>
    </row>
    <row r="44" spans="1:11" s="217" customFormat="1" ht="99.2" customHeight="1" x14ac:dyDescent="0.2">
      <c r="A44" s="476" t="s">
        <v>250</v>
      </c>
      <c r="B44" s="476"/>
      <c r="C44" s="476"/>
      <c r="D44" s="476"/>
      <c r="E44" s="476"/>
      <c r="F44" s="476"/>
      <c r="G44" s="476"/>
      <c r="H44" s="476"/>
      <c r="I44" s="242"/>
      <c r="J44" s="242"/>
      <c r="K44" s="242"/>
    </row>
    <row r="45" spans="1:11" s="240" customFormat="1" ht="71.25" customHeight="1" x14ac:dyDescent="0.2">
      <c r="A45" s="323" t="s">
        <v>339</v>
      </c>
      <c r="B45" s="323"/>
      <c r="C45" s="323"/>
      <c r="D45" s="323"/>
      <c r="E45" s="323"/>
      <c r="F45" s="323"/>
      <c r="G45" s="323"/>
      <c r="H45" s="323"/>
      <c r="I45" s="181"/>
      <c r="J45" s="242"/>
      <c r="K45" s="242"/>
    </row>
    <row r="46" spans="1:11" s="1" customFormat="1" ht="36.75" customHeight="1" x14ac:dyDescent="0.2">
      <c r="A46" s="472" t="s">
        <v>330</v>
      </c>
      <c r="B46" s="473"/>
      <c r="C46" s="473"/>
      <c r="D46" s="473"/>
      <c r="E46" s="473"/>
      <c r="F46" s="473"/>
      <c r="G46" s="473"/>
      <c r="H46" s="473"/>
      <c r="I46" s="85"/>
      <c r="J46" s="85"/>
      <c r="K46" s="85"/>
    </row>
    <row r="47" spans="1:11" x14ac:dyDescent="0.2">
      <c r="A47" s="304" t="s">
        <v>147</v>
      </c>
      <c r="B47" s="182"/>
      <c r="C47" s="182"/>
      <c r="D47" s="182"/>
      <c r="E47" s="182"/>
      <c r="F47" s="182"/>
      <c r="G47" s="182"/>
      <c r="H47" s="182"/>
    </row>
    <row r="56" spans="1:7" s="1" customFormat="1" x14ac:dyDescent="0.2">
      <c r="A56" s="108"/>
      <c r="B56" s="83"/>
      <c r="C56" s="83"/>
      <c r="D56" s="83"/>
      <c r="E56" s="83"/>
      <c r="F56" s="83"/>
      <c r="G56" s="83"/>
    </row>
    <row r="57" spans="1:7" s="1" customFormat="1" x14ac:dyDescent="0.2">
      <c r="A57" s="108"/>
      <c r="B57" s="83"/>
      <c r="C57" s="83"/>
      <c r="D57" s="83"/>
      <c r="E57" s="83"/>
      <c r="F57" s="83"/>
      <c r="G57" s="83"/>
    </row>
    <row r="58" spans="1:7" s="1" customFormat="1" x14ac:dyDescent="0.2">
      <c r="A58" s="84"/>
      <c r="B58" s="83"/>
      <c r="C58" s="85"/>
      <c r="D58" s="83"/>
      <c r="E58" s="85"/>
      <c r="F58" s="83"/>
      <c r="G58" s="85"/>
    </row>
    <row r="59" spans="1:7" s="1" customFormat="1" x14ac:dyDescent="0.2">
      <c r="A59" s="84"/>
      <c r="B59" s="83"/>
      <c r="C59" s="85"/>
      <c r="D59" s="83"/>
      <c r="E59" s="85"/>
      <c r="F59" s="83"/>
      <c r="G59" s="85"/>
    </row>
    <row r="60" spans="1:7" s="1" customFormat="1" x14ac:dyDescent="0.2">
      <c r="A60" s="84"/>
      <c r="B60" s="83"/>
      <c r="C60" s="85"/>
      <c r="D60" s="83"/>
      <c r="E60" s="85"/>
      <c r="F60" s="83"/>
      <c r="G60" s="85"/>
    </row>
    <row r="61" spans="1:7" s="1" customFormat="1" x14ac:dyDescent="0.2">
      <c r="A61" s="84"/>
      <c r="B61" s="83"/>
      <c r="C61" s="85"/>
      <c r="D61" s="83"/>
      <c r="E61" s="85"/>
      <c r="F61" s="83"/>
      <c r="G61" s="85"/>
    </row>
    <row r="62" spans="1:7" s="1" customFormat="1" x14ac:dyDescent="0.2">
      <c r="A62" s="84"/>
      <c r="B62" s="83"/>
      <c r="C62" s="85"/>
      <c r="D62" s="83"/>
      <c r="E62" s="85"/>
      <c r="F62" s="83"/>
      <c r="G62" s="85"/>
    </row>
    <row r="63" spans="1:7" s="1" customFormat="1" x14ac:dyDescent="0.2">
      <c r="A63" s="121"/>
      <c r="B63" s="85"/>
      <c r="C63" s="85"/>
      <c r="D63" s="85"/>
      <c r="E63" s="85"/>
      <c r="F63" s="85"/>
      <c r="G63" s="85"/>
    </row>
    <row r="64" spans="1:7" s="1" customFormat="1" x14ac:dyDescent="0.2">
      <c r="A64" s="122"/>
      <c r="B64" s="85"/>
      <c r="C64" s="85"/>
      <c r="D64" s="85"/>
      <c r="E64" s="85"/>
      <c r="F64" s="85"/>
      <c r="G64" s="85"/>
    </row>
    <row r="67" spans="2:2" x14ac:dyDescent="0.2">
      <c r="B67" s="83"/>
    </row>
    <row r="68" spans="2:2" x14ac:dyDescent="0.2">
      <c r="B68" s="83"/>
    </row>
    <row r="69" spans="2:2" x14ac:dyDescent="0.2">
      <c r="B69" s="83"/>
    </row>
    <row r="70" spans="2:2" x14ac:dyDescent="0.2">
      <c r="B70" s="83"/>
    </row>
    <row r="71" spans="2:2" x14ac:dyDescent="0.2">
      <c r="B71" s="83"/>
    </row>
  </sheetData>
  <mergeCells count="8">
    <mergeCell ref="A46:H46"/>
    <mergeCell ref="A44:H44"/>
    <mergeCell ref="A2:J4"/>
    <mergeCell ref="B5:G6"/>
    <mergeCell ref="B7:C8"/>
    <mergeCell ref="D7:E8"/>
    <mergeCell ref="F7:G8"/>
    <mergeCell ref="A45:H4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BY64"/>
  <sheetViews>
    <sheetView zoomScaleNormal="100" workbookViewId="0">
      <selection activeCell="T31" sqref="T31"/>
    </sheetView>
  </sheetViews>
  <sheetFormatPr defaultColWidth="9" defaultRowHeight="12.75" x14ac:dyDescent="0.2"/>
  <cols>
    <col min="1" max="1" width="16.7109375" style="85" customWidth="1"/>
    <col min="2" max="5" width="10.140625" style="85" customWidth="1"/>
    <col min="6" max="7" width="10.140625" style="1" customWidth="1"/>
    <col min="8" max="37" width="4.140625" style="1" customWidth="1"/>
    <col min="38" max="50" width="3" style="1" customWidth="1"/>
    <col min="51" max="51" width="2.42578125" style="1" customWidth="1"/>
    <col min="52" max="52" width="16.7109375" style="1" customWidth="1"/>
    <col min="53" max="76" width="3" style="1" customWidth="1"/>
    <col min="77" max="77" width="2.42578125" style="85" customWidth="1"/>
    <col min="78" max="16384" width="9" style="85"/>
  </cols>
  <sheetData>
    <row r="1" spans="1:77" ht="12.75" customHeight="1" x14ac:dyDescent="0.2">
      <c r="A1" s="123" t="s">
        <v>327</v>
      </c>
      <c r="B1" s="1"/>
      <c r="C1" s="1"/>
      <c r="D1" s="1"/>
      <c r="E1" s="1"/>
      <c r="G1" s="123"/>
      <c r="H1" s="123"/>
      <c r="I1" s="123"/>
      <c r="J1" s="123"/>
      <c r="K1" s="123"/>
      <c r="L1" s="123"/>
      <c r="M1" s="123"/>
      <c r="N1" s="123"/>
      <c r="O1" s="123"/>
      <c r="P1" s="123"/>
      <c r="Q1" s="123"/>
    </row>
    <row r="2" spans="1:77" ht="12.75" customHeight="1" x14ac:dyDescent="0.2">
      <c r="A2" s="477" t="s">
        <v>268</v>
      </c>
      <c r="B2" s="477"/>
      <c r="C2" s="477"/>
      <c r="D2" s="477"/>
      <c r="E2" s="477"/>
      <c r="F2" s="477"/>
      <c r="G2" s="477"/>
      <c r="H2" s="477"/>
      <c r="I2" s="477"/>
      <c r="J2" s="477"/>
      <c r="K2" s="124"/>
      <c r="L2" s="124"/>
      <c r="M2" s="124"/>
      <c r="N2" s="124"/>
      <c r="O2" s="124"/>
      <c r="P2" s="124"/>
      <c r="Q2" s="124"/>
    </row>
    <row r="3" spans="1:77" x14ac:dyDescent="0.2">
      <c r="A3" s="477"/>
      <c r="B3" s="477"/>
      <c r="C3" s="477"/>
      <c r="D3" s="477"/>
      <c r="E3" s="477"/>
      <c r="F3" s="477"/>
      <c r="G3" s="477"/>
      <c r="H3" s="477"/>
      <c r="I3" s="477"/>
      <c r="J3" s="477"/>
      <c r="K3" s="124"/>
      <c r="L3" s="124"/>
      <c r="M3" s="124"/>
      <c r="N3" s="124"/>
      <c r="O3" s="124"/>
      <c r="P3" s="124"/>
      <c r="Q3" s="124"/>
    </row>
    <row r="4" spans="1:77" x14ac:dyDescent="0.2">
      <c r="A4" s="477"/>
      <c r="B4" s="477"/>
      <c r="C4" s="477"/>
      <c r="D4" s="477"/>
      <c r="E4" s="477"/>
      <c r="F4" s="477"/>
      <c r="G4" s="477"/>
      <c r="H4" s="477"/>
      <c r="I4" s="477"/>
      <c r="J4" s="477"/>
      <c r="K4" s="124"/>
      <c r="L4" s="124"/>
      <c r="M4" s="124"/>
      <c r="N4" s="124"/>
      <c r="O4" s="124"/>
      <c r="P4" s="124"/>
      <c r="Q4" s="124"/>
    </row>
    <row r="5" spans="1:77" ht="12.75" customHeight="1" x14ac:dyDescent="0.2">
      <c r="A5" s="86"/>
      <c r="B5" s="478" t="s">
        <v>269</v>
      </c>
      <c r="C5" s="479"/>
      <c r="D5" s="479"/>
      <c r="E5" s="479"/>
      <c r="F5" s="479"/>
      <c r="G5" s="480"/>
      <c r="BY5" s="1"/>
    </row>
    <row r="6" spans="1:77" ht="15" x14ac:dyDescent="0.25">
      <c r="A6" s="89"/>
      <c r="B6" s="481"/>
      <c r="C6" s="482"/>
      <c r="D6" s="482"/>
      <c r="E6" s="482"/>
      <c r="F6" s="482"/>
      <c r="G6" s="483"/>
      <c r="BY6" s="1"/>
    </row>
    <row r="7" spans="1:77" ht="12.75" customHeight="1" x14ac:dyDescent="0.2">
      <c r="A7" s="116"/>
      <c r="B7" s="478" t="s">
        <v>257</v>
      </c>
      <c r="C7" s="480"/>
      <c r="D7" s="478" t="s">
        <v>258</v>
      </c>
      <c r="E7" s="480"/>
      <c r="F7" s="479" t="s">
        <v>259</v>
      </c>
      <c r="G7" s="480"/>
      <c r="BY7" s="1"/>
    </row>
    <row r="8" spans="1:77" ht="12" customHeight="1" x14ac:dyDescent="0.2">
      <c r="A8" s="1"/>
      <c r="B8" s="481"/>
      <c r="C8" s="483"/>
      <c r="D8" s="481"/>
      <c r="E8" s="483"/>
      <c r="F8" s="482"/>
      <c r="G8" s="483"/>
      <c r="BY8" s="1"/>
    </row>
    <row r="9" spans="1:77" s="91" customFormat="1" ht="20.25" customHeight="1" x14ac:dyDescent="0.2">
      <c r="A9" s="92"/>
      <c r="B9" s="93" t="s">
        <v>36</v>
      </c>
      <c r="C9" s="94" t="s">
        <v>29</v>
      </c>
      <c r="D9" s="93" t="s">
        <v>36</v>
      </c>
      <c r="E9" s="94" t="s">
        <v>29</v>
      </c>
      <c r="F9" s="93" t="s">
        <v>36</v>
      </c>
      <c r="G9" s="94" t="s">
        <v>29</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row>
    <row r="10" spans="1:77" x14ac:dyDescent="0.2">
      <c r="A10" s="95" t="s">
        <v>0</v>
      </c>
      <c r="B10" s="1"/>
      <c r="C10" s="1"/>
      <c r="D10" s="1"/>
      <c r="E10" s="1"/>
      <c r="G10" s="255"/>
    </row>
    <row r="11" spans="1:77" x14ac:dyDescent="0.2">
      <c r="A11" s="97" t="s">
        <v>1</v>
      </c>
      <c r="B11" s="1"/>
      <c r="C11" s="1"/>
      <c r="D11" s="1"/>
      <c r="E11" s="1"/>
      <c r="G11" s="293"/>
    </row>
    <row r="12" spans="1:77" x14ac:dyDescent="0.2">
      <c r="A12" s="98" t="s">
        <v>2</v>
      </c>
      <c r="B12" s="99">
        <v>153.26244873826599</v>
      </c>
      <c r="C12" s="100">
        <v>1.4013937156217799</v>
      </c>
      <c r="D12" s="99">
        <v>172.693741569076</v>
      </c>
      <c r="E12" s="100">
        <v>2.1381805549249999</v>
      </c>
      <c r="F12" s="99">
        <v>162.81243381001499</v>
      </c>
      <c r="G12" s="258">
        <v>0.91545141418196896</v>
      </c>
    </row>
    <row r="13" spans="1:77" ht="12.75" customHeight="1" x14ac:dyDescent="0.2">
      <c r="A13" s="98" t="s">
        <v>3</v>
      </c>
      <c r="B13" s="99">
        <v>201.66720286273701</v>
      </c>
      <c r="C13" s="100">
        <v>1.6819532500730701</v>
      </c>
      <c r="D13" s="99">
        <v>223.50943757213901</v>
      </c>
      <c r="E13" s="100">
        <v>1.6878038135734299</v>
      </c>
      <c r="F13" s="99">
        <v>205.98574014861799</v>
      </c>
      <c r="G13" s="258">
        <v>0.91158672350760594</v>
      </c>
    </row>
    <row r="14" spans="1:77" x14ac:dyDescent="0.2">
      <c r="A14" s="98" t="s">
        <v>4</v>
      </c>
      <c r="B14" s="99">
        <v>173.54574315796299</v>
      </c>
      <c r="C14" s="100">
        <v>0.93444182543029797</v>
      </c>
      <c r="D14" s="99">
        <v>188.41393323467199</v>
      </c>
      <c r="E14" s="100">
        <v>1.77227564872328</v>
      </c>
      <c r="F14" s="99">
        <v>185.46598825782399</v>
      </c>
      <c r="G14" s="258">
        <v>0.70496745306542097</v>
      </c>
    </row>
    <row r="15" spans="1:77" x14ac:dyDescent="0.2">
      <c r="A15" s="98" t="s">
        <v>5</v>
      </c>
      <c r="B15" s="99">
        <v>185.87292043079401</v>
      </c>
      <c r="C15" s="100">
        <v>2.3803572786985701</v>
      </c>
      <c r="D15" s="99">
        <v>206.84066743288901</v>
      </c>
      <c r="E15" s="100">
        <v>2.5788085802096798</v>
      </c>
      <c r="F15" s="99">
        <v>194.55475186909601</v>
      </c>
      <c r="G15" s="258">
        <v>1.1089146868913899</v>
      </c>
    </row>
    <row r="16" spans="1:77" x14ac:dyDescent="0.2">
      <c r="A16" s="98" t="s">
        <v>6</v>
      </c>
      <c r="B16" s="99">
        <v>202.23271959057601</v>
      </c>
      <c r="C16" s="100">
        <v>1.51015032731344</v>
      </c>
      <c r="D16" s="99">
        <v>223.74576147600001</v>
      </c>
      <c r="E16" s="100">
        <v>1.8690551077173001</v>
      </c>
      <c r="F16" s="99">
        <v>207.82085695866201</v>
      </c>
      <c r="G16" s="258">
        <v>0.70660526751202701</v>
      </c>
    </row>
    <row r="17" spans="1:7" s="1" customFormat="1" x14ac:dyDescent="0.2">
      <c r="A17" s="98" t="s">
        <v>7</v>
      </c>
      <c r="B17" s="99">
        <v>206.05320030275701</v>
      </c>
      <c r="C17" s="100">
        <v>0.96713583561472904</v>
      </c>
      <c r="D17" s="99">
        <v>222.007303561789</v>
      </c>
      <c r="E17" s="100">
        <v>1.5658194496911499</v>
      </c>
      <c r="F17" s="99">
        <v>215.037842562789</v>
      </c>
      <c r="G17" s="258">
        <v>0.64766342386165798</v>
      </c>
    </row>
    <row r="18" spans="1:7" s="1" customFormat="1" x14ac:dyDescent="0.2">
      <c r="A18" s="98" t="s">
        <v>8</v>
      </c>
      <c r="B18" s="99">
        <v>239.18338863780701</v>
      </c>
      <c r="C18" s="100">
        <v>1.7316640530401</v>
      </c>
      <c r="D18" s="99">
        <v>246.99126883077</v>
      </c>
      <c r="E18" s="100">
        <v>1.95829623103614</v>
      </c>
      <c r="F18" s="99">
        <v>239.126399129725</v>
      </c>
      <c r="G18" s="258">
        <v>0.77708878509490698</v>
      </c>
    </row>
    <row r="19" spans="1:7" s="1" customFormat="1" x14ac:dyDescent="0.2">
      <c r="A19" s="98" t="s">
        <v>326</v>
      </c>
      <c r="B19" s="99">
        <v>161.61770886332499</v>
      </c>
      <c r="C19" s="100">
        <v>1.0419665897824799</v>
      </c>
      <c r="D19" s="99">
        <v>191.543849182099</v>
      </c>
      <c r="E19" s="100">
        <v>1.38972347829924</v>
      </c>
      <c r="F19" s="99">
        <v>177.87920380788799</v>
      </c>
      <c r="G19" s="258">
        <v>0.81133357849089605</v>
      </c>
    </row>
    <row r="20" spans="1:7" s="1" customFormat="1" x14ac:dyDescent="0.2">
      <c r="A20" s="98" t="s">
        <v>9</v>
      </c>
      <c r="B20" s="99">
        <v>188.30580275417</v>
      </c>
      <c r="C20" s="100">
        <v>1.5109429859046799</v>
      </c>
      <c r="D20" s="99">
        <v>202.13501362621301</v>
      </c>
      <c r="E20" s="100">
        <v>2.37605709670905</v>
      </c>
      <c r="F20" s="99">
        <v>190.23071432394701</v>
      </c>
      <c r="G20" s="258">
        <v>1.1208249499163401</v>
      </c>
    </row>
    <row r="21" spans="1:7" s="1" customFormat="1" x14ac:dyDescent="0.2">
      <c r="A21" s="98" t="s">
        <v>10</v>
      </c>
      <c r="B21" s="99">
        <v>159.441960464179</v>
      </c>
      <c r="C21" s="100">
        <v>1.64927889082107</v>
      </c>
      <c r="D21" s="99">
        <v>170.84912261248201</v>
      </c>
      <c r="E21" s="100">
        <v>2.1079570835952599</v>
      </c>
      <c r="F21" s="99">
        <v>167.52473982684799</v>
      </c>
      <c r="G21" s="258">
        <v>1.09258902823523</v>
      </c>
    </row>
    <row r="22" spans="1:7" s="1" customFormat="1" x14ac:dyDescent="0.2">
      <c r="A22" s="98" t="s">
        <v>11</v>
      </c>
      <c r="B22" s="99">
        <v>196.675197124638</v>
      </c>
      <c r="C22" s="100">
        <v>2.5436752363730002</v>
      </c>
      <c r="D22" s="99">
        <v>215.11041851934201</v>
      </c>
      <c r="E22" s="100">
        <v>2.4254129963391402</v>
      </c>
      <c r="F22" s="99">
        <v>203.236127299516</v>
      </c>
      <c r="G22" s="258">
        <v>1.68319712745294</v>
      </c>
    </row>
    <row r="23" spans="1:7" s="1" customFormat="1" x14ac:dyDescent="0.2">
      <c r="A23" s="98" t="s">
        <v>12</v>
      </c>
      <c r="B23" s="99">
        <v>192.84078861674499</v>
      </c>
      <c r="C23" s="100">
        <v>1.06010198259866</v>
      </c>
      <c r="D23" s="99">
        <v>202.549034137908</v>
      </c>
      <c r="E23" s="100">
        <v>2.61972729307799</v>
      </c>
      <c r="F23" s="99">
        <v>199.74571252107</v>
      </c>
      <c r="G23" s="258">
        <v>0.79379205618113302</v>
      </c>
    </row>
    <row r="24" spans="1:7" s="1" customFormat="1" x14ac:dyDescent="0.2">
      <c r="A24" s="98" t="s">
        <v>13</v>
      </c>
      <c r="B24" s="99">
        <v>206.637432265998</v>
      </c>
      <c r="C24" s="100">
        <v>1.33709560130687</v>
      </c>
      <c r="D24" s="99">
        <v>220.04589840873601</v>
      </c>
      <c r="E24" s="100">
        <v>2.2813242740120101</v>
      </c>
      <c r="F24" s="99">
        <v>217.49471857914</v>
      </c>
      <c r="G24" s="258">
        <v>0.75967171718646798</v>
      </c>
    </row>
    <row r="25" spans="1:7" s="1" customFormat="1" x14ac:dyDescent="0.2">
      <c r="A25" s="98" t="s">
        <v>14</v>
      </c>
      <c r="B25" s="99">
        <v>213.31858405458999</v>
      </c>
      <c r="C25" s="100">
        <v>1.78003707206538</v>
      </c>
      <c r="D25" s="99">
        <v>225.34681394812199</v>
      </c>
      <c r="E25" s="100">
        <v>1.62310440110309</v>
      </c>
      <c r="F25" s="99">
        <v>214.215419953143</v>
      </c>
      <c r="G25" s="258">
        <v>0.73634583582859903</v>
      </c>
    </row>
    <row r="26" spans="1:7" s="1" customFormat="1" x14ac:dyDescent="0.2">
      <c r="A26" s="98" t="s">
        <v>15</v>
      </c>
      <c r="B26" s="99">
        <v>181.86738620586101</v>
      </c>
      <c r="C26" s="100">
        <v>1.62044136849156</v>
      </c>
      <c r="D26" s="99">
        <v>196.06776670918899</v>
      </c>
      <c r="E26" s="100">
        <v>1.68886497667156</v>
      </c>
      <c r="F26" s="99">
        <v>189.87900780439</v>
      </c>
      <c r="G26" s="258">
        <v>0.86635987549186</v>
      </c>
    </row>
    <row r="27" spans="1:7" s="1" customFormat="1" x14ac:dyDescent="0.2">
      <c r="A27" s="98" t="s">
        <v>16</v>
      </c>
      <c r="B27" s="99">
        <v>171.59919637372201</v>
      </c>
      <c r="C27" s="100">
        <v>1.8381850158725599</v>
      </c>
      <c r="D27" s="99">
        <v>186.076381666896</v>
      </c>
      <c r="E27" s="100">
        <v>2.9272920437418</v>
      </c>
      <c r="F27" s="99">
        <v>181.67734911693501</v>
      </c>
      <c r="G27" s="258">
        <v>0.85436337011353902</v>
      </c>
    </row>
    <row r="28" spans="1:7" s="1" customFormat="1" x14ac:dyDescent="0.2">
      <c r="A28" s="98" t="s">
        <v>17</v>
      </c>
      <c r="B28" s="99">
        <v>200.24245649306201</v>
      </c>
      <c r="C28" s="100">
        <v>1.95543534129392</v>
      </c>
      <c r="D28" s="99">
        <v>217.93127778933101</v>
      </c>
      <c r="E28" s="100">
        <v>2.9229758201673799</v>
      </c>
      <c r="F28" s="99">
        <v>208.29223819575799</v>
      </c>
      <c r="G28" s="258">
        <v>0.92031619610033599</v>
      </c>
    </row>
    <row r="29" spans="1:7" s="1" customFormat="1" x14ac:dyDescent="0.2">
      <c r="A29" s="98" t="s">
        <v>18</v>
      </c>
      <c r="B29" s="99">
        <v>204.36768721839701</v>
      </c>
      <c r="C29" s="100">
        <v>1.6249976536913699</v>
      </c>
      <c r="D29" s="99">
        <v>215.94796463216599</v>
      </c>
      <c r="E29" s="100">
        <v>2.5287755171341102</v>
      </c>
      <c r="F29" s="99">
        <v>208.02301309543199</v>
      </c>
      <c r="G29" s="258">
        <v>0.80300354531850704</v>
      </c>
    </row>
    <row r="30" spans="1:7" s="1" customFormat="1" x14ac:dyDescent="0.2">
      <c r="A30" s="98" t="s">
        <v>19</v>
      </c>
      <c r="B30" s="99">
        <v>207.921452819103</v>
      </c>
      <c r="C30" s="100">
        <v>1.7993912880206799</v>
      </c>
      <c r="D30" s="99">
        <v>219.627727154642</v>
      </c>
      <c r="E30" s="100">
        <v>1.42297468424155</v>
      </c>
      <c r="F30" s="99">
        <v>210.968474070734</v>
      </c>
      <c r="G30" s="258">
        <v>0.86634824766833995</v>
      </c>
    </row>
    <row r="31" spans="1:7" s="1" customFormat="1" x14ac:dyDescent="0.2">
      <c r="A31" s="98" t="s">
        <v>20</v>
      </c>
      <c r="B31" s="99">
        <v>135.25879216585301</v>
      </c>
      <c r="C31" s="100">
        <v>2.20150647036278</v>
      </c>
      <c r="D31" s="99">
        <v>147.86320565702599</v>
      </c>
      <c r="E31" s="100">
        <v>4.0347165464829002</v>
      </c>
      <c r="F31" s="99">
        <v>141.03355125657501</v>
      </c>
      <c r="G31" s="258">
        <v>1.2280572655400399</v>
      </c>
    </row>
    <row r="32" spans="1:7" s="1" customFormat="1" x14ac:dyDescent="0.2">
      <c r="A32" s="98"/>
      <c r="G32" s="293"/>
    </row>
    <row r="33" spans="1:11" s="1" customFormat="1" x14ac:dyDescent="0.2">
      <c r="A33" s="97" t="s">
        <v>21</v>
      </c>
      <c r="G33" s="293"/>
    </row>
    <row r="34" spans="1:11" s="1" customFormat="1" x14ac:dyDescent="0.2">
      <c r="A34" s="98" t="s">
        <v>22</v>
      </c>
      <c r="B34" s="99">
        <v>185.65684766900699</v>
      </c>
      <c r="C34" s="100">
        <v>1.71941175989955</v>
      </c>
      <c r="D34" s="99">
        <v>213.701206991692</v>
      </c>
      <c r="E34" s="100">
        <v>1.8205878326252201</v>
      </c>
      <c r="F34" s="99">
        <v>198.83027179843401</v>
      </c>
      <c r="G34" s="258">
        <v>0.81184134307441103</v>
      </c>
    </row>
    <row r="35" spans="1:11" s="1" customFormat="1" x14ac:dyDescent="0.2">
      <c r="A35" s="98" t="s">
        <v>23</v>
      </c>
      <c r="B35" s="99">
        <v>178.50774743795</v>
      </c>
      <c r="C35" s="100">
        <v>2.0898223190968199</v>
      </c>
      <c r="D35" s="99">
        <v>191.39721707766</v>
      </c>
      <c r="E35" s="100">
        <v>2.7566732247141199</v>
      </c>
      <c r="F35" s="99">
        <v>186.528556601877</v>
      </c>
      <c r="G35" s="258">
        <v>1.3105887260964699</v>
      </c>
    </row>
    <row r="36" spans="1:11" s="1" customFormat="1" x14ac:dyDescent="0.2">
      <c r="A36" s="98" t="s">
        <v>24</v>
      </c>
      <c r="B36" s="99">
        <v>184.68092286148101</v>
      </c>
      <c r="C36" s="100">
        <v>1.84423603051479</v>
      </c>
      <c r="D36" s="99">
        <v>197.915965396372</v>
      </c>
      <c r="E36" s="100">
        <v>2.40668065700121</v>
      </c>
      <c r="F36" s="99">
        <v>190.421209966688</v>
      </c>
      <c r="G36" s="258">
        <v>1.3029618074062601</v>
      </c>
    </row>
    <row r="37" spans="1:11" s="1" customFormat="1" x14ac:dyDescent="0.2">
      <c r="A37" s="98" t="s">
        <v>25</v>
      </c>
      <c r="B37" s="99">
        <v>178.74836535051301</v>
      </c>
      <c r="C37" s="100">
        <v>2.0390241080325699</v>
      </c>
      <c r="D37" s="99">
        <v>191.63428343163</v>
      </c>
      <c r="E37" s="100">
        <v>2.6709731251453599</v>
      </c>
      <c r="F37" s="99">
        <v>186.713551253887</v>
      </c>
      <c r="G37" s="258">
        <v>1.26893360601232</v>
      </c>
    </row>
    <row r="38" spans="1:11" s="1" customFormat="1" x14ac:dyDescent="0.2">
      <c r="G38" s="293"/>
    </row>
    <row r="39" spans="1:11" s="1" customFormat="1" x14ac:dyDescent="0.2">
      <c r="A39" s="101" t="s">
        <v>156</v>
      </c>
      <c r="B39" s="199">
        <f>IF(ISNUMBER(B$12),AVERAGE(B12:B31,B34,B37),"")</f>
        <v>188.46896737091191</v>
      </c>
      <c r="C39" s="102">
        <f>IF(ISNUMBER(C$12),SQRT((SUMSQ(C12:C31,C34,C37))/(22^2)),"")</f>
        <v>0.3632198608640605</v>
      </c>
      <c r="D39" s="199">
        <f t="shared" ref="D39" si="0">IF(ISNUMBER(D$12),AVERAGE(D12:D31,D34,D37),"")</f>
        <v>204.5741853702186</v>
      </c>
      <c r="E39" s="102">
        <f t="shared" ref="E39" si="1">IF(ISNUMBER(E$12),SQRT((SUMSQ(E12:E31,E34,E37))/(22^2)),"")</f>
        <v>0.48682856377722966</v>
      </c>
      <c r="F39" s="199">
        <f t="shared" ref="F39" si="2">IF(ISNUMBER(F$12),AVERAGE(F12:F31,F34,F37),"")</f>
        <v>195.75218662001933</v>
      </c>
      <c r="G39" s="251">
        <f t="shared" ref="G39" si="3">IF(ISNUMBER(G$12),SQRT((SUMSQ(G12:G31,G34,G37))/(22^2)),"")</f>
        <v>0.20383432069213694</v>
      </c>
    </row>
    <row r="40" spans="1:11" s="1" customFormat="1" x14ac:dyDescent="0.2">
      <c r="A40" s="103"/>
      <c r="B40" s="116"/>
      <c r="C40" s="116"/>
      <c r="D40" s="116"/>
      <c r="E40" s="116"/>
      <c r="F40" s="116"/>
      <c r="G40" s="293"/>
    </row>
    <row r="41" spans="1:11" s="1" customFormat="1" x14ac:dyDescent="0.2">
      <c r="A41" s="105" t="s">
        <v>26</v>
      </c>
      <c r="B41" s="116"/>
      <c r="C41" s="116"/>
      <c r="D41" s="116"/>
      <c r="E41" s="116"/>
      <c r="F41" s="116"/>
      <c r="G41" s="293"/>
    </row>
    <row r="42" spans="1:11" s="116" customFormat="1" ht="12.75" customHeight="1" x14ac:dyDescent="0.2">
      <c r="A42" s="104" t="s">
        <v>262</v>
      </c>
      <c r="B42" s="145">
        <v>182.24946561921101</v>
      </c>
      <c r="C42" s="156">
        <v>2.1717131272821</v>
      </c>
      <c r="D42" s="145">
        <v>193.20347760022599</v>
      </c>
      <c r="E42" s="156">
        <v>2.50180737523345</v>
      </c>
      <c r="F42" s="145">
        <v>190.838302754898</v>
      </c>
      <c r="G42" s="258">
        <v>0.99377703414298002</v>
      </c>
    </row>
    <row r="43" spans="1:11" s="116" customFormat="1" ht="12.75" customHeight="1" x14ac:dyDescent="0.2">
      <c r="A43" s="67" t="s">
        <v>338</v>
      </c>
      <c r="B43" s="214">
        <v>240.29641711190601</v>
      </c>
      <c r="C43" s="107">
        <v>3.5158281279110102</v>
      </c>
      <c r="D43" s="214">
        <v>237.80397076104899</v>
      </c>
      <c r="E43" s="107">
        <v>3.0932604028698001</v>
      </c>
      <c r="F43" s="214">
        <v>236.919257612976</v>
      </c>
      <c r="G43" s="260">
        <v>2.2219090686566001</v>
      </c>
    </row>
    <row r="44" spans="1:11" s="217" customFormat="1" ht="99.2" customHeight="1" x14ac:dyDescent="0.2">
      <c r="A44" s="476" t="s">
        <v>250</v>
      </c>
      <c r="B44" s="484"/>
      <c r="C44" s="484"/>
      <c r="D44" s="484"/>
      <c r="E44" s="484"/>
      <c r="F44" s="484"/>
      <c r="G44" s="484"/>
      <c r="H44" s="484"/>
      <c r="I44" s="242"/>
      <c r="J44" s="242"/>
      <c r="K44" s="242"/>
    </row>
    <row r="45" spans="1:11" s="240" customFormat="1" ht="71.25" customHeight="1" x14ac:dyDescent="0.2">
      <c r="A45" s="323" t="s">
        <v>339</v>
      </c>
      <c r="B45" s="323"/>
      <c r="C45" s="323"/>
      <c r="D45" s="323"/>
      <c r="E45" s="323"/>
      <c r="F45" s="323"/>
      <c r="G45" s="323"/>
      <c r="H45" s="323"/>
      <c r="I45" s="181"/>
      <c r="J45" s="242"/>
      <c r="K45" s="242"/>
    </row>
    <row r="46" spans="1:11" s="1" customFormat="1" ht="45.75" customHeight="1" x14ac:dyDescent="0.2">
      <c r="A46" s="472" t="s">
        <v>330</v>
      </c>
      <c r="B46" s="473"/>
      <c r="C46" s="473"/>
      <c r="D46" s="473"/>
      <c r="E46" s="473"/>
      <c r="F46" s="473"/>
      <c r="G46" s="473"/>
      <c r="H46" s="473"/>
      <c r="I46" s="85"/>
      <c r="J46" s="85"/>
      <c r="K46" s="85"/>
    </row>
    <row r="47" spans="1:11" x14ac:dyDescent="0.2">
      <c r="A47" s="304" t="s">
        <v>147</v>
      </c>
      <c r="B47" s="182"/>
      <c r="C47" s="182"/>
      <c r="D47" s="182"/>
      <c r="E47" s="182"/>
      <c r="F47" s="182"/>
      <c r="G47" s="182"/>
      <c r="H47" s="182"/>
    </row>
    <row r="48" spans="1:11" x14ac:dyDescent="0.2">
      <c r="B48" s="1"/>
      <c r="C48" s="1"/>
      <c r="D48" s="1"/>
      <c r="E48" s="1"/>
    </row>
    <row r="56" spans="1:5" s="1" customFormat="1" x14ac:dyDescent="0.2">
      <c r="A56" s="108"/>
      <c r="B56" s="83"/>
      <c r="C56" s="83"/>
      <c r="D56" s="83"/>
      <c r="E56" s="83"/>
    </row>
    <row r="57" spans="1:5" s="1" customFormat="1" x14ac:dyDescent="0.2">
      <c r="A57" s="108"/>
      <c r="B57" s="83"/>
      <c r="C57" s="83"/>
      <c r="D57" s="83"/>
      <c r="E57" s="83"/>
    </row>
    <row r="58" spans="1:5" s="1" customFormat="1" x14ac:dyDescent="0.2">
      <c r="A58" s="84"/>
      <c r="B58" s="83"/>
      <c r="C58" s="85"/>
      <c r="D58" s="83"/>
      <c r="E58" s="85"/>
    </row>
    <row r="59" spans="1:5" s="1" customFormat="1" x14ac:dyDescent="0.2">
      <c r="A59" s="84"/>
      <c r="B59" s="83"/>
      <c r="C59" s="85"/>
      <c r="D59" s="83"/>
      <c r="E59" s="85"/>
    </row>
    <row r="60" spans="1:5" s="1" customFormat="1" x14ac:dyDescent="0.2">
      <c r="A60" s="84"/>
      <c r="B60" s="83"/>
      <c r="C60" s="85"/>
      <c r="D60" s="83"/>
      <c r="E60" s="85"/>
    </row>
    <row r="61" spans="1:5" s="1" customFormat="1" x14ac:dyDescent="0.2">
      <c r="A61" s="84"/>
      <c r="B61" s="83"/>
      <c r="C61" s="85"/>
      <c r="D61" s="83"/>
      <c r="E61" s="85"/>
    </row>
    <row r="62" spans="1:5" s="1" customFormat="1" x14ac:dyDescent="0.2">
      <c r="A62" s="84"/>
      <c r="B62" s="83"/>
      <c r="C62" s="85"/>
      <c r="D62" s="83"/>
      <c r="E62" s="85"/>
    </row>
    <row r="63" spans="1:5" s="1" customFormat="1" x14ac:dyDescent="0.2">
      <c r="A63" s="121"/>
      <c r="B63" s="85"/>
      <c r="C63" s="85"/>
      <c r="D63" s="85"/>
      <c r="E63" s="85"/>
    </row>
    <row r="64" spans="1:5" s="1" customFormat="1" x14ac:dyDescent="0.2">
      <c r="A64" s="122"/>
      <c r="B64" s="85"/>
      <c r="C64" s="85"/>
      <c r="D64" s="85"/>
      <c r="E64" s="85"/>
    </row>
  </sheetData>
  <mergeCells count="8">
    <mergeCell ref="A46:H46"/>
    <mergeCell ref="A44:H44"/>
    <mergeCell ref="A2:J4"/>
    <mergeCell ref="B5:G6"/>
    <mergeCell ref="B7:C8"/>
    <mergeCell ref="D7:E8"/>
    <mergeCell ref="F7:G8"/>
    <mergeCell ref="A45:H4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Y66"/>
  <sheetViews>
    <sheetView topLeftCell="A19" zoomScaleNormal="100" zoomScaleSheetLayoutView="59" workbookViewId="0">
      <selection activeCell="N51" sqref="N51"/>
    </sheetView>
  </sheetViews>
  <sheetFormatPr defaultColWidth="9" defaultRowHeight="12.75" x14ac:dyDescent="0.2"/>
  <cols>
    <col min="1" max="1" width="16.7109375" style="85" customWidth="1"/>
    <col min="2" max="13" width="4.5703125" style="85" customWidth="1"/>
    <col min="14" max="16" width="4.140625" style="85" customWidth="1"/>
    <col min="17" max="17" width="16.7109375" style="85" customWidth="1"/>
    <col min="18" max="23" width="4.5703125" style="85" customWidth="1"/>
    <col min="24" max="32" width="4.140625" style="85" customWidth="1"/>
    <col min="33" max="33" width="16.5703125" style="85" customWidth="1"/>
    <col min="34" max="45" width="4.5703125" style="85" customWidth="1"/>
    <col min="46" max="50" width="4.140625" style="85" customWidth="1"/>
    <col min="51" max="51" width="16.5703125" style="85" customWidth="1"/>
    <col min="52" max="63" width="4.5703125" style="85" customWidth="1"/>
    <col min="64" max="69" width="7.5703125" style="85" customWidth="1"/>
    <col min="70" max="75" width="5.28515625" style="85" customWidth="1"/>
    <col min="76" max="77" width="5" style="85" customWidth="1"/>
    <col min="78" max="16384" width="9" style="85"/>
  </cols>
  <sheetData>
    <row r="1" spans="1:77" x14ac:dyDescent="0.2">
      <c r="A1" s="84" t="s">
        <v>316</v>
      </c>
      <c r="G1" s="84"/>
      <c r="H1" s="84"/>
      <c r="I1" s="84"/>
      <c r="J1" s="84"/>
      <c r="K1" s="84"/>
      <c r="L1" s="84"/>
      <c r="M1" s="84"/>
      <c r="N1" s="84"/>
      <c r="O1" s="84"/>
      <c r="P1" s="84"/>
      <c r="Q1" s="84" t="str">
        <f>A1</f>
        <v>Table A4.28</v>
      </c>
      <c r="R1" s="84"/>
      <c r="S1" s="84"/>
      <c r="T1" s="84"/>
      <c r="U1" s="84"/>
      <c r="V1" s="84"/>
      <c r="W1" s="84"/>
      <c r="AG1" s="84" t="str">
        <f>$A$1</f>
        <v>Table A4.28</v>
      </c>
      <c r="AH1" s="84"/>
      <c r="AI1" s="84"/>
      <c r="AJ1" s="84"/>
      <c r="AK1" s="84"/>
      <c r="AL1" s="84"/>
      <c r="AM1" s="84"/>
      <c r="AN1" s="84"/>
      <c r="AO1" s="84"/>
      <c r="AP1" s="84"/>
      <c r="AQ1" s="84"/>
      <c r="AR1" s="84"/>
      <c r="AS1" s="84"/>
      <c r="AT1" s="84"/>
      <c r="AU1" s="84"/>
      <c r="AV1" s="84"/>
      <c r="AW1" s="84"/>
      <c r="AX1" s="84"/>
      <c r="AY1" s="84" t="str">
        <f>$A$1</f>
        <v>Table A4.28</v>
      </c>
      <c r="AZ1" s="84"/>
      <c r="BW1" s="84"/>
    </row>
    <row r="2" spans="1:77" ht="12.75" customHeight="1" x14ac:dyDescent="0.2">
      <c r="A2" s="448" t="s">
        <v>270</v>
      </c>
      <c r="B2" s="448"/>
      <c r="C2" s="448"/>
      <c r="D2" s="448"/>
      <c r="E2" s="448"/>
      <c r="F2" s="448"/>
      <c r="G2" s="448"/>
      <c r="H2" s="448"/>
      <c r="I2" s="448"/>
      <c r="J2" s="448"/>
      <c r="K2" s="448"/>
      <c r="L2" s="448"/>
      <c r="M2" s="448"/>
      <c r="N2" s="448"/>
      <c r="O2" s="448"/>
      <c r="P2" s="448"/>
      <c r="Q2" s="448" t="s">
        <v>270</v>
      </c>
      <c r="R2" s="448"/>
      <c r="S2" s="448"/>
      <c r="T2" s="448"/>
      <c r="U2" s="448"/>
      <c r="V2" s="448"/>
      <c r="W2" s="448"/>
      <c r="X2" s="448"/>
      <c r="Y2" s="448"/>
      <c r="Z2" s="448"/>
      <c r="AA2" s="448"/>
      <c r="AB2" s="448"/>
      <c r="AC2" s="448"/>
      <c r="AD2" s="448"/>
      <c r="AE2" s="448"/>
      <c r="AF2" s="448"/>
      <c r="AG2" s="448" t="s">
        <v>270</v>
      </c>
      <c r="AH2" s="448"/>
      <c r="AI2" s="448"/>
      <c r="AJ2" s="448"/>
      <c r="AK2" s="448"/>
      <c r="AL2" s="448"/>
      <c r="AM2" s="448"/>
      <c r="AN2" s="448"/>
      <c r="AO2" s="448"/>
      <c r="AP2" s="448"/>
      <c r="AQ2" s="448"/>
      <c r="AR2" s="448"/>
      <c r="AS2" s="448"/>
      <c r="AT2" s="448"/>
      <c r="AU2" s="448"/>
      <c r="AV2" s="448"/>
      <c r="AW2" s="190"/>
      <c r="AX2" s="190"/>
      <c r="AY2" s="448" t="str">
        <f>A2</f>
        <v xml:space="preserve">Likelihood of over-qualification, by socio-demographic and job characteristics
</v>
      </c>
      <c r="AZ2" s="448"/>
      <c r="BA2" s="448"/>
      <c r="BB2" s="448"/>
      <c r="BC2" s="448"/>
      <c r="BD2" s="448"/>
      <c r="BE2" s="448"/>
      <c r="BF2" s="448"/>
      <c r="BG2" s="448"/>
      <c r="BH2" s="448"/>
      <c r="BI2" s="448"/>
      <c r="BJ2" s="448"/>
      <c r="BK2" s="448"/>
      <c r="BL2" s="448"/>
      <c r="BW2" s="86"/>
      <c r="BX2" s="86"/>
    </row>
    <row r="3" spans="1:77" x14ac:dyDescent="0.2">
      <c r="A3" s="488" t="s">
        <v>271</v>
      </c>
      <c r="B3" s="488"/>
      <c r="C3" s="488"/>
      <c r="D3" s="488"/>
      <c r="E3" s="488"/>
      <c r="F3" s="488"/>
      <c r="G3" s="488"/>
      <c r="H3" s="488"/>
      <c r="I3" s="488"/>
      <c r="J3" s="488"/>
      <c r="K3" s="488"/>
      <c r="L3" s="488"/>
      <c r="M3" s="488"/>
      <c r="N3" s="488"/>
      <c r="O3" s="488"/>
      <c r="P3" s="488"/>
      <c r="Q3" s="488" t="s">
        <v>271</v>
      </c>
      <c r="R3" s="488"/>
      <c r="S3" s="488"/>
      <c r="T3" s="488"/>
      <c r="U3" s="488"/>
      <c r="V3" s="488"/>
      <c r="W3" s="488"/>
      <c r="X3" s="488"/>
      <c r="Y3" s="488"/>
      <c r="Z3" s="488"/>
      <c r="AA3" s="488"/>
      <c r="AB3" s="488"/>
      <c r="AC3" s="488"/>
      <c r="AD3" s="488"/>
      <c r="AE3" s="488"/>
      <c r="AF3" s="488"/>
      <c r="AG3" s="488" t="s">
        <v>271</v>
      </c>
      <c r="AH3" s="488"/>
      <c r="AI3" s="488"/>
      <c r="AJ3" s="488"/>
      <c r="AK3" s="488"/>
      <c r="AL3" s="488"/>
      <c r="AM3" s="488"/>
      <c r="AN3" s="488"/>
      <c r="AO3" s="488"/>
      <c r="AP3" s="488"/>
      <c r="AQ3" s="488"/>
      <c r="AR3" s="488"/>
      <c r="AS3" s="488"/>
      <c r="AT3" s="488"/>
      <c r="AU3" s="488"/>
      <c r="AV3" s="488"/>
      <c r="AW3" s="190"/>
      <c r="AX3" s="190"/>
      <c r="AY3" s="448"/>
      <c r="AZ3" s="448"/>
      <c r="BA3" s="448"/>
      <c r="BB3" s="448"/>
      <c r="BC3" s="448"/>
      <c r="BD3" s="448"/>
      <c r="BE3" s="448"/>
      <c r="BF3" s="448"/>
      <c r="BG3" s="448"/>
      <c r="BH3" s="448"/>
      <c r="BI3" s="448"/>
      <c r="BJ3" s="448"/>
      <c r="BK3" s="448"/>
      <c r="BL3" s="448"/>
      <c r="BW3" s="86"/>
      <c r="BX3" s="86"/>
    </row>
    <row r="4" spans="1:77" s="127" customFormat="1" x14ac:dyDescent="0.2">
      <c r="A4" s="488"/>
      <c r="B4" s="488"/>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125"/>
      <c r="AX4" s="125"/>
      <c r="AY4" s="125" t="str">
        <f>A3</f>
        <v>Odds ratios from logit regression, relative to being well-matched</v>
      </c>
      <c r="AZ4" s="125"/>
      <c r="BA4" s="125"/>
      <c r="BB4" s="125"/>
      <c r="BC4" s="125"/>
      <c r="BD4" s="125"/>
      <c r="BE4" s="125"/>
      <c r="BF4" s="125"/>
      <c r="BG4" s="125"/>
      <c r="BH4" s="125"/>
      <c r="BI4" s="125"/>
      <c r="BJ4" s="125"/>
      <c r="BK4" s="125"/>
      <c r="BL4" s="126"/>
      <c r="BW4" s="128"/>
      <c r="BX4" s="128"/>
    </row>
    <row r="5" spans="1:77" x14ac:dyDescent="0.2">
      <c r="A5" s="86" t="s">
        <v>34</v>
      </c>
      <c r="B5" s="86"/>
      <c r="C5" s="86"/>
      <c r="D5" s="86"/>
      <c r="E5" s="86"/>
      <c r="F5" s="86"/>
      <c r="G5" s="86"/>
      <c r="H5" s="86"/>
      <c r="I5" s="86"/>
      <c r="J5" s="86"/>
      <c r="K5" s="86"/>
      <c r="L5" s="86"/>
      <c r="M5" s="86"/>
      <c r="Q5" s="86" t="s">
        <v>33</v>
      </c>
      <c r="R5" s="86"/>
      <c r="S5" s="86"/>
      <c r="T5" s="86"/>
      <c r="U5" s="86"/>
      <c r="V5" s="86"/>
      <c r="W5" s="86"/>
      <c r="AG5" s="86" t="s">
        <v>32</v>
      </c>
      <c r="AN5" s="86"/>
      <c r="AO5" s="86"/>
      <c r="AP5" s="86"/>
      <c r="AQ5" s="86"/>
      <c r="AR5" s="86"/>
      <c r="AS5" s="86"/>
      <c r="AY5" s="86" t="s">
        <v>31</v>
      </c>
      <c r="AZ5" s="86"/>
      <c r="BW5" s="86"/>
    </row>
    <row r="6" spans="1:77" ht="15" customHeight="1" x14ac:dyDescent="0.25">
      <c r="A6" s="89"/>
      <c r="B6" s="485" t="s">
        <v>272</v>
      </c>
      <c r="C6" s="486"/>
      <c r="D6" s="486"/>
      <c r="E6" s="486"/>
      <c r="F6" s="486"/>
      <c r="G6" s="486"/>
      <c r="H6" s="486"/>
      <c r="I6" s="486"/>
      <c r="J6" s="486"/>
      <c r="K6" s="486"/>
      <c r="L6" s="486"/>
      <c r="M6" s="487"/>
      <c r="R6" s="485" t="s">
        <v>272</v>
      </c>
      <c r="S6" s="486"/>
      <c r="T6" s="486"/>
      <c r="U6" s="486"/>
      <c r="V6" s="486"/>
      <c r="W6" s="487"/>
      <c r="AH6" s="485" t="s">
        <v>272</v>
      </c>
      <c r="AI6" s="486"/>
      <c r="AJ6" s="486"/>
      <c r="AK6" s="486"/>
      <c r="AL6" s="486"/>
      <c r="AM6" s="486"/>
      <c r="AN6" s="486"/>
      <c r="AO6" s="486"/>
      <c r="AP6" s="486"/>
      <c r="AQ6" s="486"/>
      <c r="AR6" s="486"/>
      <c r="AS6" s="487"/>
      <c r="AZ6" s="485" t="s">
        <v>272</v>
      </c>
      <c r="BA6" s="486"/>
      <c r="BB6" s="486"/>
      <c r="BC6" s="486"/>
      <c r="BD6" s="486"/>
      <c r="BE6" s="486"/>
      <c r="BF6" s="486"/>
      <c r="BG6" s="486"/>
      <c r="BH6" s="486"/>
      <c r="BI6" s="486"/>
      <c r="BJ6" s="486"/>
      <c r="BK6" s="487"/>
      <c r="BW6" s="130"/>
      <c r="BX6" s="131"/>
      <c r="BY6" s="131"/>
    </row>
    <row r="7" spans="1:77" ht="27.75" customHeight="1" x14ac:dyDescent="0.25">
      <c r="A7" s="89"/>
      <c r="B7" s="465" t="s">
        <v>273</v>
      </c>
      <c r="C7" s="489"/>
      <c r="D7" s="489"/>
      <c r="E7" s="489"/>
      <c r="F7" s="489"/>
      <c r="G7" s="490"/>
      <c r="H7" s="485" t="s">
        <v>274</v>
      </c>
      <c r="I7" s="486"/>
      <c r="J7" s="486"/>
      <c r="K7" s="486"/>
      <c r="L7" s="486"/>
      <c r="M7" s="487"/>
      <c r="Q7" s="89"/>
      <c r="R7" s="485" t="s">
        <v>275</v>
      </c>
      <c r="S7" s="486"/>
      <c r="T7" s="486"/>
      <c r="U7" s="486"/>
      <c r="V7" s="486"/>
      <c r="W7" s="487"/>
      <c r="AH7" s="485" t="s">
        <v>276</v>
      </c>
      <c r="AI7" s="486"/>
      <c r="AJ7" s="486"/>
      <c r="AK7" s="486"/>
      <c r="AL7" s="486"/>
      <c r="AM7" s="486"/>
      <c r="AN7" s="486"/>
      <c r="AO7" s="486"/>
      <c r="AP7" s="486"/>
      <c r="AQ7" s="486"/>
      <c r="AR7" s="486"/>
      <c r="AS7" s="487"/>
      <c r="AZ7" s="485" t="s">
        <v>277</v>
      </c>
      <c r="BA7" s="486"/>
      <c r="BB7" s="486"/>
      <c r="BC7" s="486"/>
      <c r="BD7" s="486"/>
      <c r="BE7" s="487"/>
      <c r="BF7" s="485" t="s">
        <v>278</v>
      </c>
      <c r="BG7" s="486"/>
      <c r="BH7" s="486"/>
      <c r="BI7" s="486"/>
      <c r="BJ7" s="486"/>
      <c r="BK7" s="487"/>
      <c r="BW7" s="131"/>
      <c r="BX7" s="131"/>
      <c r="BY7" s="131"/>
    </row>
    <row r="8" spans="1:77" ht="33.75" customHeight="1" x14ac:dyDescent="0.2">
      <c r="B8" s="465" t="s">
        <v>279</v>
      </c>
      <c r="C8" s="489"/>
      <c r="D8" s="490"/>
      <c r="E8" s="465" t="s">
        <v>280</v>
      </c>
      <c r="F8" s="489"/>
      <c r="G8" s="490"/>
      <c r="H8" s="491" t="s">
        <v>281</v>
      </c>
      <c r="I8" s="491"/>
      <c r="J8" s="492"/>
      <c r="K8" s="465" t="s">
        <v>282</v>
      </c>
      <c r="L8" s="489"/>
      <c r="M8" s="490"/>
      <c r="R8" s="465" t="s">
        <v>283</v>
      </c>
      <c r="S8" s="489"/>
      <c r="T8" s="490"/>
      <c r="U8" s="465" t="s">
        <v>284</v>
      </c>
      <c r="V8" s="489"/>
      <c r="W8" s="490"/>
      <c r="AH8" s="465" t="s">
        <v>169</v>
      </c>
      <c r="AI8" s="489"/>
      <c r="AJ8" s="490"/>
      <c r="AK8" s="465" t="s">
        <v>285</v>
      </c>
      <c r="AL8" s="489"/>
      <c r="AM8" s="490"/>
      <c r="AN8" s="465" t="s">
        <v>286</v>
      </c>
      <c r="AO8" s="489"/>
      <c r="AP8" s="490"/>
      <c r="AQ8" s="465" t="s">
        <v>287</v>
      </c>
      <c r="AR8" s="489"/>
      <c r="AS8" s="490"/>
      <c r="AZ8" s="465" t="s">
        <v>288</v>
      </c>
      <c r="BA8" s="489"/>
      <c r="BB8" s="490"/>
      <c r="BC8" s="465" t="s">
        <v>289</v>
      </c>
      <c r="BD8" s="489"/>
      <c r="BE8" s="490"/>
      <c r="BF8" s="493" t="s">
        <v>290</v>
      </c>
      <c r="BG8" s="494"/>
      <c r="BH8" s="495"/>
      <c r="BI8" s="493" t="s">
        <v>291</v>
      </c>
      <c r="BJ8" s="494"/>
      <c r="BK8" s="495"/>
      <c r="BW8" s="132"/>
      <c r="BX8" s="133"/>
      <c r="BY8" s="132"/>
    </row>
    <row r="9" spans="1:77" s="91" customFormat="1" ht="19.5" customHeight="1" x14ac:dyDescent="0.2">
      <c r="A9" s="134"/>
      <c r="B9" s="135" t="s">
        <v>292</v>
      </c>
      <c r="C9" s="135" t="s">
        <v>67</v>
      </c>
      <c r="D9" s="135" t="s">
        <v>293</v>
      </c>
      <c r="E9" s="135" t="s">
        <v>292</v>
      </c>
      <c r="F9" s="135" t="s">
        <v>67</v>
      </c>
      <c r="G9" s="135" t="s">
        <v>293</v>
      </c>
      <c r="H9" s="135" t="s">
        <v>292</v>
      </c>
      <c r="I9" s="135" t="s">
        <v>67</v>
      </c>
      <c r="J9" s="135" t="s">
        <v>293</v>
      </c>
      <c r="K9" s="135" t="s">
        <v>292</v>
      </c>
      <c r="L9" s="135" t="s">
        <v>67</v>
      </c>
      <c r="M9" s="135" t="s">
        <v>293</v>
      </c>
      <c r="N9" s="85"/>
      <c r="O9" s="85"/>
      <c r="P9" s="85"/>
      <c r="Q9" s="134"/>
      <c r="R9" s="135" t="s">
        <v>292</v>
      </c>
      <c r="S9" s="135" t="s">
        <v>67</v>
      </c>
      <c r="T9" s="135" t="s">
        <v>293</v>
      </c>
      <c r="U9" s="135" t="s">
        <v>292</v>
      </c>
      <c r="V9" s="135" t="s">
        <v>67</v>
      </c>
      <c r="W9" s="135" t="s">
        <v>293</v>
      </c>
      <c r="X9" s="85"/>
      <c r="Y9" s="85"/>
      <c r="Z9" s="85"/>
      <c r="AA9" s="85"/>
      <c r="AB9" s="85"/>
      <c r="AC9" s="85"/>
      <c r="AD9" s="85"/>
      <c r="AE9" s="85"/>
      <c r="AF9" s="85"/>
      <c r="AG9" s="136"/>
      <c r="AH9" s="135" t="s">
        <v>292</v>
      </c>
      <c r="AI9" s="135" t="s">
        <v>67</v>
      </c>
      <c r="AJ9" s="135" t="s">
        <v>293</v>
      </c>
      <c r="AK9" s="135" t="s">
        <v>292</v>
      </c>
      <c r="AL9" s="135" t="s">
        <v>67</v>
      </c>
      <c r="AM9" s="135" t="s">
        <v>293</v>
      </c>
      <c r="AN9" s="135" t="s">
        <v>292</v>
      </c>
      <c r="AO9" s="135" t="s">
        <v>67</v>
      </c>
      <c r="AP9" s="135" t="s">
        <v>293</v>
      </c>
      <c r="AQ9" s="137" t="s">
        <v>292</v>
      </c>
      <c r="AR9" s="137" t="s">
        <v>67</v>
      </c>
      <c r="AS9" s="135" t="s">
        <v>293</v>
      </c>
      <c r="AT9" s="85"/>
      <c r="AU9" s="85"/>
      <c r="AV9" s="85"/>
      <c r="AW9" s="85"/>
      <c r="AX9" s="85"/>
      <c r="AY9" s="136"/>
      <c r="AZ9" s="135" t="s">
        <v>292</v>
      </c>
      <c r="BA9" s="135" t="s">
        <v>67</v>
      </c>
      <c r="BB9" s="135" t="s">
        <v>293</v>
      </c>
      <c r="BC9" s="135" t="s">
        <v>292</v>
      </c>
      <c r="BD9" s="135" t="s">
        <v>67</v>
      </c>
      <c r="BE9" s="135" t="s">
        <v>293</v>
      </c>
      <c r="BF9" s="135" t="s">
        <v>292</v>
      </c>
      <c r="BG9" s="135" t="s">
        <v>67</v>
      </c>
      <c r="BH9" s="135" t="s">
        <v>293</v>
      </c>
      <c r="BI9" s="135" t="s">
        <v>292</v>
      </c>
      <c r="BJ9" s="135" t="s">
        <v>67</v>
      </c>
      <c r="BK9" s="135" t="s">
        <v>293</v>
      </c>
      <c r="BL9" s="85"/>
      <c r="BM9" s="85"/>
      <c r="BN9" s="85"/>
      <c r="BO9" s="85"/>
      <c r="BP9" s="85"/>
      <c r="BQ9" s="85"/>
      <c r="BR9" s="85"/>
      <c r="BS9" s="85"/>
      <c r="BT9" s="85"/>
      <c r="BU9" s="85"/>
      <c r="BV9" s="85"/>
      <c r="BW9" s="138"/>
      <c r="BX9" s="138"/>
      <c r="BY9" s="138"/>
    </row>
    <row r="10" spans="1:77" x14ac:dyDescent="0.2">
      <c r="A10" s="139" t="s">
        <v>0</v>
      </c>
      <c r="B10" s="140"/>
      <c r="C10" s="140"/>
      <c r="D10" s="140"/>
      <c r="E10" s="140"/>
      <c r="F10" s="140"/>
      <c r="G10" s="140"/>
      <c r="H10" s="140"/>
      <c r="I10" s="140"/>
      <c r="J10" s="140"/>
      <c r="K10" s="140"/>
      <c r="L10" s="140"/>
      <c r="M10" s="307"/>
      <c r="P10" s="287"/>
      <c r="Q10" s="139" t="s">
        <v>0</v>
      </c>
      <c r="R10" s="140"/>
      <c r="S10" s="140"/>
      <c r="T10" s="140"/>
      <c r="U10" s="140"/>
      <c r="V10" s="140"/>
      <c r="W10" s="307"/>
      <c r="AF10" s="287"/>
      <c r="AG10" s="139" t="s">
        <v>0</v>
      </c>
      <c r="AH10" s="140"/>
      <c r="AI10" s="140"/>
      <c r="AJ10" s="140"/>
      <c r="AK10" s="140"/>
      <c r="AL10" s="140"/>
      <c r="AM10" s="140"/>
      <c r="AN10" s="140"/>
      <c r="AO10" s="140"/>
      <c r="AP10" s="140"/>
      <c r="AQ10" s="140"/>
      <c r="AS10" s="311"/>
      <c r="AX10" s="287"/>
      <c r="AY10" s="139" t="s">
        <v>0</v>
      </c>
      <c r="AZ10" s="140"/>
      <c r="BA10" s="140"/>
      <c r="BB10" s="140"/>
      <c r="BC10" s="140"/>
      <c r="BD10" s="140"/>
      <c r="BE10" s="140"/>
      <c r="BF10" s="140"/>
      <c r="BG10" s="140"/>
      <c r="BH10" s="140"/>
      <c r="BI10" s="140"/>
      <c r="BJ10" s="140"/>
      <c r="BK10" s="307"/>
      <c r="BW10" s="140"/>
      <c r="BX10" s="131"/>
      <c r="BY10" s="131"/>
    </row>
    <row r="11" spans="1:77" x14ac:dyDescent="0.2">
      <c r="A11" s="141" t="s">
        <v>1</v>
      </c>
      <c r="M11" s="287"/>
      <c r="P11" s="287"/>
      <c r="Q11" s="141" t="s">
        <v>1</v>
      </c>
      <c r="W11" s="287"/>
      <c r="AF11" s="287"/>
      <c r="AG11" s="141" t="s">
        <v>1</v>
      </c>
      <c r="AO11" s="142"/>
      <c r="AS11" s="287"/>
      <c r="AX11" s="287"/>
      <c r="AY11" s="141" t="s">
        <v>1</v>
      </c>
      <c r="BK11" s="287"/>
    </row>
    <row r="12" spans="1:77" x14ac:dyDescent="0.2">
      <c r="A12" s="83" t="s">
        <v>2</v>
      </c>
      <c r="B12" s="99">
        <v>1</v>
      </c>
      <c r="C12" s="100" t="s">
        <v>239</v>
      </c>
      <c r="D12" s="143">
        <v>267</v>
      </c>
      <c r="E12" s="224">
        <v>0.58372119251140198</v>
      </c>
      <c r="F12" s="144">
        <v>1.3647499941687799E-2</v>
      </c>
      <c r="G12" s="143">
        <v>892</v>
      </c>
      <c r="H12" s="224">
        <v>1</v>
      </c>
      <c r="I12" s="100" t="s">
        <v>239</v>
      </c>
      <c r="J12" s="143">
        <v>1683</v>
      </c>
      <c r="K12" s="99">
        <v>1.2405976419087299</v>
      </c>
      <c r="L12" s="144">
        <v>9.6884325654213996E-2</v>
      </c>
      <c r="M12" s="308">
        <v>719</v>
      </c>
      <c r="P12" s="287"/>
      <c r="Q12" s="83" t="s">
        <v>2</v>
      </c>
      <c r="R12" s="99">
        <v>1</v>
      </c>
      <c r="S12" s="100" t="s">
        <v>239</v>
      </c>
      <c r="T12" s="143">
        <v>544</v>
      </c>
      <c r="U12" s="99">
        <v>0.36976919857564899</v>
      </c>
      <c r="V12" s="144">
        <v>1.66489035121398E-4</v>
      </c>
      <c r="W12" s="308">
        <v>218</v>
      </c>
      <c r="AF12" s="287"/>
      <c r="AG12" s="83" t="s">
        <v>2</v>
      </c>
      <c r="AH12" s="99">
        <v>1.5597229417307099</v>
      </c>
      <c r="AI12" s="144">
        <v>6.7457993773550703E-2</v>
      </c>
      <c r="AJ12" s="143">
        <v>253</v>
      </c>
      <c r="AK12" s="99">
        <v>1</v>
      </c>
      <c r="AL12" s="100" t="s">
        <v>239</v>
      </c>
      <c r="AM12" s="143">
        <v>1352</v>
      </c>
      <c r="AN12" s="99">
        <v>0.95956259993215298</v>
      </c>
      <c r="AO12" s="144">
        <v>0.69696573189288402</v>
      </c>
      <c r="AP12" s="143">
        <v>470</v>
      </c>
      <c r="AQ12" s="99">
        <v>0.98142378302406297</v>
      </c>
      <c r="AR12" s="144">
        <v>0.90640729048077295</v>
      </c>
      <c r="AS12" s="308">
        <v>327</v>
      </c>
      <c r="AT12" s="145"/>
      <c r="AU12" s="145"/>
      <c r="AV12" s="145"/>
      <c r="AW12" s="145"/>
      <c r="AX12" s="263"/>
      <c r="AY12" s="83" t="s">
        <v>2</v>
      </c>
      <c r="AZ12" s="99">
        <v>1</v>
      </c>
      <c r="BA12" s="100" t="s">
        <v>239</v>
      </c>
      <c r="BB12" s="146">
        <v>699</v>
      </c>
      <c r="BC12" s="99">
        <v>0.41954737139169501</v>
      </c>
      <c r="BD12" s="144">
        <v>3.3537306265429801E-9</v>
      </c>
      <c r="BE12" s="146">
        <v>1703</v>
      </c>
      <c r="BF12" s="99">
        <v>1</v>
      </c>
      <c r="BG12" s="100" t="s">
        <v>239</v>
      </c>
      <c r="BH12" s="146">
        <v>1690</v>
      </c>
      <c r="BI12" s="99">
        <v>0.52451739080805904</v>
      </c>
      <c r="BJ12" s="144">
        <v>1.0932105644136901E-3</v>
      </c>
      <c r="BK12" s="308">
        <v>311</v>
      </c>
      <c r="BW12" s="143"/>
    </row>
    <row r="13" spans="1:77" ht="12.75" customHeight="1" x14ac:dyDescent="0.2">
      <c r="A13" s="83" t="s">
        <v>3</v>
      </c>
      <c r="B13" s="99">
        <v>1</v>
      </c>
      <c r="C13" s="100" t="s">
        <v>239</v>
      </c>
      <c r="D13" s="143">
        <v>164</v>
      </c>
      <c r="E13" s="224">
        <v>0.80735851571280404</v>
      </c>
      <c r="F13" s="144">
        <v>0.41392672667057501</v>
      </c>
      <c r="G13" s="143">
        <v>717</v>
      </c>
      <c r="H13" s="224">
        <v>1</v>
      </c>
      <c r="I13" s="100" t="s">
        <v>239</v>
      </c>
      <c r="J13" s="143">
        <v>1677</v>
      </c>
      <c r="K13" s="99">
        <v>2.4216496726901999</v>
      </c>
      <c r="L13" s="144">
        <v>4.6369032591364601E-7</v>
      </c>
      <c r="M13" s="308">
        <v>243</v>
      </c>
      <c r="N13" s="143"/>
      <c r="O13" s="143"/>
      <c r="P13" s="308"/>
      <c r="Q13" s="83" t="s">
        <v>3</v>
      </c>
      <c r="R13" s="99">
        <v>1</v>
      </c>
      <c r="S13" s="100" t="s">
        <v>239</v>
      </c>
      <c r="T13" s="143">
        <v>465</v>
      </c>
      <c r="U13" s="99">
        <v>0.74461250955246105</v>
      </c>
      <c r="V13" s="144">
        <v>0.30445968530891199</v>
      </c>
      <c r="W13" s="308">
        <v>153</v>
      </c>
      <c r="AF13" s="287"/>
      <c r="AG13" s="83" t="s">
        <v>3</v>
      </c>
      <c r="AH13" s="99">
        <v>1.3017756824037801</v>
      </c>
      <c r="AI13" s="144">
        <v>0.17044351392238299</v>
      </c>
      <c r="AJ13" s="143">
        <v>209</v>
      </c>
      <c r="AK13" s="99">
        <v>1</v>
      </c>
      <c r="AL13" s="100" t="s">
        <v>239</v>
      </c>
      <c r="AM13" s="143">
        <v>1029</v>
      </c>
      <c r="AN13" s="99">
        <v>1.2207606019394699</v>
      </c>
      <c r="AO13" s="144">
        <v>0.106927432115256</v>
      </c>
      <c r="AP13" s="143">
        <v>521</v>
      </c>
      <c r="AQ13" s="99">
        <v>0.91465805327151195</v>
      </c>
      <c r="AR13" s="144">
        <v>0.71536581451789305</v>
      </c>
      <c r="AS13" s="308">
        <v>161</v>
      </c>
      <c r="AT13" s="145"/>
      <c r="AU13" s="145"/>
      <c r="AV13" s="145"/>
      <c r="AW13" s="145"/>
      <c r="AX13" s="263"/>
      <c r="AY13" s="83" t="s">
        <v>3</v>
      </c>
      <c r="AZ13" s="99">
        <v>1</v>
      </c>
      <c r="BA13" s="100" t="s">
        <v>239</v>
      </c>
      <c r="BB13" s="146">
        <v>455</v>
      </c>
      <c r="BC13" s="99">
        <v>0.52742724862832202</v>
      </c>
      <c r="BD13" s="144">
        <v>9.2324186431680402E-5</v>
      </c>
      <c r="BE13" s="146">
        <v>1465</v>
      </c>
      <c r="BF13" s="99">
        <v>1</v>
      </c>
      <c r="BG13" s="100" t="s">
        <v>239</v>
      </c>
      <c r="BH13" s="146">
        <v>1725</v>
      </c>
      <c r="BI13" s="99">
        <v>1.22746483215041</v>
      </c>
      <c r="BJ13" s="144">
        <v>0.35290658675481401</v>
      </c>
      <c r="BK13" s="308">
        <v>135</v>
      </c>
      <c r="BW13" s="143"/>
    </row>
    <row r="14" spans="1:77" x14ac:dyDescent="0.2">
      <c r="A14" s="83" t="s">
        <v>4</v>
      </c>
      <c r="B14" s="99">
        <v>1</v>
      </c>
      <c r="C14" s="100" t="s">
        <v>239</v>
      </c>
      <c r="D14" s="143">
        <v>981</v>
      </c>
      <c r="E14" s="224">
        <v>0.57274422272034098</v>
      </c>
      <c r="F14" s="144">
        <v>2.69729866666513E-5</v>
      </c>
      <c r="G14" s="143">
        <v>3957</v>
      </c>
      <c r="H14" s="224">
        <v>1</v>
      </c>
      <c r="I14" s="100" t="s">
        <v>239</v>
      </c>
      <c r="J14" s="143">
        <v>7856</v>
      </c>
      <c r="K14" s="99">
        <v>1.5187751284517499</v>
      </c>
      <c r="L14" s="144">
        <v>3.8692488055769303E-6</v>
      </c>
      <c r="M14" s="308">
        <v>2101</v>
      </c>
      <c r="N14" s="143"/>
      <c r="O14" s="143"/>
      <c r="P14" s="308"/>
      <c r="Q14" s="83" t="s">
        <v>4</v>
      </c>
      <c r="R14" s="99">
        <v>1</v>
      </c>
      <c r="S14" s="100" t="s">
        <v>239</v>
      </c>
      <c r="T14" s="143">
        <v>2117</v>
      </c>
      <c r="U14" s="99">
        <v>0.58135309752251496</v>
      </c>
      <c r="V14" s="144">
        <v>8.8028412541185696E-4</v>
      </c>
      <c r="W14" s="308">
        <v>893</v>
      </c>
      <c r="AF14" s="287"/>
      <c r="AG14" s="83" t="s">
        <v>4</v>
      </c>
      <c r="AH14" s="99">
        <v>1.3251235760934501</v>
      </c>
      <c r="AI14" s="144">
        <v>5.2103324296014102E-2</v>
      </c>
      <c r="AJ14" s="143">
        <v>1062</v>
      </c>
      <c r="AK14" s="99">
        <v>1</v>
      </c>
      <c r="AL14" s="100" t="s">
        <v>239</v>
      </c>
      <c r="AM14" s="143">
        <v>4844</v>
      </c>
      <c r="AN14" s="99">
        <v>1.2016367539463699</v>
      </c>
      <c r="AO14" s="144">
        <v>4.59718438033518E-2</v>
      </c>
      <c r="AP14" s="143">
        <v>2638</v>
      </c>
      <c r="AQ14" s="99">
        <v>1.0098773286468801</v>
      </c>
      <c r="AR14" s="144">
        <v>0.93466097025106998</v>
      </c>
      <c r="AS14" s="308">
        <v>1413</v>
      </c>
      <c r="AT14" s="145"/>
      <c r="AU14" s="145"/>
      <c r="AV14" s="145"/>
      <c r="AW14" s="145"/>
      <c r="AX14" s="263"/>
      <c r="AY14" s="83" t="s">
        <v>4</v>
      </c>
      <c r="AZ14" s="99">
        <v>1</v>
      </c>
      <c r="BA14" s="100" t="s">
        <v>239</v>
      </c>
      <c r="BB14" s="146">
        <v>1712</v>
      </c>
      <c r="BC14" s="99">
        <v>0.49306840924538098</v>
      </c>
      <c r="BD14" s="144">
        <v>1.3814360766417601E-9</v>
      </c>
      <c r="BE14" s="146">
        <v>8245</v>
      </c>
      <c r="BF14" s="99">
        <v>1</v>
      </c>
      <c r="BG14" s="100" t="s">
        <v>239</v>
      </c>
      <c r="BH14" s="146">
        <v>7671</v>
      </c>
      <c r="BI14" s="99">
        <v>0.96612885651379599</v>
      </c>
      <c r="BJ14" s="144">
        <v>0.80601218525777896</v>
      </c>
      <c r="BK14" s="308">
        <v>882</v>
      </c>
      <c r="BW14" s="143"/>
    </row>
    <row r="15" spans="1:77" x14ac:dyDescent="0.2">
      <c r="A15" s="83" t="s">
        <v>5</v>
      </c>
      <c r="B15" s="99">
        <v>1</v>
      </c>
      <c r="C15" s="100" t="s">
        <v>239</v>
      </c>
      <c r="D15" s="143">
        <v>230</v>
      </c>
      <c r="E15" s="224">
        <v>3.1887424115580298</v>
      </c>
      <c r="F15" s="144">
        <v>3.3606240329286903E-4</v>
      </c>
      <c r="G15" s="143">
        <v>622</v>
      </c>
      <c r="H15" s="224">
        <v>1</v>
      </c>
      <c r="I15" s="100" t="s">
        <v>239</v>
      </c>
      <c r="J15" s="143">
        <v>1846</v>
      </c>
      <c r="K15" s="99">
        <v>1.44216953852971</v>
      </c>
      <c r="L15" s="144">
        <v>0.37645999107130401</v>
      </c>
      <c r="M15" s="308">
        <v>54</v>
      </c>
      <c r="N15" s="143"/>
      <c r="O15" s="143"/>
      <c r="P15" s="308"/>
      <c r="Q15" s="83" t="s">
        <v>5</v>
      </c>
      <c r="R15" s="99">
        <v>1</v>
      </c>
      <c r="S15" s="100" t="s">
        <v>239</v>
      </c>
      <c r="T15" s="143">
        <v>569</v>
      </c>
      <c r="U15" s="99">
        <v>0.89218173917813004</v>
      </c>
      <c r="V15" s="144">
        <v>0.68731990404593302</v>
      </c>
      <c r="W15" s="308">
        <v>80</v>
      </c>
      <c r="AF15" s="287"/>
      <c r="AG15" s="83" t="s">
        <v>5</v>
      </c>
      <c r="AH15" s="99">
        <v>1.05399687346445</v>
      </c>
      <c r="AI15" s="144">
        <v>0.86192108145332402</v>
      </c>
      <c r="AJ15" s="143">
        <v>175</v>
      </c>
      <c r="AK15" s="99">
        <v>1</v>
      </c>
      <c r="AL15" s="100" t="s">
        <v>239</v>
      </c>
      <c r="AM15" s="143">
        <v>1103</v>
      </c>
      <c r="AN15" s="99">
        <v>0.91836891987601499</v>
      </c>
      <c r="AO15" s="144">
        <v>0.63431581999249398</v>
      </c>
      <c r="AP15" s="143">
        <v>375</v>
      </c>
      <c r="AQ15" s="99">
        <v>0.79801529293714102</v>
      </c>
      <c r="AR15" s="144">
        <v>0.42983757744222301</v>
      </c>
      <c r="AS15" s="308">
        <v>247</v>
      </c>
      <c r="AT15" s="145"/>
      <c r="AU15" s="145"/>
      <c r="AV15" s="145"/>
      <c r="AW15" s="145"/>
      <c r="AX15" s="263"/>
      <c r="AY15" s="83" t="s">
        <v>5</v>
      </c>
      <c r="AZ15" s="99">
        <v>1</v>
      </c>
      <c r="BA15" s="100" t="s">
        <v>239</v>
      </c>
      <c r="BB15" s="146">
        <v>150</v>
      </c>
      <c r="BC15" s="99">
        <v>0.50293464072856597</v>
      </c>
      <c r="BD15" s="144">
        <v>6.5825617641683806E-2</v>
      </c>
      <c r="BE15" s="146">
        <v>1750</v>
      </c>
      <c r="BF15" s="99">
        <v>1</v>
      </c>
      <c r="BG15" s="100" t="s">
        <v>239</v>
      </c>
      <c r="BH15" s="146">
        <v>1546</v>
      </c>
      <c r="BI15" s="99">
        <v>1.33925408092835</v>
      </c>
      <c r="BJ15" s="144">
        <v>0.111616529276072</v>
      </c>
      <c r="BK15" s="308">
        <v>334</v>
      </c>
      <c r="BW15" s="143"/>
    </row>
    <row r="16" spans="1:77" x14ac:dyDescent="0.2">
      <c r="A16" s="83" t="s">
        <v>6</v>
      </c>
      <c r="B16" s="99">
        <v>1</v>
      </c>
      <c r="C16" s="100" t="s">
        <v>239</v>
      </c>
      <c r="D16" s="143">
        <v>147</v>
      </c>
      <c r="E16" s="99">
        <v>0.50652422183791701</v>
      </c>
      <c r="F16" s="144">
        <v>3.5922727504298399E-3</v>
      </c>
      <c r="G16" s="143">
        <v>1311</v>
      </c>
      <c r="H16" s="99">
        <v>1</v>
      </c>
      <c r="I16" s="100" t="s">
        <v>239</v>
      </c>
      <c r="J16" s="143">
        <v>2389</v>
      </c>
      <c r="K16" s="99">
        <v>3.68425754183788</v>
      </c>
      <c r="L16" s="144">
        <v>1.1102230246251601E-15</v>
      </c>
      <c r="M16" s="308">
        <v>532</v>
      </c>
      <c r="N16" s="143"/>
      <c r="O16" s="143"/>
      <c r="P16" s="308"/>
      <c r="Q16" s="83" t="s">
        <v>6</v>
      </c>
      <c r="R16" s="99">
        <v>1</v>
      </c>
      <c r="S16" s="100" t="s">
        <v>239</v>
      </c>
      <c r="T16" s="143">
        <v>492</v>
      </c>
      <c r="U16" s="99">
        <v>0.443666978924323</v>
      </c>
      <c r="V16" s="144">
        <v>4.0744604957854104E-3</v>
      </c>
      <c r="W16" s="308">
        <v>271</v>
      </c>
      <c r="AF16" s="287"/>
      <c r="AG16" s="83" t="s">
        <v>6</v>
      </c>
      <c r="AH16" s="99">
        <v>2.6773190805966598</v>
      </c>
      <c r="AI16" s="144">
        <v>6.0697908927487297E-5</v>
      </c>
      <c r="AJ16" s="143">
        <v>115</v>
      </c>
      <c r="AK16" s="99">
        <v>1</v>
      </c>
      <c r="AL16" s="100" t="s">
        <v>239</v>
      </c>
      <c r="AM16" s="143">
        <v>1241</v>
      </c>
      <c r="AN16" s="99">
        <v>1.18051068866317</v>
      </c>
      <c r="AO16" s="144">
        <v>0.31999238006240199</v>
      </c>
      <c r="AP16" s="143">
        <v>751</v>
      </c>
      <c r="AQ16" s="99">
        <v>1.24496901556692</v>
      </c>
      <c r="AR16" s="144">
        <v>0.146210008347857</v>
      </c>
      <c r="AS16" s="308">
        <v>814</v>
      </c>
      <c r="AT16" s="145"/>
      <c r="AU16" s="145"/>
      <c r="AV16" s="145"/>
      <c r="AW16" s="145"/>
      <c r="AX16" s="263"/>
      <c r="AY16" s="83" t="s">
        <v>6</v>
      </c>
      <c r="AZ16" s="99">
        <v>1</v>
      </c>
      <c r="BA16" s="100" t="s">
        <v>239</v>
      </c>
      <c r="BB16" s="146">
        <v>509</v>
      </c>
      <c r="BC16" s="99">
        <v>0.58548832526483396</v>
      </c>
      <c r="BD16" s="144">
        <v>2.9734372729972602E-4</v>
      </c>
      <c r="BE16" s="146">
        <v>2412</v>
      </c>
      <c r="BF16" s="99">
        <v>1</v>
      </c>
      <c r="BG16" s="100" t="s">
        <v>239</v>
      </c>
      <c r="BH16" s="146">
        <v>2628</v>
      </c>
      <c r="BI16" s="99">
        <v>1.12371310945544</v>
      </c>
      <c r="BJ16" s="144">
        <v>0.56630468601166495</v>
      </c>
      <c r="BK16" s="308">
        <v>247</v>
      </c>
      <c r="BW16" s="143"/>
    </row>
    <row r="17" spans="1:75" x14ac:dyDescent="0.2">
      <c r="A17" s="83" t="s">
        <v>7</v>
      </c>
      <c r="B17" s="99">
        <v>1</v>
      </c>
      <c r="C17" s="100" t="s">
        <v>239</v>
      </c>
      <c r="D17" s="143">
        <v>198</v>
      </c>
      <c r="E17" s="99">
        <v>0.91665687812139596</v>
      </c>
      <c r="F17" s="144">
        <v>0.61540742678825799</v>
      </c>
      <c r="G17" s="143">
        <v>1308</v>
      </c>
      <c r="H17" s="99">
        <v>1</v>
      </c>
      <c r="I17" s="100" t="s">
        <v>239</v>
      </c>
      <c r="J17" s="143">
        <v>2632</v>
      </c>
      <c r="K17" s="99">
        <v>1.36855320136662</v>
      </c>
      <c r="L17" s="144">
        <v>1.53467599818113E-2</v>
      </c>
      <c r="M17" s="308">
        <v>358</v>
      </c>
      <c r="N17" s="143"/>
      <c r="O17" s="143"/>
      <c r="P17" s="308"/>
      <c r="Q17" s="83" t="s">
        <v>7</v>
      </c>
      <c r="R17" s="99">
        <v>1</v>
      </c>
      <c r="S17" s="100" t="s">
        <v>239</v>
      </c>
      <c r="T17" s="143">
        <v>867</v>
      </c>
      <c r="U17" s="99">
        <v>0.52379822546126797</v>
      </c>
      <c r="V17" s="144">
        <v>8.2858861363197499E-3</v>
      </c>
      <c r="W17" s="308">
        <v>98</v>
      </c>
      <c r="AF17" s="287"/>
      <c r="AG17" s="83" t="s">
        <v>7</v>
      </c>
      <c r="AH17" s="99">
        <v>1.0363374733012101</v>
      </c>
      <c r="AI17" s="144">
        <v>0.83459915268045803</v>
      </c>
      <c r="AJ17" s="143">
        <v>202</v>
      </c>
      <c r="AK17" s="99">
        <v>1</v>
      </c>
      <c r="AL17" s="100" t="s">
        <v>239</v>
      </c>
      <c r="AM17" s="143">
        <v>1460</v>
      </c>
      <c r="AN17" s="99">
        <v>1.32571802090956</v>
      </c>
      <c r="AO17" s="144">
        <v>6.4295401651854904E-3</v>
      </c>
      <c r="AP17" s="143">
        <v>804</v>
      </c>
      <c r="AQ17" s="99">
        <v>1.0850131935390399</v>
      </c>
      <c r="AR17" s="144">
        <v>0.49002203914576598</v>
      </c>
      <c r="AS17" s="308">
        <v>524</v>
      </c>
      <c r="AT17" s="145"/>
      <c r="AU17" s="145"/>
      <c r="AV17" s="145"/>
      <c r="AW17" s="145"/>
      <c r="AX17" s="263"/>
      <c r="AY17" s="83" t="s">
        <v>7</v>
      </c>
      <c r="AZ17" s="99">
        <v>1</v>
      </c>
      <c r="BA17" s="100" t="s">
        <v>239</v>
      </c>
      <c r="BB17" s="146">
        <v>237</v>
      </c>
      <c r="BC17" s="99">
        <v>0.81674463524588603</v>
      </c>
      <c r="BD17" s="144">
        <v>0.24078008131172701</v>
      </c>
      <c r="BE17" s="146">
        <v>2753</v>
      </c>
      <c r="BF17" s="99">
        <v>1</v>
      </c>
      <c r="BG17" s="100" t="s">
        <v>239</v>
      </c>
      <c r="BH17" s="146">
        <v>2642</v>
      </c>
      <c r="BI17" s="99">
        <v>1.06826427449553</v>
      </c>
      <c r="BJ17" s="144">
        <v>0.61882511846833799</v>
      </c>
      <c r="BK17" s="308">
        <v>300</v>
      </c>
      <c r="BW17" s="143"/>
    </row>
    <row r="18" spans="1:75" x14ac:dyDescent="0.2">
      <c r="A18" s="83" t="s">
        <v>8</v>
      </c>
      <c r="B18" s="99">
        <v>1</v>
      </c>
      <c r="C18" s="100" t="s">
        <v>239</v>
      </c>
      <c r="D18" s="143">
        <v>73</v>
      </c>
      <c r="E18" s="99">
        <v>0.66419214625768797</v>
      </c>
      <c r="F18" s="144">
        <v>0.23337638492944801</v>
      </c>
      <c r="G18" s="143">
        <v>917</v>
      </c>
      <c r="H18" s="99">
        <v>1</v>
      </c>
      <c r="I18" s="100" t="s">
        <v>239</v>
      </c>
      <c r="J18" s="143">
        <v>1958</v>
      </c>
      <c r="K18" s="99">
        <v>2.5581011276094801</v>
      </c>
      <c r="L18" s="144">
        <v>2.8788990663675102E-4</v>
      </c>
      <c r="M18" s="308">
        <v>84</v>
      </c>
      <c r="N18" s="143"/>
      <c r="O18" s="143"/>
      <c r="P18" s="308"/>
      <c r="Q18" s="83" t="s">
        <v>8</v>
      </c>
      <c r="R18" s="99">
        <v>1</v>
      </c>
      <c r="S18" s="100" t="s">
        <v>239</v>
      </c>
      <c r="T18" s="143">
        <v>499</v>
      </c>
      <c r="U18" s="99">
        <v>0.352159626655835</v>
      </c>
      <c r="V18" s="144">
        <v>1.81291027904136E-2</v>
      </c>
      <c r="W18" s="308">
        <v>91</v>
      </c>
      <c r="AF18" s="287"/>
      <c r="AG18" s="83" t="s">
        <v>8</v>
      </c>
      <c r="AH18" s="99">
        <v>0.85147016475593396</v>
      </c>
      <c r="AI18" s="144">
        <v>0.52230831322829896</v>
      </c>
      <c r="AJ18" s="143">
        <v>125</v>
      </c>
      <c r="AK18" s="99">
        <v>1</v>
      </c>
      <c r="AL18" s="100" t="s">
        <v>239</v>
      </c>
      <c r="AM18" s="143">
        <v>1013</v>
      </c>
      <c r="AN18" s="99">
        <v>0.86445352938315301</v>
      </c>
      <c r="AO18" s="144">
        <v>0.28911754043337301</v>
      </c>
      <c r="AP18" s="143">
        <v>548</v>
      </c>
      <c r="AQ18" s="99">
        <v>0.60123334178212795</v>
      </c>
      <c r="AR18" s="144">
        <v>6.5741603123958799E-3</v>
      </c>
      <c r="AS18" s="308">
        <v>356</v>
      </c>
      <c r="AT18" s="145"/>
      <c r="AU18" s="145"/>
      <c r="AV18" s="145"/>
      <c r="AW18" s="145"/>
      <c r="AX18" s="263"/>
      <c r="AY18" s="83" t="s">
        <v>8</v>
      </c>
      <c r="AZ18" s="99">
        <v>1</v>
      </c>
      <c r="BA18" s="100" t="s">
        <v>239</v>
      </c>
      <c r="BB18" s="146">
        <v>200</v>
      </c>
      <c r="BC18" s="99">
        <v>0.483674287135481</v>
      </c>
      <c r="BD18" s="144">
        <v>2.9216533264197998E-4</v>
      </c>
      <c r="BE18" s="146">
        <v>1842</v>
      </c>
      <c r="BF18" s="99">
        <v>1</v>
      </c>
      <c r="BG18" s="100" t="s">
        <v>239</v>
      </c>
      <c r="BH18" s="146">
        <v>1770</v>
      </c>
      <c r="BI18" s="99">
        <v>1.49887304479446</v>
      </c>
      <c r="BJ18" s="144">
        <v>1.6386738335472599E-2</v>
      </c>
      <c r="BK18" s="308">
        <v>252</v>
      </c>
      <c r="BW18" s="143"/>
    </row>
    <row r="19" spans="1:75" x14ac:dyDescent="0.2">
      <c r="A19" s="98" t="s">
        <v>326</v>
      </c>
      <c r="B19" s="204">
        <v>1</v>
      </c>
      <c r="C19" s="100" t="s">
        <v>239</v>
      </c>
      <c r="D19" s="143">
        <v>154</v>
      </c>
      <c r="E19" s="204">
        <v>0.67703445858647804</v>
      </c>
      <c r="F19" s="204">
        <v>4.6880761358538199E-2</v>
      </c>
      <c r="G19" s="143">
        <v>921</v>
      </c>
      <c r="H19" s="204">
        <v>1</v>
      </c>
      <c r="I19" s="100" t="s">
        <v>239</v>
      </c>
      <c r="J19" s="143">
        <v>2052</v>
      </c>
      <c r="K19" s="204">
        <v>4.2705219144161397</v>
      </c>
      <c r="L19" s="204">
        <v>2.53731036181648E-10</v>
      </c>
      <c r="M19" s="308">
        <v>167</v>
      </c>
      <c r="N19" s="204"/>
      <c r="O19" s="100"/>
      <c r="P19" s="308"/>
      <c r="Q19" s="98" t="s">
        <v>326</v>
      </c>
      <c r="R19" s="204">
        <v>1</v>
      </c>
      <c r="S19" s="100" t="s">
        <v>239</v>
      </c>
      <c r="T19" s="143">
        <v>546</v>
      </c>
      <c r="U19" s="204">
        <v>0.48767156922243798</v>
      </c>
      <c r="V19" s="204">
        <v>2.66797109177785E-3</v>
      </c>
      <c r="W19" s="308">
        <v>187</v>
      </c>
      <c r="X19" s="143"/>
      <c r="Y19" s="143"/>
      <c r="Z19" s="143"/>
      <c r="AA19" s="143"/>
      <c r="AB19" s="143"/>
      <c r="AC19" s="143"/>
      <c r="AD19" s="143"/>
      <c r="AE19" s="143"/>
      <c r="AF19" s="308"/>
      <c r="AG19" s="98" t="s">
        <v>326</v>
      </c>
      <c r="AH19" s="204">
        <v>1.2749563465989699</v>
      </c>
      <c r="AI19" s="204">
        <v>0.254992066261919</v>
      </c>
      <c r="AJ19" s="143">
        <v>164</v>
      </c>
      <c r="AK19" s="204">
        <v>1</v>
      </c>
      <c r="AL19" s="100" t="s">
        <v>239</v>
      </c>
      <c r="AM19" s="143">
        <v>1280</v>
      </c>
      <c r="AN19" s="204">
        <v>0.73302632156143099</v>
      </c>
      <c r="AO19" s="204">
        <v>1.0139252287569799E-2</v>
      </c>
      <c r="AP19" s="143">
        <v>553</v>
      </c>
      <c r="AQ19" s="204">
        <v>0.64331928051001896</v>
      </c>
      <c r="AR19" s="204">
        <v>1.12529990040777E-2</v>
      </c>
      <c r="AS19" s="308">
        <v>222</v>
      </c>
      <c r="AT19" s="145"/>
      <c r="AU19" s="145"/>
      <c r="AV19" s="145"/>
      <c r="AW19" s="145"/>
      <c r="AX19" s="263"/>
      <c r="AY19" s="98" t="s">
        <v>326</v>
      </c>
      <c r="AZ19" s="204">
        <v>1</v>
      </c>
      <c r="BA19" s="100" t="s">
        <v>239</v>
      </c>
      <c r="BB19" s="143">
        <v>391</v>
      </c>
      <c r="BC19" s="204">
        <v>0.66604831386507302</v>
      </c>
      <c r="BD19" s="204">
        <v>9.4392631446260592E-3</v>
      </c>
      <c r="BE19" s="143">
        <v>1828</v>
      </c>
      <c r="BF19" s="204">
        <v>1</v>
      </c>
      <c r="BG19" s="100" t="s">
        <v>239</v>
      </c>
      <c r="BH19" s="143">
        <v>1949</v>
      </c>
      <c r="BI19" s="204">
        <v>2.8573184885071998</v>
      </c>
      <c r="BJ19" s="204">
        <v>2.1213566192557199E-7</v>
      </c>
      <c r="BK19" s="308">
        <v>205</v>
      </c>
      <c r="BL19" s="1"/>
      <c r="BM19" s="1"/>
      <c r="BN19" s="1"/>
      <c r="BO19" s="1"/>
      <c r="BP19" s="1"/>
      <c r="BQ19" s="1"/>
      <c r="BR19" s="1"/>
      <c r="BS19" s="1"/>
      <c r="BT19" s="1"/>
      <c r="BU19" s="1"/>
      <c r="BV19" s="1"/>
      <c r="BW19" s="195"/>
    </row>
    <row r="20" spans="1:75" x14ac:dyDescent="0.2">
      <c r="A20" s="83" t="s">
        <v>9</v>
      </c>
      <c r="B20" s="99">
        <v>1</v>
      </c>
      <c r="C20" s="100" t="s">
        <v>239</v>
      </c>
      <c r="D20" s="143">
        <v>155</v>
      </c>
      <c r="E20" s="99">
        <v>0.79046439243809896</v>
      </c>
      <c r="F20" s="144">
        <v>0.32647525130675198</v>
      </c>
      <c r="G20" s="143">
        <v>940</v>
      </c>
      <c r="H20" s="99">
        <v>1</v>
      </c>
      <c r="I20" s="100" t="s">
        <v>239</v>
      </c>
      <c r="J20" s="143">
        <v>1984</v>
      </c>
      <c r="K20" s="99">
        <v>1.9886779144047699</v>
      </c>
      <c r="L20" s="144">
        <v>2.1569181701175399E-4</v>
      </c>
      <c r="M20" s="308">
        <v>220</v>
      </c>
      <c r="N20" s="143"/>
      <c r="O20" s="143"/>
      <c r="P20" s="308"/>
      <c r="Q20" s="83" t="s">
        <v>9</v>
      </c>
      <c r="R20" s="99">
        <v>1</v>
      </c>
      <c r="S20" s="100" t="s">
        <v>239</v>
      </c>
      <c r="T20" s="143">
        <v>482</v>
      </c>
      <c r="U20" s="99">
        <v>0.91197766189723695</v>
      </c>
      <c r="V20" s="144">
        <v>0.69550682080128001</v>
      </c>
      <c r="W20" s="308">
        <v>251</v>
      </c>
      <c r="AF20" s="287"/>
      <c r="AG20" s="83" t="s">
        <v>9</v>
      </c>
      <c r="AH20" s="99">
        <v>0.74855999493891301</v>
      </c>
      <c r="AI20" s="144">
        <v>0.27146908228987598</v>
      </c>
      <c r="AJ20" s="143">
        <v>143</v>
      </c>
      <c r="AK20" s="99">
        <v>1</v>
      </c>
      <c r="AL20" s="100" t="s">
        <v>239</v>
      </c>
      <c r="AM20" s="143">
        <v>1051</v>
      </c>
      <c r="AN20" s="99">
        <v>0.99966149117270897</v>
      </c>
      <c r="AO20" s="144">
        <v>0.99806856162770397</v>
      </c>
      <c r="AP20" s="143">
        <v>693</v>
      </c>
      <c r="AQ20" s="99">
        <v>0.98111313129131295</v>
      </c>
      <c r="AR20" s="144">
        <v>0.90923267477980196</v>
      </c>
      <c r="AS20" s="308">
        <v>317</v>
      </c>
      <c r="AT20" s="145"/>
      <c r="AU20" s="145"/>
      <c r="AV20" s="145"/>
      <c r="AW20" s="145"/>
      <c r="AX20" s="263"/>
      <c r="AY20" s="83" t="s">
        <v>9</v>
      </c>
      <c r="AZ20" s="99">
        <v>1</v>
      </c>
      <c r="BA20" s="100" t="s">
        <v>239</v>
      </c>
      <c r="BB20" s="146">
        <v>639</v>
      </c>
      <c r="BC20" s="99">
        <v>0.548042695283534</v>
      </c>
      <c r="BD20" s="144">
        <v>5.1638441301404798E-5</v>
      </c>
      <c r="BE20" s="146">
        <v>1565</v>
      </c>
      <c r="BF20" s="99">
        <v>1</v>
      </c>
      <c r="BG20" s="100" t="s">
        <v>239</v>
      </c>
      <c r="BH20" s="146">
        <v>1903</v>
      </c>
      <c r="BI20" s="99">
        <v>1.7564598564178999</v>
      </c>
      <c r="BJ20" s="144">
        <v>2.9501338195603299E-3</v>
      </c>
      <c r="BK20" s="308">
        <v>232</v>
      </c>
      <c r="BW20" s="143"/>
    </row>
    <row r="21" spans="1:75" x14ac:dyDescent="0.2">
      <c r="A21" s="83" t="s">
        <v>10</v>
      </c>
      <c r="B21" s="99">
        <v>1</v>
      </c>
      <c r="C21" s="100" t="s">
        <v>239</v>
      </c>
      <c r="D21" s="143">
        <v>176</v>
      </c>
      <c r="E21" s="99">
        <v>0.65292680908513001</v>
      </c>
      <c r="F21" s="144">
        <v>4.0992716380753302E-2</v>
      </c>
      <c r="G21" s="143">
        <v>721</v>
      </c>
      <c r="H21" s="99">
        <v>1</v>
      </c>
      <c r="I21" s="100" t="s">
        <v>239</v>
      </c>
      <c r="J21" s="143">
        <v>1376</v>
      </c>
      <c r="K21" s="99">
        <v>1.62095874563617</v>
      </c>
      <c r="L21" s="144">
        <v>3.89732491989747E-3</v>
      </c>
      <c r="M21" s="308">
        <v>413</v>
      </c>
      <c r="N21" s="143"/>
      <c r="O21" s="143"/>
      <c r="P21" s="308"/>
      <c r="Q21" s="83" t="s">
        <v>10</v>
      </c>
      <c r="R21" s="99">
        <v>1</v>
      </c>
      <c r="S21" s="100" t="s">
        <v>239</v>
      </c>
      <c r="T21" s="143">
        <v>418</v>
      </c>
      <c r="U21" s="99">
        <v>0.538068232703378</v>
      </c>
      <c r="V21" s="144">
        <v>2.6248995339883899E-2</v>
      </c>
      <c r="W21" s="308">
        <v>146</v>
      </c>
      <c r="AF21" s="287"/>
      <c r="AG21" s="83" t="s">
        <v>10</v>
      </c>
      <c r="AH21" s="99">
        <v>1.21896815441851</v>
      </c>
      <c r="AI21" s="144">
        <v>0.32655424853857801</v>
      </c>
      <c r="AJ21" s="143">
        <v>140</v>
      </c>
      <c r="AK21" s="99">
        <v>1</v>
      </c>
      <c r="AL21" s="100" t="s">
        <v>239</v>
      </c>
      <c r="AM21" s="143">
        <v>1209</v>
      </c>
      <c r="AN21" s="99">
        <v>0.58692531375336299</v>
      </c>
      <c r="AO21" s="144">
        <v>1.8981276968101899E-3</v>
      </c>
      <c r="AP21" s="143">
        <v>314</v>
      </c>
      <c r="AQ21" s="99">
        <v>0.875960960782599</v>
      </c>
      <c r="AR21" s="144">
        <v>0.507448445737401</v>
      </c>
      <c r="AS21" s="308">
        <v>126</v>
      </c>
      <c r="AT21" s="145"/>
      <c r="AU21" s="145"/>
      <c r="AV21" s="145"/>
      <c r="AW21" s="145"/>
      <c r="AX21" s="263"/>
      <c r="AY21" s="83" t="s">
        <v>10</v>
      </c>
      <c r="AZ21" s="99">
        <v>1</v>
      </c>
      <c r="BA21" s="100" t="s">
        <v>239</v>
      </c>
      <c r="BB21" s="146">
        <v>426</v>
      </c>
      <c r="BC21" s="99">
        <v>0.62992456067942604</v>
      </c>
      <c r="BD21" s="144">
        <v>4.6638791717112903E-3</v>
      </c>
      <c r="BE21" s="146">
        <v>1363</v>
      </c>
      <c r="BF21" s="99">
        <v>1</v>
      </c>
      <c r="BG21" s="100" t="s">
        <v>239</v>
      </c>
      <c r="BH21" s="146">
        <v>1297</v>
      </c>
      <c r="BI21" s="99">
        <v>1.1317158544917501</v>
      </c>
      <c r="BJ21" s="144">
        <v>0.46094022114722899</v>
      </c>
      <c r="BK21" s="308">
        <v>280</v>
      </c>
      <c r="BW21" s="143"/>
    </row>
    <row r="22" spans="1:75" x14ac:dyDescent="0.2">
      <c r="A22" s="83" t="s">
        <v>11</v>
      </c>
      <c r="B22" s="99">
        <v>1</v>
      </c>
      <c r="C22" s="100" t="s">
        <v>239</v>
      </c>
      <c r="D22" s="143">
        <v>165</v>
      </c>
      <c r="E22" s="99">
        <v>0.49721730745853698</v>
      </c>
      <c r="F22" s="144">
        <v>1.6970069799794301E-2</v>
      </c>
      <c r="G22" s="143">
        <v>306</v>
      </c>
      <c r="H22" s="99">
        <v>1</v>
      </c>
      <c r="I22" s="100" t="s">
        <v>239</v>
      </c>
      <c r="J22" s="143">
        <v>910</v>
      </c>
      <c r="K22" s="99">
        <v>4.7168015547067101</v>
      </c>
      <c r="L22" s="144">
        <v>4.1616642731945298E-7</v>
      </c>
      <c r="M22" s="308">
        <v>114</v>
      </c>
      <c r="N22" s="143"/>
      <c r="O22" s="143"/>
      <c r="P22" s="308"/>
      <c r="Q22" s="83" t="s">
        <v>11</v>
      </c>
      <c r="R22" s="99">
        <v>1</v>
      </c>
      <c r="S22" s="100" t="s">
        <v>239</v>
      </c>
      <c r="T22" s="143">
        <v>338</v>
      </c>
      <c r="U22" s="99">
        <v>0.43736046426922298</v>
      </c>
      <c r="V22" s="144">
        <v>7.7599963546195902E-2</v>
      </c>
      <c r="W22" s="308">
        <v>90</v>
      </c>
      <c r="AF22" s="287"/>
      <c r="AG22" s="83" t="s">
        <v>11</v>
      </c>
      <c r="AH22" s="99">
        <v>0.85884405166247402</v>
      </c>
      <c r="AI22" s="144">
        <v>0.70209170033887203</v>
      </c>
      <c r="AJ22" s="143">
        <v>50</v>
      </c>
      <c r="AK22" s="99">
        <v>1</v>
      </c>
      <c r="AL22" s="100" t="s">
        <v>239</v>
      </c>
      <c r="AM22" s="143">
        <v>625</v>
      </c>
      <c r="AN22" s="99">
        <v>0.73197028632794603</v>
      </c>
      <c r="AO22" s="144">
        <v>0.159889050374832</v>
      </c>
      <c r="AP22" s="143">
        <v>252</v>
      </c>
      <c r="AQ22" s="99">
        <v>0.55419237549632705</v>
      </c>
      <c r="AR22" s="144">
        <v>0.12111510731335499</v>
      </c>
      <c r="AS22" s="308">
        <v>97</v>
      </c>
      <c r="AT22" s="145"/>
      <c r="AU22" s="145"/>
      <c r="AV22" s="145"/>
      <c r="AW22" s="145"/>
      <c r="AX22" s="263"/>
      <c r="AY22" s="83" t="s">
        <v>11</v>
      </c>
      <c r="AZ22" s="99">
        <v>1</v>
      </c>
      <c r="BA22" s="100" t="s">
        <v>239</v>
      </c>
      <c r="BB22" s="146">
        <v>176</v>
      </c>
      <c r="BC22" s="99">
        <v>0.60319448561251898</v>
      </c>
      <c r="BD22" s="144">
        <v>2.45197582859507E-2</v>
      </c>
      <c r="BE22" s="146">
        <v>848</v>
      </c>
      <c r="BF22" s="99">
        <v>1</v>
      </c>
      <c r="BG22" s="100" t="s">
        <v>239</v>
      </c>
      <c r="BH22" s="146">
        <v>866</v>
      </c>
      <c r="BI22" s="99">
        <v>1.55819253554266</v>
      </c>
      <c r="BJ22" s="144">
        <v>2.5662452958375302E-2</v>
      </c>
      <c r="BK22" s="308">
        <v>132</v>
      </c>
      <c r="BW22" s="143"/>
    </row>
    <row r="23" spans="1:75" x14ac:dyDescent="0.2">
      <c r="A23" s="83" t="s">
        <v>12</v>
      </c>
      <c r="B23" s="99">
        <v>1</v>
      </c>
      <c r="C23" s="100" t="s">
        <v>239</v>
      </c>
      <c r="D23" s="143">
        <v>344</v>
      </c>
      <c r="E23" s="99">
        <v>0.63022643986193905</v>
      </c>
      <c r="F23" s="144">
        <v>2.2378895533246E-3</v>
      </c>
      <c r="G23" s="143">
        <v>817</v>
      </c>
      <c r="H23" s="99">
        <v>1</v>
      </c>
      <c r="I23" s="100" t="s">
        <v>239</v>
      </c>
      <c r="J23" s="143">
        <v>2526</v>
      </c>
      <c r="K23" s="99">
        <v>0.83514130050381297</v>
      </c>
      <c r="L23" s="144">
        <v>0.98771041786803204</v>
      </c>
      <c r="M23" s="308">
        <v>6</v>
      </c>
      <c r="N23" s="143"/>
      <c r="O23" s="143"/>
      <c r="P23" s="308"/>
      <c r="Q23" s="83" t="s">
        <v>12</v>
      </c>
      <c r="R23" s="99">
        <v>1</v>
      </c>
      <c r="S23" s="100" t="s">
        <v>239</v>
      </c>
      <c r="T23" s="143">
        <v>589</v>
      </c>
      <c r="U23" s="99">
        <v>0.31522884016839198</v>
      </c>
      <c r="V23" s="144">
        <v>4.9904098364805805E-7</v>
      </c>
      <c r="W23" s="308">
        <v>192</v>
      </c>
      <c r="AF23" s="287"/>
      <c r="AG23" s="83" t="s">
        <v>12</v>
      </c>
      <c r="AH23" s="99">
        <v>1.1274380135601101</v>
      </c>
      <c r="AI23" s="144">
        <v>0.48952761884985602</v>
      </c>
      <c r="AJ23" s="143">
        <v>189</v>
      </c>
      <c r="AK23" s="99">
        <v>1</v>
      </c>
      <c r="AL23" s="100" t="s">
        <v>239</v>
      </c>
      <c r="AM23" s="143">
        <v>1269</v>
      </c>
      <c r="AN23" s="99">
        <v>1.0436894280139799</v>
      </c>
      <c r="AO23" s="144">
        <v>0.71794735625907002</v>
      </c>
      <c r="AP23" s="143">
        <v>613</v>
      </c>
      <c r="AQ23" s="99">
        <v>1.07230349653273</v>
      </c>
      <c r="AR23" s="144">
        <v>0.54286150734174499</v>
      </c>
      <c r="AS23" s="308">
        <v>461</v>
      </c>
      <c r="AT23" s="145"/>
      <c r="AU23" s="145"/>
      <c r="AV23" s="145"/>
      <c r="AW23" s="145"/>
      <c r="AX23" s="263"/>
      <c r="AY23" s="83" t="s">
        <v>12</v>
      </c>
      <c r="AZ23" s="99">
        <v>1</v>
      </c>
      <c r="BA23" s="100" t="s">
        <v>239</v>
      </c>
      <c r="BB23" s="146">
        <v>683</v>
      </c>
      <c r="BC23" s="99">
        <v>0.45015228444002298</v>
      </c>
      <c r="BD23" s="144">
        <v>1.0095793090414399E-9</v>
      </c>
      <c r="BE23" s="146">
        <v>1849</v>
      </c>
      <c r="BF23" s="99">
        <v>1</v>
      </c>
      <c r="BG23" s="100" t="s">
        <v>239</v>
      </c>
      <c r="BH23" s="146">
        <v>2003</v>
      </c>
      <c r="BI23" s="99">
        <v>0.81210732800545504</v>
      </c>
      <c r="BJ23" s="144">
        <v>8.0260440277076406E-2</v>
      </c>
      <c r="BK23" s="308">
        <v>472</v>
      </c>
      <c r="BW23" s="143"/>
    </row>
    <row r="24" spans="1:75" x14ac:dyDescent="0.2">
      <c r="A24" s="83" t="s">
        <v>13</v>
      </c>
      <c r="B24" s="99">
        <v>1</v>
      </c>
      <c r="C24" s="100" t="s">
        <v>239</v>
      </c>
      <c r="D24" s="143">
        <v>353</v>
      </c>
      <c r="E24" s="99">
        <v>1.12510405354316</v>
      </c>
      <c r="F24" s="144">
        <v>0.53522526083405397</v>
      </c>
      <c r="G24" s="143">
        <v>549</v>
      </c>
      <c r="H24" s="99">
        <v>1</v>
      </c>
      <c r="I24" s="100" t="s">
        <v>239</v>
      </c>
      <c r="J24" s="143">
        <v>2082</v>
      </c>
      <c r="K24" s="99">
        <v>6.5158484476679703</v>
      </c>
      <c r="L24" s="144">
        <v>2.37682187167465E-4</v>
      </c>
      <c r="M24" s="308">
        <v>22</v>
      </c>
      <c r="N24" s="143"/>
      <c r="O24" s="143"/>
      <c r="P24" s="308"/>
      <c r="Q24" s="83" t="s">
        <v>13</v>
      </c>
      <c r="R24" s="99">
        <v>1</v>
      </c>
      <c r="S24" s="100" t="s">
        <v>239</v>
      </c>
      <c r="T24" s="143">
        <v>671</v>
      </c>
      <c r="U24" s="99">
        <v>0.33948596162113798</v>
      </c>
      <c r="V24" s="144">
        <v>1.09241079515598E-5</v>
      </c>
      <c r="W24" s="308">
        <v>201</v>
      </c>
      <c r="AF24" s="287"/>
      <c r="AG24" s="83" t="s">
        <v>13</v>
      </c>
      <c r="AH24" s="99">
        <v>1.12374261992721</v>
      </c>
      <c r="AI24" s="144">
        <v>0.61540523013129</v>
      </c>
      <c r="AJ24" s="143">
        <v>176</v>
      </c>
      <c r="AK24" s="99">
        <v>1</v>
      </c>
      <c r="AL24" s="100" t="s">
        <v>239</v>
      </c>
      <c r="AM24" s="143">
        <v>1294</v>
      </c>
      <c r="AN24" s="99">
        <v>1.78153825509923</v>
      </c>
      <c r="AO24" s="144">
        <v>6.0939974968921E-5</v>
      </c>
      <c r="AP24" s="143">
        <v>486</v>
      </c>
      <c r="AQ24" s="99">
        <v>2.7812819287450301</v>
      </c>
      <c r="AR24" s="144">
        <v>5.8274581249406797E-7</v>
      </c>
      <c r="AS24" s="308">
        <v>148</v>
      </c>
      <c r="AT24" s="145"/>
      <c r="AU24" s="145"/>
      <c r="AV24" s="145"/>
      <c r="AW24" s="145"/>
      <c r="AX24" s="263"/>
      <c r="AY24" s="83" t="s">
        <v>13</v>
      </c>
      <c r="AZ24" s="99">
        <v>1</v>
      </c>
      <c r="BA24" s="100" t="s">
        <v>239</v>
      </c>
      <c r="BB24" s="146">
        <v>287</v>
      </c>
      <c r="BC24" s="99">
        <v>0.73181403640264198</v>
      </c>
      <c r="BD24" s="144">
        <v>4.8771770022957101E-2</v>
      </c>
      <c r="BE24" s="146">
        <v>1817</v>
      </c>
      <c r="BF24" s="99">
        <v>1</v>
      </c>
      <c r="BG24" s="100" t="s">
        <v>239</v>
      </c>
      <c r="BH24" s="146">
        <v>1173</v>
      </c>
      <c r="BI24" s="99">
        <v>1.09244668540344</v>
      </c>
      <c r="BJ24" s="144">
        <v>0.56346005324090498</v>
      </c>
      <c r="BK24" s="308">
        <v>391</v>
      </c>
      <c r="BW24" s="143"/>
    </row>
    <row r="25" spans="1:75" x14ac:dyDescent="0.2">
      <c r="A25" s="83" t="s">
        <v>14</v>
      </c>
      <c r="B25" s="99">
        <v>1</v>
      </c>
      <c r="C25" s="100" t="s">
        <v>239</v>
      </c>
      <c r="D25" s="143">
        <v>110</v>
      </c>
      <c r="E25" s="99">
        <v>0.44745812034277399</v>
      </c>
      <c r="F25" s="144">
        <v>2.6424976088408299E-3</v>
      </c>
      <c r="G25" s="143">
        <v>780</v>
      </c>
      <c r="H25" s="99">
        <v>1</v>
      </c>
      <c r="I25" s="100" t="s">
        <v>239</v>
      </c>
      <c r="J25" s="143">
        <v>1627</v>
      </c>
      <c r="K25" s="99">
        <v>2.0122326843449501</v>
      </c>
      <c r="L25" s="144">
        <v>1.49660491638692E-3</v>
      </c>
      <c r="M25" s="308">
        <v>138</v>
      </c>
      <c r="N25" s="143"/>
      <c r="O25" s="143"/>
      <c r="P25" s="308"/>
      <c r="Q25" s="83" t="s">
        <v>14</v>
      </c>
      <c r="R25" s="99">
        <v>1</v>
      </c>
      <c r="S25" s="100" t="s">
        <v>239</v>
      </c>
      <c r="T25" s="143">
        <v>298</v>
      </c>
      <c r="U25" s="99">
        <v>0.53660964691948598</v>
      </c>
      <c r="V25" s="144">
        <v>3.2121615727077599E-2</v>
      </c>
      <c r="W25" s="308">
        <v>169</v>
      </c>
      <c r="AF25" s="287"/>
      <c r="AG25" s="83" t="s">
        <v>14</v>
      </c>
      <c r="AH25" s="99">
        <v>1.10120690339282</v>
      </c>
      <c r="AI25" s="144">
        <v>0.72451387747407303</v>
      </c>
      <c r="AJ25" s="143">
        <v>157</v>
      </c>
      <c r="AK25" s="99">
        <v>1</v>
      </c>
      <c r="AL25" s="100" t="s">
        <v>239</v>
      </c>
      <c r="AM25" s="143">
        <v>900</v>
      </c>
      <c r="AN25" s="99">
        <v>1.0775741943641599</v>
      </c>
      <c r="AO25" s="144">
        <v>0.678574340264815</v>
      </c>
      <c r="AP25" s="143">
        <v>466</v>
      </c>
      <c r="AQ25" s="99">
        <v>1.1611783148261401</v>
      </c>
      <c r="AR25" s="144">
        <v>0.50851361770452996</v>
      </c>
      <c r="AS25" s="308">
        <v>242</v>
      </c>
      <c r="AT25" s="145"/>
      <c r="AU25" s="145"/>
      <c r="AV25" s="145"/>
      <c r="AW25" s="145"/>
      <c r="AX25" s="263"/>
      <c r="AY25" s="83" t="s">
        <v>14</v>
      </c>
      <c r="AZ25" s="99">
        <v>1</v>
      </c>
      <c r="BA25" s="100" t="s">
        <v>239</v>
      </c>
      <c r="BB25" s="146">
        <v>767</v>
      </c>
      <c r="BC25" s="99">
        <v>0.60877823108027096</v>
      </c>
      <c r="BD25" s="144">
        <v>2.0394908180800799E-3</v>
      </c>
      <c r="BE25" s="146">
        <v>998</v>
      </c>
      <c r="BF25" s="99">
        <v>1</v>
      </c>
      <c r="BG25" s="100" t="s">
        <v>239</v>
      </c>
      <c r="BH25" s="146">
        <v>1462</v>
      </c>
      <c r="BI25" s="99">
        <v>1.9627204896864401</v>
      </c>
      <c r="BJ25" s="144">
        <v>9.8664429352401896E-4</v>
      </c>
      <c r="BK25" s="308">
        <v>265</v>
      </c>
      <c r="BW25" s="143"/>
    </row>
    <row r="26" spans="1:75" x14ac:dyDescent="0.2">
      <c r="A26" s="83" t="s">
        <v>15</v>
      </c>
      <c r="B26" s="99">
        <v>1</v>
      </c>
      <c r="C26" s="100" t="s">
        <v>239</v>
      </c>
      <c r="D26" s="143">
        <v>125</v>
      </c>
      <c r="E26" s="99">
        <v>0.99837316692269795</v>
      </c>
      <c r="F26" s="144">
        <v>0.99507622031593101</v>
      </c>
      <c r="G26" s="143">
        <v>899</v>
      </c>
      <c r="H26" s="99">
        <v>1</v>
      </c>
      <c r="I26" s="100" t="s">
        <v>239</v>
      </c>
      <c r="J26" s="143">
        <v>1858</v>
      </c>
      <c r="K26" s="99">
        <v>2.4941630670354198</v>
      </c>
      <c r="L26" s="144">
        <v>1.3483187566443199E-7</v>
      </c>
      <c r="M26" s="308">
        <v>280</v>
      </c>
      <c r="N26" s="143"/>
      <c r="O26" s="143"/>
      <c r="P26" s="308"/>
      <c r="Q26" s="83" t="s">
        <v>15</v>
      </c>
      <c r="R26" s="99">
        <v>1</v>
      </c>
      <c r="S26" s="100" t="s">
        <v>239</v>
      </c>
      <c r="T26" s="143">
        <v>373</v>
      </c>
      <c r="U26" s="99">
        <v>0.52981741017692396</v>
      </c>
      <c r="V26" s="144">
        <v>8.9563052368546395E-3</v>
      </c>
      <c r="W26" s="308">
        <v>274</v>
      </c>
      <c r="AF26" s="287"/>
      <c r="AG26" s="83" t="s">
        <v>15</v>
      </c>
      <c r="AH26" s="99">
        <v>2.2828336137184202</v>
      </c>
      <c r="AI26" s="144">
        <v>8.8436432462257701E-5</v>
      </c>
      <c r="AJ26" s="143">
        <v>153</v>
      </c>
      <c r="AK26" s="99">
        <v>1</v>
      </c>
      <c r="AL26" s="100" t="s">
        <v>239</v>
      </c>
      <c r="AM26" s="143">
        <v>1125</v>
      </c>
      <c r="AN26" s="99">
        <v>0.91167261891209095</v>
      </c>
      <c r="AO26" s="144">
        <v>0.58664125986348903</v>
      </c>
      <c r="AP26" s="143">
        <v>544</v>
      </c>
      <c r="AQ26" s="99">
        <v>0.99107344234420003</v>
      </c>
      <c r="AR26" s="144">
        <v>0.96379468339916896</v>
      </c>
      <c r="AS26" s="308">
        <v>316</v>
      </c>
      <c r="AT26" s="145"/>
      <c r="AU26" s="145"/>
      <c r="AV26" s="145"/>
      <c r="AW26" s="145"/>
      <c r="AX26" s="263"/>
      <c r="AY26" s="83" t="s">
        <v>15</v>
      </c>
      <c r="AZ26" s="99">
        <v>1</v>
      </c>
      <c r="BA26" s="100" t="s">
        <v>239</v>
      </c>
      <c r="BB26" s="146">
        <v>367</v>
      </c>
      <c r="BC26" s="99">
        <v>0.66631100504061802</v>
      </c>
      <c r="BD26" s="144">
        <v>1.3238402979429201E-2</v>
      </c>
      <c r="BE26" s="146">
        <v>1771</v>
      </c>
      <c r="BF26" s="99">
        <v>1</v>
      </c>
      <c r="BG26" s="100" t="s">
        <v>239</v>
      </c>
      <c r="BH26" s="146">
        <v>1934</v>
      </c>
      <c r="BI26" s="99">
        <v>1.62430647233278</v>
      </c>
      <c r="BJ26" s="144">
        <v>1.51114766455527E-2</v>
      </c>
      <c r="BK26" s="308">
        <v>170</v>
      </c>
      <c r="BW26" s="143"/>
    </row>
    <row r="27" spans="1:75" x14ac:dyDescent="0.2">
      <c r="A27" s="83" t="s">
        <v>16</v>
      </c>
      <c r="B27" s="99">
        <v>1</v>
      </c>
      <c r="C27" s="100" t="s">
        <v>239</v>
      </c>
      <c r="D27" s="143">
        <v>781</v>
      </c>
      <c r="E27" s="99">
        <v>0.73679321450304602</v>
      </c>
      <c r="F27" s="144">
        <v>0.201414549450639</v>
      </c>
      <c r="G27" s="143">
        <v>750</v>
      </c>
      <c r="H27" s="99">
        <v>1</v>
      </c>
      <c r="I27" s="100" t="s">
        <v>239</v>
      </c>
      <c r="J27" s="143">
        <v>2870</v>
      </c>
      <c r="K27" s="99">
        <v>8.2186140730701993</v>
      </c>
      <c r="L27" s="144">
        <v>0.85935856716872305</v>
      </c>
      <c r="M27" s="308">
        <v>2</v>
      </c>
      <c r="N27" s="143"/>
      <c r="O27" s="143"/>
      <c r="P27" s="308"/>
      <c r="Q27" s="83" t="s">
        <v>16</v>
      </c>
      <c r="R27" s="99">
        <v>1</v>
      </c>
      <c r="S27" s="100" t="s">
        <v>239</v>
      </c>
      <c r="T27" s="143">
        <v>749</v>
      </c>
      <c r="U27" s="99">
        <v>0.74239927151375595</v>
      </c>
      <c r="V27" s="144">
        <v>0.30072057315530198</v>
      </c>
      <c r="W27" s="308">
        <v>194</v>
      </c>
      <c r="AF27" s="287"/>
      <c r="AG27" s="83" t="s">
        <v>16</v>
      </c>
      <c r="AH27" s="99">
        <v>0.95795561373025895</v>
      </c>
      <c r="AI27" s="144">
        <v>0.79778709206312104</v>
      </c>
      <c r="AJ27" s="143">
        <v>905</v>
      </c>
      <c r="AK27" s="99">
        <v>1</v>
      </c>
      <c r="AL27" s="100" t="s">
        <v>239</v>
      </c>
      <c r="AM27" s="143">
        <v>1467</v>
      </c>
      <c r="AN27" s="99">
        <v>0.67595358686598705</v>
      </c>
      <c r="AO27" s="144">
        <v>4.15954527177314E-2</v>
      </c>
      <c r="AP27" s="143">
        <v>345</v>
      </c>
      <c r="AQ27" s="99">
        <v>0.57539863395538304</v>
      </c>
      <c r="AR27" s="144">
        <v>4.4614726264393202E-2</v>
      </c>
      <c r="AS27" s="308">
        <v>155</v>
      </c>
      <c r="AT27" s="145"/>
      <c r="AU27" s="145"/>
      <c r="AV27" s="145"/>
      <c r="AW27" s="145"/>
      <c r="AX27" s="263"/>
      <c r="AY27" s="83" t="s">
        <v>16</v>
      </c>
      <c r="AZ27" s="99">
        <v>1</v>
      </c>
      <c r="BA27" s="100" t="s">
        <v>239</v>
      </c>
      <c r="BB27" s="146">
        <v>254</v>
      </c>
      <c r="BC27" s="99">
        <v>0.71809430601843005</v>
      </c>
      <c r="BD27" s="144">
        <v>0.140530593744673</v>
      </c>
      <c r="BE27" s="146">
        <v>2618</v>
      </c>
      <c r="BF27" s="99">
        <v>1</v>
      </c>
      <c r="BG27" s="100" t="s">
        <v>239</v>
      </c>
      <c r="BH27" s="146">
        <v>1608</v>
      </c>
      <c r="BI27" s="99">
        <v>1.1239222649407701</v>
      </c>
      <c r="BJ27" s="144">
        <v>0.45114347517682202</v>
      </c>
      <c r="BK27" s="308">
        <v>1169</v>
      </c>
      <c r="BW27" s="143"/>
    </row>
    <row r="28" spans="1:75" x14ac:dyDescent="0.2">
      <c r="A28" s="83" t="s">
        <v>17</v>
      </c>
      <c r="B28" s="99">
        <v>1</v>
      </c>
      <c r="C28" s="100" t="s">
        <v>239</v>
      </c>
      <c r="D28" s="143">
        <v>331</v>
      </c>
      <c r="E28" s="99">
        <v>1.08289975191323</v>
      </c>
      <c r="F28" s="144">
        <v>0.65187229670772795</v>
      </c>
      <c r="G28" s="143">
        <v>791</v>
      </c>
      <c r="H28" s="99">
        <v>1</v>
      </c>
      <c r="I28" s="100" t="s">
        <v>239</v>
      </c>
      <c r="J28" s="143">
        <v>2168</v>
      </c>
      <c r="K28" s="99">
        <v>1.4461028690722499</v>
      </c>
      <c r="L28" s="144">
        <v>0.42646896098040099</v>
      </c>
      <c r="M28" s="308">
        <v>41</v>
      </c>
      <c r="N28" s="143"/>
      <c r="O28" s="143"/>
      <c r="P28" s="308"/>
      <c r="Q28" s="83" t="s">
        <v>17</v>
      </c>
      <c r="R28" s="99">
        <v>1</v>
      </c>
      <c r="S28" s="100" t="s">
        <v>239</v>
      </c>
      <c r="T28" s="143">
        <v>515</v>
      </c>
      <c r="U28" s="99">
        <v>1.0695165251568499</v>
      </c>
      <c r="V28" s="144">
        <v>0.78729109941092701</v>
      </c>
      <c r="W28" s="308">
        <v>156</v>
      </c>
      <c r="AF28" s="287"/>
      <c r="AG28" s="83" t="s">
        <v>17</v>
      </c>
      <c r="AH28" s="99">
        <v>1.1163333877711199</v>
      </c>
      <c r="AI28" s="144">
        <v>0.67281761487903702</v>
      </c>
      <c r="AJ28" s="143">
        <v>181</v>
      </c>
      <c r="AK28" s="99">
        <v>1</v>
      </c>
      <c r="AL28" s="100" t="s">
        <v>239</v>
      </c>
      <c r="AM28" s="143">
        <v>1172</v>
      </c>
      <c r="AN28" s="99">
        <v>0.99116273137197797</v>
      </c>
      <c r="AO28" s="144">
        <v>0.95045705450723805</v>
      </c>
      <c r="AP28" s="143">
        <v>573</v>
      </c>
      <c r="AQ28" s="99">
        <v>1.19109530885538</v>
      </c>
      <c r="AR28" s="144">
        <v>0.34658056466534998</v>
      </c>
      <c r="AS28" s="308">
        <v>283</v>
      </c>
      <c r="AT28" s="145"/>
      <c r="AU28" s="145"/>
      <c r="AV28" s="145"/>
      <c r="AW28" s="145"/>
      <c r="AX28" s="263"/>
      <c r="AY28" s="83" t="s">
        <v>17</v>
      </c>
      <c r="AZ28" s="99">
        <v>1</v>
      </c>
      <c r="BA28" s="100" t="s">
        <v>239</v>
      </c>
      <c r="BB28" s="146">
        <v>116</v>
      </c>
      <c r="BC28" s="99">
        <v>0.95248379792628801</v>
      </c>
      <c r="BD28" s="144">
        <v>0.85999669491591701</v>
      </c>
      <c r="BE28" s="146">
        <v>2093</v>
      </c>
      <c r="BF28" s="99">
        <v>1</v>
      </c>
      <c r="BG28" s="100" t="s">
        <v>239</v>
      </c>
      <c r="BH28" s="146">
        <v>1827</v>
      </c>
      <c r="BI28" s="99">
        <v>1.64200086434464</v>
      </c>
      <c r="BJ28" s="144">
        <v>2.1025947782114E-3</v>
      </c>
      <c r="BK28" s="308">
        <v>288</v>
      </c>
      <c r="BW28" s="143"/>
    </row>
    <row r="29" spans="1:75" x14ac:dyDescent="0.2">
      <c r="A29" s="83" t="s">
        <v>18</v>
      </c>
      <c r="B29" s="99">
        <v>1</v>
      </c>
      <c r="C29" s="100" t="s">
        <v>239</v>
      </c>
      <c r="D29" s="143">
        <v>153</v>
      </c>
      <c r="E29" s="99">
        <v>1.1919399630180201</v>
      </c>
      <c r="F29" s="144">
        <v>0.54902238828920902</v>
      </c>
      <c r="G29" s="143">
        <v>511</v>
      </c>
      <c r="H29" s="99">
        <v>1</v>
      </c>
      <c r="I29" s="100" t="s">
        <v>239</v>
      </c>
      <c r="J29" s="143">
        <v>1147</v>
      </c>
      <c r="K29" s="99">
        <v>2.1813438429103198</v>
      </c>
      <c r="L29" s="144">
        <v>3.7543779000031E-3</v>
      </c>
      <c r="M29" s="308">
        <v>152</v>
      </c>
      <c r="N29" s="143"/>
      <c r="O29" s="143"/>
      <c r="P29" s="308"/>
      <c r="Q29" s="83" t="s">
        <v>18</v>
      </c>
      <c r="R29" s="99">
        <v>1</v>
      </c>
      <c r="S29" s="100" t="s">
        <v>239</v>
      </c>
      <c r="T29" s="143">
        <v>393</v>
      </c>
      <c r="U29" s="99">
        <v>0.83915025460671699</v>
      </c>
      <c r="V29" s="144">
        <v>0.64687527344357199</v>
      </c>
      <c r="W29" s="308">
        <v>76</v>
      </c>
      <c r="AF29" s="287"/>
      <c r="AG29" s="83" t="s">
        <v>18</v>
      </c>
      <c r="AH29" s="99">
        <v>1.51450904819904</v>
      </c>
      <c r="AI29" s="144">
        <v>0.27466887780690402</v>
      </c>
      <c r="AJ29" s="143">
        <v>63</v>
      </c>
      <c r="AK29" s="99">
        <v>1</v>
      </c>
      <c r="AL29" s="100" t="s">
        <v>239</v>
      </c>
      <c r="AM29" s="143">
        <v>819</v>
      </c>
      <c r="AN29" s="99">
        <v>0.92797305201674896</v>
      </c>
      <c r="AO29" s="144">
        <v>0.63404100554614196</v>
      </c>
      <c r="AP29" s="143">
        <v>320</v>
      </c>
      <c r="AQ29" s="99">
        <v>0.81390134465853103</v>
      </c>
      <c r="AR29" s="144">
        <v>0.47768441099018699</v>
      </c>
      <c r="AS29" s="308">
        <v>97</v>
      </c>
      <c r="AT29" s="145"/>
      <c r="AU29" s="145"/>
      <c r="AV29" s="145"/>
      <c r="AW29" s="145"/>
      <c r="AX29" s="263"/>
      <c r="AY29" s="83" t="s">
        <v>18</v>
      </c>
      <c r="AZ29" s="99">
        <v>1</v>
      </c>
      <c r="BA29" s="100" t="s">
        <v>239</v>
      </c>
      <c r="BB29" s="146">
        <v>202</v>
      </c>
      <c r="BC29" s="99">
        <v>0.73812602036756902</v>
      </c>
      <c r="BD29" s="144">
        <v>0.18853486654395901</v>
      </c>
      <c r="BE29" s="146">
        <v>1097</v>
      </c>
      <c r="BF29" s="99">
        <v>1</v>
      </c>
      <c r="BG29" s="100" t="s">
        <v>239</v>
      </c>
      <c r="BH29" s="146">
        <v>1070</v>
      </c>
      <c r="BI29" s="99">
        <v>1.31433902124236</v>
      </c>
      <c r="BJ29" s="144">
        <v>0.175483570568847</v>
      </c>
      <c r="BK29" s="308">
        <v>191</v>
      </c>
      <c r="BW29" s="143"/>
    </row>
    <row r="30" spans="1:75" x14ac:dyDescent="0.2">
      <c r="A30" s="83" t="s">
        <v>19</v>
      </c>
      <c r="B30" s="99">
        <v>1</v>
      </c>
      <c r="C30" s="100" t="s">
        <v>239</v>
      </c>
      <c r="D30" s="143">
        <v>111</v>
      </c>
      <c r="E30" s="99">
        <v>0.50185303597681996</v>
      </c>
      <c r="F30" s="144">
        <v>4.9378491273894803E-3</v>
      </c>
      <c r="G30" s="143">
        <v>756</v>
      </c>
      <c r="H30" s="99">
        <v>1</v>
      </c>
      <c r="I30" s="100" t="s">
        <v>239</v>
      </c>
      <c r="J30" s="143">
        <v>1409</v>
      </c>
      <c r="K30" s="99">
        <v>2.3375621156511599</v>
      </c>
      <c r="L30" s="144">
        <v>1.36440679465721E-6</v>
      </c>
      <c r="M30" s="308">
        <v>234</v>
      </c>
      <c r="N30" s="143"/>
      <c r="O30" s="143"/>
      <c r="P30" s="308"/>
      <c r="Q30" s="83" t="s">
        <v>19</v>
      </c>
      <c r="R30" s="99">
        <v>1</v>
      </c>
      <c r="S30" s="100" t="s">
        <v>239</v>
      </c>
      <c r="T30" s="143">
        <v>322</v>
      </c>
      <c r="U30" s="99">
        <v>0.38283459026095901</v>
      </c>
      <c r="V30" s="144">
        <v>3.6143252642026899E-3</v>
      </c>
      <c r="W30" s="308">
        <v>156</v>
      </c>
      <c r="AF30" s="287"/>
      <c r="AG30" s="83" t="s">
        <v>19</v>
      </c>
      <c r="AH30" s="99">
        <v>0.72668724292481102</v>
      </c>
      <c r="AI30" s="144">
        <v>0.34476320810553601</v>
      </c>
      <c r="AJ30" s="143">
        <v>119</v>
      </c>
      <c r="AK30" s="99">
        <v>1</v>
      </c>
      <c r="AL30" s="100" t="s">
        <v>239</v>
      </c>
      <c r="AM30" s="143">
        <v>808</v>
      </c>
      <c r="AN30" s="99">
        <v>1.38917956869995</v>
      </c>
      <c r="AO30" s="144">
        <v>5.2584998934096697E-2</v>
      </c>
      <c r="AP30" s="143">
        <v>443</v>
      </c>
      <c r="AQ30" s="99">
        <v>1.0597798630842199</v>
      </c>
      <c r="AR30" s="144">
        <v>0.76394099316450703</v>
      </c>
      <c r="AS30" s="308">
        <v>273</v>
      </c>
      <c r="AT30" s="145"/>
      <c r="AU30" s="145"/>
      <c r="AV30" s="145"/>
      <c r="AW30" s="145"/>
      <c r="AX30" s="263"/>
      <c r="AY30" s="83" t="s">
        <v>19</v>
      </c>
      <c r="AZ30" s="99">
        <v>1</v>
      </c>
      <c r="BA30" s="100" t="s">
        <v>239</v>
      </c>
      <c r="BB30" s="146">
        <v>355</v>
      </c>
      <c r="BC30" s="99">
        <v>0.663581084900984</v>
      </c>
      <c r="BD30" s="144">
        <v>2.0854856104974801E-2</v>
      </c>
      <c r="BE30" s="146">
        <v>1288</v>
      </c>
      <c r="BF30" s="99">
        <v>1</v>
      </c>
      <c r="BG30" s="100" t="s">
        <v>239</v>
      </c>
      <c r="BH30" s="146">
        <v>1448</v>
      </c>
      <c r="BI30" s="99">
        <v>2.1640167593527702</v>
      </c>
      <c r="BJ30" s="144">
        <v>5.0055104268118501E-3</v>
      </c>
      <c r="BK30" s="308">
        <v>144</v>
      </c>
      <c r="BW30" s="143"/>
    </row>
    <row r="31" spans="1:75" x14ac:dyDescent="0.2">
      <c r="A31" s="83" t="s">
        <v>20</v>
      </c>
      <c r="B31" s="99">
        <v>1</v>
      </c>
      <c r="C31" s="100" t="s">
        <v>239</v>
      </c>
      <c r="D31" s="143">
        <v>169</v>
      </c>
      <c r="E31" s="99">
        <v>0.813268604389351</v>
      </c>
      <c r="F31" s="144">
        <v>0.371210672682253</v>
      </c>
      <c r="G31" s="143">
        <v>545</v>
      </c>
      <c r="H31" s="99">
        <v>1</v>
      </c>
      <c r="I31" s="100" t="s">
        <v>239</v>
      </c>
      <c r="J31" s="143">
        <v>1346</v>
      </c>
      <c r="K31" s="99">
        <v>1.13117737299517</v>
      </c>
      <c r="L31" s="144">
        <v>0.54179436404678805</v>
      </c>
      <c r="M31" s="308">
        <v>196</v>
      </c>
      <c r="N31" s="143"/>
      <c r="O31" s="143"/>
      <c r="P31" s="308"/>
      <c r="Q31" s="83" t="s">
        <v>20</v>
      </c>
      <c r="R31" s="99">
        <v>1</v>
      </c>
      <c r="S31" s="100" t="s">
        <v>239</v>
      </c>
      <c r="T31" s="143">
        <v>245</v>
      </c>
      <c r="U31" s="99">
        <v>0.380780626475127</v>
      </c>
      <c r="V31" s="144">
        <v>1.8097541536461501E-3</v>
      </c>
      <c r="W31" s="308">
        <v>203</v>
      </c>
      <c r="AF31" s="287"/>
      <c r="AG31" s="83" t="s">
        <v>20</v>
      </c>
      <c r="AH31" s="99">
        <v>1.55278765633367</v>
      </c>
      <c r="AI31" s="144">
        <v>5.5593613630090702E-2</v>
      </c>
      <c r="AJ31" s="143">
        <v>167</v>
      </c>
      <c r="AK31" s="99">
        <v>1</v>
      </c>
      <c r="AL31" s="100" t="s">
        <v>239</v>
      </c>
      <c r="AM31" s="143">
        <v>776</v>
      </c>
      <c r="AN31" s="99">
        <v>0.89772183731885602</v>
      </c>
      <c r="AO31" s="144">
        <v>0.48523407799083201</v>
      </c>
      <c r="AP31" s="143">
        <v>367</v>
      </c>
      <c r="AQ31" s="99">
        <v>1.0972271942041201</v>
      </c>
      <c r="AR31" s="144">
        <v>0.63613507649087997</v>
      </c>
      <c r="AS31" s="308">
        <v>232</v>
      </c>
      <c r="AT31" s="145"/>
      <c r="AU31" s="145"/>
      <c r="AV31" s="145"/>
      <c r="AW31" s="145"/>
      <c r="AX31" s="263"/>
      <c r="AY31" s="83" t="s">
        <v>20</v>
      </c>
      <c r="AZ31" s="99">
        <v>1</v>
      </c>
      <c r="BA31" s="100" t="s">
        <v>239</v>
      </c>
      <c r="BB31" s="146">
        <v>242</v>
      </c>
      <c r="BC31" s="99">
        <v>0.66499706588350505</v>
      </c>
      <c r="BD31" s="144">
        <v>4.1897174752147902E-2</v>
      </c>
      <c r="BE31" s="146">
        <v>1300</v>
      </c>
      <c r="BF31" s="99">
        <v>1</v>
      </c>
      <c r="BG31" s="100" t="s">
        <v>239</v>
      </c>
      <c r="BH31" s="146">
        <v>507</v>
      </c>
      <c r="BI31" s="99">
        <v>0.927588191445054</v>
      </c>
      <c r="BJ31" s="144">
        <v>0.76113035018865705</v>
      </c>
      <c r="BK31" s="308">
        <v>208</v>
      </c>
      <c r="BW31" s="143"/>
    </row>
    <row r="32" spans="1:75" x14ac:dyDescent="0.2">
      <c r="A32" s="83"/>
      <c r="E32" s="99"/>
      <c r="F32" s="144"/>
      <c r="G32" s="147"/>
      <c r="H32" s="147"/>
      <c r="J32" s="148"/>
      <c r="K32" s="99"/>
      <c r="L32" s="144"/>
      <c r="M32" s="308"/>
      <c r="N32" s="143"/>
      <c r="O32" s="143"/>
      <c r="P32" s="308"/>
      <c r="Q32" s="83"/>
      <c r="R32" s="99"/>
      <c r="T32" s="143"/>
      <c r="U32" s="99"/>
      <c r="V32" s="144"/>
      <c r="W32" s="308"/>
      <c r="AF32" s="287"/>
      <c r="AG32" s="83"/>
      <c r="AH32" s="99"/>
      <c r="AI32" s="144"/>
      <c r="AJ32" s="147"/>
      <c r="AK32" s="147"/>
      <c r="AM32" s="147"/>
      <c r="AN32" s="99"/>
      <c r="AO32" s="144"/>
      <c r="AP32" s="147"/>
      <c r="AQ32" s="99"/>
      <c r="AR32" s="144"/>
      <c r="AS32" s="312"/>
      <c r="AT32" s="147"/>
      <c r="AU32" s="147"/>
      <c r="AV32" s="147"/>
      <c r="AW32" s="147"/>
      <c r="AX32" s="312"/>
      <c r="AY32" s="83"/>
      <c r="AZ32" s="99"/>
      <c r="BB32" s="100"/>
      <c r="BC32" s="149"/>
      <c r="BD32" s="150"/>
      <c r="BE32" s="151"/>
      <c r="BF32" s="99"/>
      <c r="BH32" s="100"/>
      <c r="BI32" s="145"/>
      <c r="BJ32" s="150"/>
      <c r="BK32" s="313"/>
      <c r="BW32" s="148"/>
    </row>
    <row r="33" spans="1:77" x14ac:dyDescent="0.2">
      <c r="A33" s="141" t="s">
        <v>21</v>
      </c>
      <c r="E33" s="99"/>
      <c r="F33" s="144"/>
      <c r="G33" s="147"/>
      <c r="H33" s="147"/>
      <c r="J33" s="148"/>
      <c r="K33" s="99"/>
      <c r="L33" s="144"/>
      <c r="M33" s="309"/>
      <c r="N33" s="148"/>
      <c r="O33" s="148"/>
      <c r="P33" s="309"/>
      <c r="Q33" s="141" t="s">
        <v>21</v>
      </c>
      <c r="R33" s="99"/>
      <c r="T33" s="143"/>
      <c r="U33" s="99"/>
      <c r="V33" s="144"/>
      <c r="W33" s="308"/>
      <c r="AF33" s="287"/>
      <c r="AG33" s="141" t="s">
        <v>21</v>
      </c>
      <c r="AH33" s="99"/>
      <c r="AI33" s="144"/>
      <c r="AJ33" s="147"/>
      <c r="AK33" s="147"/>
      <c r="AM33" s="147"/>
      <c r="AN33" s="99"/>
      <c r="AO33" s="144"/>
      <c r="AP33" s="147"/>
      <c r="AQ33" s="99"/>
      <c r="AR33" s="144"/>
      <c r="AS33" s="312"/>
      <c r="AT33" s="147"/>
      <c r="AU33" s="147"/>
      <c r="AV33" s="147"/>
      <c r="AW33" s="147"/>
      <c r="AX33" s="312"/>
      <c r="AY33" s="141" t="s">
        <v>21</v>
      </c>
      <c r="AZ33" s="99"/>
      <c r="BB33" s="100"/>
      <c r="BC33" s="149"/>
      <c r="BD33" s="150"/>
      <c r="BE33" s="151"/>
      <c r="BF33" s="99"/>
      <c r="BH33" s="100"/>
      <c r="BI33" s="145"/>
      <c r="BJ33" s="150"/>
      <c r="BK33" s="313"/>
      <c r="BW33" s="100"/>
      <c r="BX33" s="99"/>
      <c r="BY33" s="100"/>
    </row>
    <row r="34" spans="1:77" x14ac:dyDescent="0.2">
      <c r="A34" s="83" t="s">
        <v>22</v>
      </c>
      <c r="B34" s="99">
        <v>1</v>
      </c>
      <c r="C34" s="156" t="s">
        <v>239</v>
      </c>
      <c r="D34" s="143">
        <v>208</v>
      </c>
      <c r="E34" s="99">
        <v>0.78225226044885698</v>
      </c>
      <c r="F34" s="144">
        <v>0.28150880420635099</v>
      </c>
      <c r="G34" s="143">
        <v>854</v>
      </c>
      <c r="H34" s="99">
        <v>1</v>
      </c>
      <c r="I34" s="156" t="s">
        <v>239</v>
      </c>
      <c r="J34" s="143">
        <v>1890</v>
      </c>
      <c r="K34" s="99">
        <v>3.2244681179855799</v>
      </c>
      <c r="L34" s="144">
        <v>9.5709366876306503E-8</v>
      </c>
      <c r="M34" s="308">
        <v>126</v>
      </c>
      <c r="N34" s="143"/>
      <c r="O34" s="143"/>
      <c r="P34" s="308"/>
      <c r="Q34" s="83" t="s">
        <v>22</v>
      </c>
      <c r="R34" s="99">
        <v>1</v>
      </c>
      <c r="S34" s="156" t="s">
        <v>239</v>
      </c>
      <c r="T34" s="143">
        <v>372</v>
      </c>
      <c r="U34" s="99">
        <v>0.50091632412647602</v>
      </c>
      <c r="V34" s="144">
        <v>8.8589371192306903E-3</v>
      </c>
      <c r="W34" s="308">
        <v>176</v>
      </c>
      <c r="AF34" s="287"/>
      <c r="AG34" s="83" t="s">
        <v>22</v>
      </c>
      <c r="AH34" s="99">
        <v>1.02967150856515</v>
      </c>
      <c r="AI34" s="144">
        <v>0.89652397461227296</v>
      </c>
      <c r="AJ34" s="143">
        <v>185</v>
      </c>
      <c r="AK34" s="99">
        <v>1</v>
      </c>
      <c r="AL34" s="156" t="s">
        <v>239</v>
      </c>
      <c r="AM34" s="143">
        <v>1110</v>
      </c>
      <c r="AN34" s="99">
        <v>0.85824709544420097</v>
      </c>
      <c r="AO34" s="144">
        <v>0.252852832553978</v>
      </c>
      <c r="AP34" s="143">
        <v>545</v>
      </c>
      <c r="AQ34" s="99">
        <v>0.92306650939921897</v>
      </c>
      <c r="AR34" s="144">
        <v>0.73330862503094996</v>
      </c>
      <c r="AS34" s="308">
        <v>176</v>
      </c>
      <c r="AT34" s="145"/>
      <c r="AU34" s="145"/>
      <c r="AV34" s="145"/>
      <c r="AW34" s="145"/>
      <c r="AX34" s="263"/>
      <c r="AY34" s="83" t="s">
        <v>22</v>
      </c>
      <c r="AZ34" s="99">
        <v>1</v>
      </c>
      <c r="BA34" s="156" t="s">
        <v>239</v>
      </c>
      <c r="BB34" s="146">
        <v>525</v>
      </c>
      <c r="BC34" s="99">
        <v>0.82545254551886404</v>
      </c>
      <c r="BD34" s="144">
        <v>0.119119681161597</v>
      </c>
      <c r="BE34" s="146">
        <v>1491</v>
      </c>
      <c r="BF34" s="99">
        <v>1</v>
      </c>
      <c r="BG34" s="156" t="s">
        <v>239</v>
      </c>
      <c r="BH34" s="146">
        <v>1877</v>
      </c>
      <c r="BI34" s="99">
        <v>1.52689348495994</v>
      </c>
      <c r="BJ34" s="144">
        <v>9.6293673335559493E-2</v>
      </c>
      <c r="BK34" s="308">
        <v>106</v>
      </c>
      <c r="BW34" s="100"/>
      <c r="BX34" s="99"/>
      <c r="BY34" s="100"/>
    </row>
    <row r="35" spans="1:77" x14ac:dyDescent="0.2">
      <c r="A35" s="83" t="s">
        <v>23</v>
      </c>
      <c r="B35" s="99">
        <v>1</v>
      </c>
      <c r="C35" s="156" t="s">
        <v>239</v>
      </c>
      <c r="D35" s="143">
        <v>167</v>
      </c>
      <c r="E35" s="99">
        <v>0.67011290552497904</v>
      </c>
      <c r="F35" s="144">
        <v>4.7227338461136997E-2</v>
      </c>
      <c r="G35" s="143">
        <v>667</v>
      </c>
      <c r="H35" s="99">
        <v>1</v>
      </c>
      <c r="I35" s="156" t="s">
        <v>239</v>
      </c>
      <c r="J35" s="143">
        <v>1495</v>
      </c>
      <c r="K35" s="99">
        <v>1.5539632349013099</v>
      </c>
      <c r="L35" s="144">
        <v>1.3419264133081E-2</v>
      </c>
      <c r="M35" s="308">
        <v>236</v>
      </c>
      <c r="N35" s="146"/>
      <c r="O35" s="146"/>
      <c r="P35" s="308"/>
      <c r="Q35" s="83" t="s">
        <v>23</v>
      </c>
      <c r="R35" s="99">
        <v>1</v>
      </c>
      <c r="S35" s="156" t="s">
        <v>239</v>
      </c>
      <c r="T35" s="143">
        <v>304</v>
      </c>
      <c r="U35" s="99">
        <v>0.31730718833050398</v>
      </c>
      <c r="V35" s="144">
        <v>1.18250147784771E-6</v>
      </c>
      <c r="W35" s="308">
        <v>258</v>
      </c>
      <c r="AF35" s="287"/>
      <c r="AG35" s="83" t="s">
        <v>23</v>
      </c>
      <c r="AH35" s="99">
        <v>1.41259094664162</v>
      </c>
      <c r="AI35" s="144">
        <v>0.107212863841929</v>
      </c>
      <c r="AJ35" s="143">
        <v>199</v>
      </c>
      <c r="AK35" s="99">
        <v>1</v>
      </c>
      <c r="AL35" s="156" t="s">
        <v>239</v>
      </c>
      <c r="AM35" s="143">
        <v>968</v>
      </c>
      <c r="AN35" s="99">
        <v>0.86656389033332504</v>
      </c>
      <c r="AO35" s="144">
        <v>0.34323794577174599</v>
      </c>
      <c r="AP35" s="143">
        <v>372</v>
      </c>
      <c r="AQ35" s="99">
        <v>1.03439359022592</v>
      </c>
      <c r="AR35" s="144">
        <v>0.86500408531696804</v>
      </c>
      <c r="AS35" s="308">
        <v>192</v>
      </c>
      <c r="AT35" s="145"/>
      <c r="AU35" s="145"/>
      <c r="AV35" s="145"/>
      <c r="AW35" s="145"/>
      <c r="AX35" s="263"/>
      <c r="AY35" s="83" t="s">
        <v>23</v>
      </c>
      <c r="AZ35" s="99">
        <v>1</v>
      </c>
      <c r="BA35" s="156" t="s">
        <v>239</v>
      </c>
      <c r="BB35" s="146">
        <v>470</v>
      </c>
      <c r="BC35" s="99">
        <v>0.59413292213573998</v>
      </c>
      <c r="BD35" s="144">
        <v>3.5765314362468098E-4</v>
      </c>
      <c r="BE35" s="146">
        <v>1261</v>
      </c>
      <c r="BF35" s="99">
        <v>1</v>
      </c>
      <c r="BG35" s="156" t="s">
        <v>239</v>
      </c>
      <c r="BH35" s="146">
        <v>1452</v>
      </c>
      <c r="BI35" s="99">
        <v>0.91118284756536305</v>
      </c>
      <c r="BJ35" s="144">
        <v>0.58522125601269503</v>
      </c>
      <c r="BK35" s="308">
        <v>179</v>
      </c>
      <c r="BW35" s="100"/>
      <c r="BX35" s="99"/>
      <c r="BY35" s="100"/>
    </row>
    <row r="36" spans="1:77" x14ac:dyDescent="0.2">
      <c r="A36" s="83" t="s">
        <v>24</v>
      </c>
      <c r="B36" s="99">
        <v>1</v>
      </c>
      <c r="C36" s="156" t="s">
        <v>239</v>
      </c>
      <c r="D36" s="143">
        <v>114</v>
      </c>
      <c r="E36" s="145">
        <v>0.55898816500375204</v>
      </c>
      <c r="F36" s="150">
        <v>5.4580522932942799E-2</v>
      </c>
      <c r="G36" s="143">
        <v>482</v>
      </c>
      <c r="H36" s="99">
        <v>1</v>
      </c>
      <c r="I36" s="156" t="s">
        <v>239</v>
      </c>
      <c r="J36" s="143">
        <v>1106</v>
      </c>
      <c r="K36" s="99">
        <v>1.4394501499642001</v>
      </c>
      <c r="L36" s="144">
        <v>0.13262556711321299</v>
      </c>
      <c r="M36" s="308">
        <v>107</v>
      </c>
      <c r="N36" s="146"/>
      <c r="O36" s="146"/>
      <c r="P36" s="308"/>
      <c r="Q36" s="83" t="s">
        <v>24</v>
      </c>
      <c r="R36" s="99">
        <v>1</v>
      </c>
      <c r="S36" s="156" t="s">
        <v>239</v>
      </c>
      <c r="T36" s="143">
        <v>221</v>
      </c>
      <c r="U36" s="99">
        <v>0.474754061302951</v>
      </c>
      <c r="V36" s="144">
        <v>2.35436853535913E-2</v>
      </c>
      <c r="W36" s="308">
        <v>163</v>
      </c>
      <c r="AF36" s="287"/>
      <c r="AG36" s="83" t="s">
        <v>24</v>
      </c>
      <c r="AH36" s="99">
        <v>0.82845840607782495</v>
      </c>
      <c r="AI36" s="144">
        <v>0.45742793609034799</v>
      </c>
      <c r="AJ36" s="143">
        <v>133</v>
      </c>
      <c r="AK36" s="99">
        <v>1</v>
      </c>
      <c r="AL36" s="156" t="s">
        <v>239</v>
      </c>
      <c r="AM36" s="143">
        <v>756</v>
      </c>
      <c r="AN36" s="99">
        <v>0.80186513336968701</v>
      </c>
      <c r="AO36" s="144">
        <v>0.30019791351172698</v>
      </c>
      <c r="AP36" s="143">
        <v>229</v>
      </c>
      <c r="AQ36" s="99">
        <v>0.92490240590418804</v>
      </c>
      <c r="AR36" s="144">
        <v>0.80678873447732102</v>
      </c>
      <c r="AS36" s="308">
        <v>95</v>
      </c>
      <c r="AT36" s="145"/>
      <c r="AU36" s="145"/>
      <c r="AV36" s="145"/>
      <c r="AW36" s="145"/>
      <c r="AX36" s="263"/>
      <c r="AY36" s="83" t="s">
        <v>24</v>
      </c>
      <c r="AZ36" s="99">
        <v>1</v>
      </c>
      <c r="BA36" s="156" t="s">
        <v>239</v>
      </c>
      <c r="BB36" s="146">
        <v>337</v>
      </c>
      <c r="BC36" s="99">
        <v>0.60147027541235798</v>
      </c>
      <c r="BD36" s="144">
        <v>4.6591659284711496E-3</v>
      </c>
      <c r="BE36" s="146">
        <v>876</v>
      </c>
      <c r="BF36" s="99">
        <v>1</v>
      </c>
      <c r="BG36" s="156" t="s">
        <v>239</v>
      </c>
      <c r="BH36" s="146">
        <v>958</v>
      </c>
      <c r="BI36" s="99">
        <v>0.99739257620021704</v>
      </c>
      <c r="BJ36" s="144">
        <v>0.99197872504271001</v>
      </c>
      <c r="BK36" s="308">
        <v>153</v>
      </c>
      <c r="BW36" s="100"/>
      <c r="BX36" s="99"/>
      <c r="BY36" s="100"/>
    </row>
    <row r="37" spans="1:77" x14ac:dyDescent="0.2">
      <c r="A37" s="152" t="s">
        <v>25</v>
      </c>
      <c r="B37" s="106">
        <v>1</v>
      </c>
      <c r="C37" s="107" t="s">
        <v>239</v>
      </c>
      <c r="D37" s="153">
        <v>281</v>
      </c>
      <c r="E37" s="106">
        <v>0.67126526134713405</v>
      </c>
      <c r="F37" s="154">
        <v>4.0865938081481999E-2</v>
      </c>
      <c r="G37" s="153">
        <v>1149</v>
      </c>
      <c r="H37" s="106">
        <v>1</v>
      </c>
      <c r="I37" s="107" t="s">
        <v>239</v>
      </c>
      <c r="J37" s="153">
        <v>2601</v>
      </c>
      <c r="K37" s="106">
        <v>1.5599209102023099</v>
      </c>
      <c r="L37" s="154">
        <v>1.0784792790612001E-2</v>
      </c>
      <c r="M37" s="310">
        <v>343</v>
      </c>
      <c r="N37" s="146"/>
      <c r="O37" s="146"/>
      <c r="P37" s="308"/>
      <c r="Q37" s="152" t="s">
        <v>25</v>
      </c>
      <c r="R37" s="106">
        <v>1</v>
      </c>
      <c r="S37" s="107" t="s">
        <v>239</v>
      </c>
      <c r="T37" s="153">
        <v>525</v>
      </c>
      <c r="U37" s="106">
        <v>0.32171219331228001</v>
      </c>
      <c r="V37" s="154">
        <v>7.8466406616684005E-7</v>
      </c>
      <c r="W37" s="310">
        <v>421</v>
      </c>
      <c r="AF37" s="287"/>
      <c r="AG37" s="152" t="s">
        <v>25</v>
      </c>
      <c r="AH37" s="106">
        <v>1.39214904297508</v>
      </c>
      <c r="AI37" s="154">
        <v>0.109444755026612</v>
      </c>
      <c r="AJ37" s="153">
        <v>332</v>
      </c>
      <c r="AK37" s="106">
        <v>1</v>
      </c>
      <c r="AL37" s="107" t="s">
        <v>239</v>
      </c>
      <c r="AM37" s="153">
        <v>1724</v>
      </c>
      <c r="AN37" s="106">
        <v>0.86728576539931301</v>
      </c>
      <c r="AO37" s="154">
        <v>0.33350385437402003</v>
      </c>
      <c r="AP37" s="153">
        <v>601</v>
      </c>
      <c r="AQ37" s="106">
        <v>1.0401071199690299</v>
      </c>
      <c r="AR37" s="154">
        <v>0.839794146621749</v>
      </c>
      <c r="AS37" s="310">
        <v>287</v>
      </c>
      <c r="AT37" s="145"/>
      <c r="AU37" s="145"/>
      <c r="AV37" s="145"/>
      <c r="AW37" s="145"/>
      <c r="AX37" s="263"/>
      <c r="AY37" s="152" t="s">
        <v>25</v>
      </c>
      <c r="AZ37" s="106">
        <v>1</v>
      </c>
      <c r="BA37" s="107" t="s">
        <v>239</v>
      </c>
      <c r="BB37" s="153">
        <v>807</v>
      </c>
      <c r="BC37" s="106">
        <v>0.59584889683601205</v>
      </c>
      <c r="BD37" s="154">
        <v>2.3799884688480201E-4</v>
      </c>
      <c r="BE37" s="153">
        <v>2137</v>
      </c>
      <c r="BF37" s="106">
        <v>1</v>
      </c>
      <c r="BG37" s="107" t="s">
        <v>239</v>
      </c>
      <c r="BH37" s="153">
        <v>2410</v>
      </c>
      <c r="BI37" s="106">
        <v>0.91005972498328203</v>
      </c>
      <c r="BJ37" s="154">
        <v>0.56841345115953401</v>
      </c>
      <c r="BK37" s="310">
        <v>332</v>
      </c>
      <c r="BW37" s="100"/>
      <c r="BX37" s="99"/>
      <c r="BY37" s="100"/>
    </row>
    <row r="38" spans="1:77" x14ac:dyDescent="0.2">
      <c r="A38" s="155"/>
      <c r="B38" s="99"/>
      <c r="C38" s="100"/>
      <c r="D38" s="100"/>
      <c r="E38" s="99"/>
      <c r="F38" s="144"/>
      <c r="G38" s="145"/>
      <c r="H38" s="99"/>
      <c r="I38" s="100"/>
      <c r="J38" s="143"/>
      <c r="K38" s="99"/>
      <c r="L38" s="144"/>
      <c r="M38" s="308"/>
      <c r="N38" s="146"/>
      <c r="O38" s="146"/>
      <c r="P38" s="308"/>
      <c r="Q38" s="155"/>
      <c r="R38" s="145"/>
      <c r="S38" s="100"/>
      <c r="T38" s="146"/>
      <c r="U38" s="99"/>
      <c r="V38" s="144"/>
      <c r="W38" s="308"/>
      <c r="AF38" s="287"/>
      <c r="AH38" s="99"/>
      <c r="AI38" s="144"/>
      <c r="AJ38" s="145"/>
      <c r="AK38" s="99"/>
      <c r="AL38" s="100"/>
      <c r="AM38" s="99"/>
      <c r="AN38" s="99"/>
      <c r="AO38" s="144"/>
      <c r="AP38" s="145"/>
      <c r="AQ38" s="99"/>
      <c r="AR38" s="144"/>
      <c r="AS38" s="263"/>
      <c r="AT38" s="145"/>
      <c r="AU38" s="145"/>
      <c r="AV38" s="145"/>
      <c r="AW38" s="145"/>
      <c r="AX38" s="263"/>
      <c r="AZ38" s="145"/>
      <c r="BA38" s="100"/>
      <c r="BB38" s="156"/>
      <c r="BC38" s="149"/>
      <c r="BD38" s="150"/>
      <c r="BE38" s="151"/>
      <c r="BF38" s="145"/>
      <c r="BG38" s="100"/>
      <c r="BH38" s="156"/>
      <c r="BI38" s="149"/>
      <c r="BJ38" s="150"/>
      <c r="BK38" s="313"/>
      <c r="BW38" s="100"/>
      <c r="BX38" s="99"/>
      <c r="BY38" s="100"/>
    </row>
    <row r="39" spans="1:77" x14ac:dyDescent="0.2">
      <c r="A39" s="157"/>
      <c r="B39" s="155"/>
      <c r="C39" s="155"/>
      <c r="D39" s="155"/>
      <c r="E39" s="145"/>
      <c r="F39" s="150"/>
      <c r="G39" s="158"/>
      <c r="H39" s="158"/>
      <c r="I39" s="155"/>
      <c r="J39" s="159"/>
      <c r="K39" s="99"/>
      <c r="L39" s="144"/>
      <c r="M39" s="309"/>
      <c r="N39" s="159"/>
      <c r="O39" s="159"/>
      <c r="P39" s="309"/>
      <c r="Q39" s="157"/>
      <c r="R39" s="99"/>
      <c r="S39" s="155"/>
      <c r="T39" s="143"/>
      <c r="U39" s="99"/>
      <c r="V39" s="144"/>
      <c r="W39" s="308"/>
      <c r="AF39" s="287"/>
      <c r="AG39" s="157"/>
      <c r="AH39" s="99"/>
      <c r="AI39" s="144"/>
      <c r="AJ39" s="158"/>
      <c r="AK39" s="158"/>
      <c r="AL39" s="155"/>
      <c r="AM39" s="158"/>
      <c r="AN39" s="99"/>
      <c r="AO39" s="144"/>
      <c r="AP39" s="147"/>
      <c r="AQ39" s="99"/>
      <c r="AR39" s="144"/>
      <c r="AS39" s="312"/>
      <c r="AT39" s="147"/>
      <c r="AU39" s="147"/>
      <c r="AV39" s="147"/>
      <c r="AW39" s="147"/>
      <c r="AX39" s="312"/>
      <c r="AY39" s="157"/>
      <c r="AZ39" s="99"/>
      <c r="BA39" s="155"/>
      <c r="BB39" s="100"/>
      <c r="BC39" s="149"/>
      <c r="BD39" s="150"/>
      <c r="BE39" s="151"/>
      <c r="BF39" s="99"/>
      <c r="BG39" s="155"/>
      <c r="BH39" s="100"/>
      <c r="BI39" s="149"/>
      <c r="BJ39" s="150"/>
      <c r="BK39" s="313"/>
      <c r="BW39" s="156"/>
      <c r="BX39" s="145"/>
      <c r="BY39" s="156"/>
    </row>
    <row r="40" spans="1:77" x14ac:dyDescent="0.2">
      <c r="A40" s="160" t="s">
        <v>26</v>
      </c>
      <c r="B40" s="155"/>
      <c r="C40" s="155"/>
      <c r="D40" s="155"/>
      <c r="E40" s="145"/>
      <c r="F40" s="150"/>
      <c r="G40" s="158"/>
      <c r="H40" s="158"/>
      <c r="I40" s="155"/>
      <c r="J40" s="159"/>
      <c r="K40" s="99"/>
      <c r="L40" s="144"/>
      <c r="M40" s="309"/>
      <c r="N40" s="159"/>
      <c r="O40" s="159"/>
      <c r="P40" s="309"/>
      <c r="Q40" s="160" t="s">
        <v>26</v>
      </c>
      <c r="R40" s="99"/>
      <c r="S40" s="155"/>
      <c r="T40" s="143"/>
      <c r="U40" s="99"/>
      <c r="V40" s="144"/>
      <c r="W40" s="308"/>
      <c r="AF40" s="287"/>
      <c r="AG40" s="160" t="s">
        <v>26</v>
      </c>
      <c r="AH40" s="99"/>
      <c r="AI40" s="144"/>
      <c r="AJ40" s="158"/>
      <c r="AK40" s="158"/>
      <c r="AL40" s="155"/>
      <c r="AM40" s="158"/>
      <c r="AN40" s="99"/>
      <c r="AO40" s="144"/>
      <c r="AP40" s="147"/>
      <c r="AQ40" s="99"/>
      <c r="AR40" s="144"/>
      <c r="AS40" s="312"/>
      <c r="AT40" s="147"/>
      <c r="AU40" s="147"/>
      <c r="AV40" s="147"/>
      <c r="AW40" s="147"/>
      <c r="AX40" s="312"/>
      <c r="AY40" s="160" t="s">
        <v>26</v>
      </c>
      <c r="AZ40" s="99"/>
      <c r="BA40" s="155"/>
      <c r="BB40" s="100"/>
      <c r="BC40" s="149"/>
      <c r="BD40" s="150"/>
      <c r="BE40" s="151"/>
      <c r="BF40" s="99"/>
      <c r="BG40" s="155"/>
      <c r="BH40" s="100"/>
      <c r="BI40" s="149"/>
      <c r="BJ40" s="150"/>
      <c r="BK40" s="313"/>
      <c r="BW40" s="156"/>
      <c r="BX40" s="145"/>
      <c r="BY40" s="156"/>
    </row>
    <row r="41" spans="1:77" ht="12.75" customHeight="1" x14ac:dyDescent="0.2">
      <c r="A41" s="104" t="s">
        <v>262</v>
      </c>
      <c r="B41" s="145">
        <v>1</v>
      </c>
      <c r="C41" s="156" t="s">
        <v>239</v>
      </c>
      <c r="D41" s="146">
        <v>110</v>
      </c>
      <c r="E41" s="145">
        <v>1.10033789159967</v>
      </c>
      <c r="F41" s="150">
        <v>0.75768324352772298</v>
      </c>
      <c r="G41" s="146">
        <v>647</v>
      </c>
      <c r="H41" s="145">
        <v>1</v>
      </c>
      <c r="I41" s="156" t="s">
        <v>239</v>
      </c>
      <c r="J41" s="146">
        <v>1319</v>
      </c>
      <c r="K41" s="145">
        <v>1.8164187351413901</v>
      </c>
      <c r="L41" s="150">
        <v>1.8751020241438701E-3</v>
      </c>
      <c r="M41" s="308">
        <v>213</v>
      </c>
      <c r="N41" s="146"/>
      <c r="O41" s="146"/>
      <c r="P41" s="308"/>
      <c r="Q41" s="104" t="s">
        <v>262</v>
      </c>
      <c r="R41" s="145">
        <v>1</v>
      </c>
      <c r="S41" s="156" t="s">
        <v>239</v>
      </c>
      <c r="T41" s="146">
        <v>588</v>
      </c>
      <c r="U41" s="145">
        <v>0.98798595601563899</v>
      </c>
      <c r="V41" s="150">
        <v>0.983651305791439</v>
      </c>
      <c r="W41" s="308">
        <v>41</v>
      </c>
      <c r="AF41" s="287"/>
      <c r="AG41" s="104" t="s">
        <v>262</v>
      </c>
      <c r="AH41" s="226">
        <v>1.0497900921846199</v>
      </c>
      <c r="AI41" s="150">
        <v>0.879971515248129</v>
      </c>
      <c r="AJ41" s="146">
        <v>113</v>
      </c>
      <c r="AK41" s="226">
        <v>1</v>
      </c>
      <c r="AL41" s="156" t="s">
        <v>239</v>
      </c>
      <c r="AM41" s="146">
        <v>975</v>
      </c>
      <c r="AN41" s="226">
        <v>1.3348402053436099</v>
      </c>
      <c r="AO41" s="150">
        <v>0.14673638784436699</v>
      </c>
      <c r="AP41" s="146">
        <v>330</v>
      </c>
      <c r="AQ41" s="226">
        <v>0.84262927259459097</v>
      </c>
      <c r="AR41" s="150">
        <v>0.49859716181006702</v>
      </c>
      <c r="AS41" s="308">
        <v>114</v>
      </c>
      <c r="AT41" s="145"/>
      <c r="AU41" s="145"/>
      <c r="AV41" s="145"/>
      <c r="AW41" s="145"/>
      <c r="AX41" s="263"/>
      <c r="AY41" s="104" t="s">
        <v>262</v>
      </c>
      <c r="AZ41" s="226">
        <v>1</v>
      </c>
      <c r="BA41" s="156" t="s">
        <v>239</v>
      </c>
      <c r="BB41" s="146">
        <v>124</v>
      </c>
      <c r="BC41" s="226">
        <v>0.85257537263485805</v>
      </c>
      <c r="BD41" s="150">
        <v>0.57569780928913505</v>
      </c>
      <c r="BE41" s="146">
        <v>1408</v>
      </c>
      <c r="BF41" s="226">
        <v>1</v>
      </c>
      <c r="BG41" s="156" t="s">
        <v>239</v>
      </c>
      <c r="BH41" s="146">
        <v>1179</v>
      </c>
      <c r="BI41" s="226">
        <v>0.84247715087174202</v>
      </c>
      <c r="BJ41" s="150">
        <v>0.63231426269709201</v>
      </c>
      <c r="BK41" s="308">
        <v>99</v>
      </c>
      <c r="BW41" s="156"/>
      <c r="BX41" s="145"/>
      <c r="BY41" s="156"/>
    </row>
    <row r="42" spans="1:77" s="155" customFormat="1" ht="12.75" customHeight="1" x14ac:dyDescent="0.2">
      <c r="A42" s="152" t="s">
        <v>338</v>
      </c>
      <c r="B42" s="214">
        <v>1</v>
      </c>
      <c r="C42" s="107" t="s">
        <v>239</v>
      </c>
      <c r="D42" s="153">
        <v>137</v>
      </c>
      <c r="E42" s="214">
        <v>0.39753167631945202</v>
      </c>
      <c r="F42" s="154">
        <v>2.6393852468054002E-6</v>
      </c>
      <c r="G42" s="153">
        <v>500</v>
      </c>
      <c r="H42" s="214">
        <v>1</v>
      </c>
      <c r="I42" s="107" t="s">
        <v>239</v>
      </c>
      <c r="J42" s="153">
        <v>1208</v>
      </c>
      <c r="K42" s="214">
        <v>0.76463458852827304</v>
      </c>
      <c r="L42" s="154">
        <v>0.53041684451007298</v>
      </c>
      <c r="M42" s="310">
        <v>67</v>
      </c>
      <c r="N42" s="146"/>
      <c r="O42" s="146"/>
      <c r="P42" s="308"/>
      <c r="Q42" s="152" t="s">
        <v>338</v>
      </c>
      <c r="R42" s="214">
        <v>1</v>
      </c>
      <c r="S42" s="107" t="s">
        <v>239</v>
      </c>
      <c r="T42" s="153">
        <v>234</v>
      </c>
      <c r="U42" s="214">
        <v>1.74683454537975</v>
      </c>
      <c r="V42" s="154">
        <v>2.1135086098153798E-2</v>
      </c>
      <c r="W42" s="310">
        <v>103</v>
      </c>
      <c r="AF42" s="287"/>
      <c r="AG42" s="152" t="s">
        <v>338</v>
      </c>
      <c r="AH42" s="225">
        <v>0.62204483591822901</v>
      </c>
      <c r="AI42" s="154">
        <v>2.82384478975461E-2</v>
      </c>
      <c r="AJ42" s="153">
        <v>225</v>
      </c>
      <c r="AK42" s="225">
        <v>1</v>
      </c>
      <c r="AL42" s="107" t="s">
        <v>239</v>
      </c>
      <c r="AM42" s="153">
        <v>651</v>
      </c>
      <c r="AN42" s="225">
        <v>0.63385853929299296</v>
      </c>
      <c r="AO42" s="154">
        <v>5.738503970111E-3</v>
      </c>
      <c r="AP42" s="153">
        <v>278</v>
      </c>
      <c r="AQ42" s="225">
        <v>1.0501826929646201</v>
      </c>
      <c r="AR42" s="154">
        <v>0.85814005924049996</v>
      </c>
      <c r="AS42" s="310">
        <v>121</v>
      </c>
      <c r="AT42" s="145"/>
      <c r="AU42" s="145"/>
      <c r="AV42" s="145"/>
      <c r="AW42" s="145"/>
      <c r="AX42" s="263"/>
      <c r="AY42" s="152" t="s">
        <v>338</v>
      </c>
      <c r="AZ42" s="225">
        <v>1</v>
      </c>
      <c r="BA42" s="107" t="s">
        <v>239</v>
      </c>
      <c r="BB42" s="153">
        <v>109</v>
      </c>
      <c r="BC42" s="225">
        <v>0.61590867305586805</v>
      </c>
      <c r="BD42" s="154">
        <v>0.141539916969188</v>
      </c>
      <c r="BE42" s="153">
        <v>1166</v>
      </c>
      <c r="BF42" s="225">
        <v>1</v>
      </c>
      <c r="BG42" s="107" t="s">
        <v>239</v>
      </c>
      <c r="BH42" s="153">
        <v>908</v>
      </c>
      <c r="BI42" s="225">
        <v>0.88900823748898306</v>
      </c>
      <c r="BJ42" s="154">
        <v>0.65278492171560298</v>
      </c>
      <c r="BK42" s="310">
        <v>251</v>
      </c>
      <c r="BW42" s="156"/>
      <c r="BX42" s="145"/>
      <c r="BY42" s="156"/>
    </row>
    <row r="43" spans="1:77" s="161" customFormat="1" ht="99.2" customHeight="1" x14ac:dyDescent="0.2">
      <c r="A43" s="476" t="s">
        <v>250</v>
      </c>
      <c r="B43" s="496"/>
      <c r="C43" s="496"/>
      <c r="D43" s="496"/>
      <c r="E43" s="496"/>
      <c r="F43" s="496"/>
      <c r="G43" s="496"/>
      <c r="H43" s="496"/>
      <c r="I43" s="496"/>
      <c r="J43" s="496"/>
      <c r="K43" s="496"/>
      <c r="L43" s="496"/>
      <c r="M43" s="496"/>
      <c r="N43" s="496"/>
      <c r="O43" s="496"/>
      <c r="P43" s="496"/>
      <c r="Q43" s="476" t="s">
        <v>250</v>
      </c>
      <c r="R43" s="484"/>
      <c r="S43" s="484"/>
      <c r="T43" s="484"/>
      <c r="U43" s="484"/>
      <c r="V43" s="484"/>
      <c r="W43" s="484"/>
      <c r="X43" s="484"/>
      <c r="Y43" s="484"/>
      <c r="Z43" s="484"/>
      <c r="AA43" s="484"/>
      <c r="AB43" s="484"/>
      <c r="AC43" s="484"/>
      <c r="AD43" s="484"/>
      <c r="AE43" s="484"/>
      <c r="AF43" s="484"/>
      <c r="AG43" s="476" t="s">
        <v>250</v>
      </c>
      <c r="AH43" s="484"/>
      <c r="AI43" s="484"/>
      <c r="AJ43" s="484"/>
      <c r="AK43" s="484"/>
      <c r="AL43" s="484"/>
      <c r="AM43" s="484"/>
      <c r="AN43" s="484"/>
      <c r="AO43" s="484"/>
      <c r="AP43" s="484"/>
      <c r="AQ43" s="484"/>
      <c r="AR43" s="484"/>
      <c r="AS43" s="484"/>
      <c r="AT43" s="484"/>
      <c r="AU43" s="484"/>
      <c r="AV43" s="484"/>
      <c r="AW43" s="484"/>
      <c r="AX43" s="484"/>
      <c r="AY43" s="476" t="s">
        <v>250</v>
      </c>
      <c r="AZ43" s="484"/>
      <c r="BA43" s="484"/>
      <c r="BB43" s="484"/>
      <c r="BC43" s="484"/>
      <c r="BD43" s="484"/>
      <c r="BE43" s="484"/>
      <c r="BF43" s="484"/>
      <c r="BG43" s="484"/>
      <c r="BH43" s="484"/>
      <c r="BI43" s="484"/>
      <c r="BJ43" s="484"/>
      <c r="BK43" s="484"/>
      <c r="BL43" s="484"/>
      <c r="BM43" s="484"/>
      <c r="BW43" s="212"/>
    </row>
    <row r="44" spans="1:77" s="242" customFormat="1" ht="71.25" customHeight="1" x14ac:dyDescent="0.2">
      <c r="A44" s="323" t="s">
        <v>339</v>
      </c>
      <c r="B44" s="323"/>
      <c r="C44" s="323"/>
      <c r="D44" s="323"/>
      <c r="E44" s="323"/>
      <c r="F44" s="323"/>
      <c r="G44" s="323"/>
      <c r="H44" s="323"/>
      <c r="I44" s="323"/>
      <c r="J44" s="323"/>
      <c r="K44" s="323"/>
      <c r="L44" s="323"/>
      <c r="M44" s="323"/>
      <c r="N44" s="323"/>
      <c r="O44" s="323"/>
      <c r="P44" s="323"/>
      <c r="Q44" s="323" t="s">
        <v>339</v>
      </c>
      <c r="R44" s="323"/>
      <c r="S44" s="323"/>
      <c r="T44" s="323"/>
      <c r="U44" s="323"/>
      <c r="V44" s="323"/>
      <c r="W44" s="323"/>
      <c r="X44" s="323"/>
      <c r="Y44" s="323"/>
      <c r="Z44" s="323"/>
      <c r="AA44" s="323"/>
      <c r="AB44" s="323"/>
      <c r="AC44" s="323"/>
      <c r="AD44" s="323"/>
      <c r="AE44" s="323"/>
      <c r="AF44" s="323"/>
      <c r="AG44" s="323" t="s">
        <v>339</v>
      </c>
      <c r="AH44" s="323"/>
      <c r="AI44" s="323"/>
      <c r="AJ44" s="323"/>
      <c r="AK44" s="323"/>
      <c r="AL44" s="323"/>
      <c r="AM44" s="323"/>
      <c r="AN44" s="323"/>
      <c r="AO44" s="323"/>
      <c r="AP44" s="323"/>
      <c r="AQ44" s="323"/>
      <c r="AR44" s="323"/>
      <c r="AS44" s="323"/>
      <c r="AT44" s="323"/>
      <c r="AU44" s="323"/>
      <c r="AV44" s="323"/>
      <c r="AW44" s="323"/>
      <c r="AX44" s="323"/>
      <c r="AY44" s="323" t="s">
        <v>339</v>
      </c>
      <c r="AZ44" s="323"/>
      <c r="BA44" s="323"/>
      <c r="BB44" s="323"/>
      <c r="BC44" s="323"/>
      <c r="BD44" s="323"/>
      <c r="BE44" s="323"/>
      <c r="BF44" s="323"/>
      <c r="BG44" s="323"/>
      <c r="BH44" s="323"/>
      <c r="BI44" s="323"/>
      <c r="BJ44" s="323"/>
      <c r="BK44" s="323"/>
      <c r="BL44" s="323"/>
      <c r="BM44" s="323"/>
      <c r="BN44" s="256"/>
      <c r="BO44" s="256"/>
      <c r="BP44" s="256"/>
      <c r="BW44" s="241"/>
    </row>
    <row r="45" spans="1:77" s="155" customFormat="1" ht="12.75" customHeight="1" x14ac:dyDescent="0.2">
      <c r="A45" s="497" t="s">
        <v>332</v>
      </c>
      <c r="B45" s="497"/>
      <c r="C45" s="497"/>
      <c r="D45" s="497"/>
      <c r="E45" s="497"/>
      <c r="F45" s="497"/>
      <c r="G45" s="497"/>
      <c r="H45" s="497"/>
      <c r="I45" s="497"/>
      <c r="J45" s="497"/>
      <c r="K45" s="497"/>
      <c r="L45" s="497"/>
      <c r="M45" s="497"/>
      <c r="N45" s="497"/>
      <c r="O45" s="497"/>
      <c r="P45" s="497"/>
      <c r="Q45" s="498" t="str">
        <f>A45</f>
        <v>Notes: Over-qualification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gender and marital status, foreign-born status, establishment size, hours worked and contract type.</v>
      </c>
      <c r="R45" s="498"/>
      <c r="S45" s="498"/>
      <c r="T45" s="498"/>
      <c r="U45" s="498"/>
      <c r="V45" s="498"/>
      <c r="W45" s="498"/>
      <c r="X45" s="498"/>
      <c r="Y45" s="498"/>
      <c r="Z45" s="498"/>
      <c r="AA45" s="498"/>
      <c r="AB45" s="498"/>
      <c r="AC45" s="498"/>
      <c r="AD45" s="498"/>
      <c r="AE45" s="498"/>
      <c r="AF45" s="498"/>
      <c r="AG45" s="323" t="str">
        <f>A45</f>
        <v>Notes: Over-qualification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gender and marital status, foreign-born status, establishment size, hours worked and contract type.</v>
      </c>
      <c r="AH45" s="323"/>
      <c r="AI45" s="323"/>
      <c r="AJ45" s="323"/>
      <c r="AK45" s="323"/>
      <c r="AL45" s="323"/>
      <c r="AM45" s="323"/>
      <c r="AN45" s="323"/>
      <c r="AO45" s="323"/>
      <c r="AP45" s="323"/>
      <c r="AQ45" s="323"/>
      <c r="AR45" s="323"/>
      <c r="AS45" s="323"/>
      <c r="AT45" s="323"/>
      <c r="AU45" s="323"/>
      <c r="AV45" s="323"/>
      <c r="AW45" s="323"/>
      <c r="AX45" s="323"/>
      <c r="AY45" s="323" t="str">
        <f>A45</f>
        <v>Notes: Over-qualification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Results are adjusted for years of education, age, gender and marital status, foreign-born status, establishment size, hours worked and contract type.</v>
      </c>
      <c r="AZ45" s="323"/>
      <c r="BA45" s="323"/>
      <c r="BB45" s="323"/>
      <c r="BC45" s="323"/>
      <c r="BD45" s="323"/>
      <c r="BE45" s="323"/>
      <c r="BF45" s="323"/>
      <c r="BG45" s="323"/>
      <c r="BH45" s="323"/>
      <c r="BI45" s="323"/>
      <c r="BJ45" s="323"/>
      <c r="BK45" s="323"/>
      <c r="BL45" s="323"/>
      <c r="BM45" s="323"/>
      <c r="BW45" s="162"/>
    </row>
    <row r="46" spans="1:77" ht="12.75" customHeight="1" x14ac:dyDescent="0.2">
      <c r="A46" s="497"/>
      <c r="B46" s="497"/>
      <c r="C46" s="497"/>
      <c r="D46" s="497"/>
      <c r="E46" s="497"/>
      <c r="F46" s="497"/>
      <c r="G46" s="497"/>
      <c r="H46" s="497"/>
      <c r="I46" s="497"/>
      <c r="J46" s="497"/>
      <c r="K46" s="497"/>
      <c r="L46" s="497"/>
      <c r="M46" s="497"/>
      <c r="N46" s="497"/>
      <c r="O46" s="497"/>
      <c r="P46" s="497"/>
      <c r="Q46" s="498"/>
      <c r="R46" s="498"/>
      <c r="S46" s="498"/>
      <c r="T46" s="498"/>
      <c r="U46" s="498"/>
      <c r="V46" s="498"/>
      <c r="W46" s="498"/>
      <c r="X46" s="498"/>
      <c r="Y46" s="498"/>
      <c r="Z46" s="498"/>
      <c r="AA46" s="498"/>
      <c r="AB46" s="498"/>
      <c r="AC46" s="498"/>
      <c r="AD46" s="498"/>
      <c r="AE46" s="498"/>
      <c r="AF46" s="498"/>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W46" s="163"/>
    </row>
    <row r="47" spans="1:77" ht="34.5" customHeight="1" x14ac:dyDescent="0.2">
      <c r="A47" s="497"/>
      <c r="B47" s="497"/>
      <c r="C47" s="497"/>
      <c r="D47" s="497"/>
      <c r="E47" s="497"/>
      <c r="F47" s="497"/>
      <c r="G47" s="497"/>
      <c r="H47" s="497"/>
      <c r="I47" s="497"/>
      <c r="J47" s="497"/>
      <c r="K47" s="497"/>
      <c r="L47" s="497"/>
      <c r="M47" s="497"/>
      <c r="N47" s="497"/>
      <c r="O47" s="497"/>
      <c r="P47" s="497"/>
      <c r="Q47" s="498"/>
      <c r="R47" s="498"/>
      <c r="S47" s="498"/>
      <c r="T47" s="498"/>
      <c r="U47" s="498"/>
      <c r="V47" s="498"/>
      <c r="W47" s="498"/>
      <c r="X47" s="498"/>
      <c r="Y47" s="498"/>
      <c r="Z47" s="498"/>
      <c r="AA47" s="498"/>
      <c r="AB47" s="498"/>
      <c r="AC47" s="498"/>
      <c r="AD47" s="498"/>
      <c r="AE47" s="498"/>
      <c r="AF47" s="498"/>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W47" s="163"/>
    </row>
    <row r="48" spans="1:77" x14ac:dyDescent="0.2">
      <c r="A48" s="304" t="s">
        <v>147</v>
      </c>
      <c r="B48" s="314"/>
      <c r="C48" s="314"/>
      <c r="D48" s="314"/>
      <c r="E48" s="314"/>
      <c r="F48" s="314"/>
      <c r="G48" s="314"/>
      <c r="H48" s="314"/>
      <c r="I48" s="314"/>
      <c r="J48" s="314"/>
      <c r="K48" s="314"/>
      <c r="L48" s="314"/>
      <c r="M48" s="314"/>
      <c r="N48" s="314"/>
      <c r="O48" s="314"/>
      <c r="P48" s="314"/>
      <c r="Q48" s="304" t="s">
        <v>147</v>
      </c>
      <c r="R48" s="314"/>
      <c r="S48" s="314"/>
      <c r="T48" s="314"/>
      <c r="U48" s="314"/>
      <c r="V48" s="314"/>
      <c r="W48" s="314"/>
      <c r="X48" s="182"/>
      <c r="Y48" s="182"/>
      <c r="Z48" s="182"/>
      <c r="AA48" s="182"/>
      <c r="AB48" s="182"/>
      <c r="AC48" s="182"/>
      <c r="AD48" s="182"/>
      <c r="AE48" s="182"/>
      <c r="AF48" s="182"/>
      <c r="AG48" s="304" t="s">
        <v>147</v>
      </c>
      <c r="AH48" s="314"/>
      <c r="AI48" s="314"/>
      <c r="AJ48" s="314"/>
      <c r="AK48" s="314"/>
      <c r="AL48" s="182"/>
      <c r="AM48" s="182"/>
      <c r="AN48" s="314"/>
      <c r="AO48" s="314"/>
      <c r="AP48" s="314"/>
      <c r="AQ48" s="314"/>
      <c r="AR48" s="314"/>
      <c r="AS48" s="314"/>
      <c r="AT48" s="314"/>
      <c r="AU48" s="314"/>
      <c r="AV48" s="314"/>
      <c r="AW48" s="314"/>
      <c r="AX48" s="314"/>
      <c r="AY48" s="304" t="s">
        <v>147</v>
      </c>
      <c r="AZ48" s="314"/>
      <c r="BA48" s="314"/>
      <c r="BB48" s="314"/>
      <c r="BC48" s="314"/>
      <c r="BD48" s="314"/>
      <c r="BE48" s="314"/>
      <c r="BF48" s="314"/>
      <c r="BG48" s="314"/>
      <c r="BH48" s="314"/>
      <c r="BI48" s="314"/>
      <c r="BJ48" s="314"/>
      <c r="BK48" s="314"/>
      <c r="BL48" s="182"/>
      <c r="BM48" s="182"/>
      <c r="BW48" s="163"/>
    </row>
    <row r="51" spans="1:75" x14ac:dyDescent="0.2">
      <c r="AL51" s="85" t="s">
        <v>294</v>
      </c>
    </row>
    <row r="56" spans="1:75" x14ac:dyDescent="0.2">
      <c r="A56" s="108"/>
      <c r="B56" s="83"/>
      <c r="C56" s="83"/>
      <c r="D56" s="83"/>
      <c r="E56" s="83"/>
      <c r="F56" s="83"/>
      <c r="G56" s="83"/>
      <c r="H56" s="83"/>
      <c r="I56" s="83"/>
      <c r="J56" s="83"/>
      <c r="K56" s="83"/>
      <c r="L56" s="83"/>
      <c r="M56" s="83"/>
      <c r="N56" s="83"/>
      <c r="O56" s="83"/>
      <c r="P56" s="83"/>
      <c r="Q56" s="108"/>
      <c r="R56" s="83"/>
      <c r="S56" s="83"/>
      <c r="T56" s="83"/>
      <c r="U56" s="83"/>
      <c r="V56" s="83"/>
      <c r="W56" s="83"/>
      <c r="AG56" s="83"/>
      <c r="AH56" s="83"/>
      <c r="AI56" s="83"/>
      <c r="AJ56" s="83"/>
      <c r="AK56" s="83"/>
      <c r="AN56" s="108"/>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W56" s="83"/>
    </row>
    <row r="57" spans="1:75" x14ac:dyDescent="0.2">
      <c r="A57" s="108"/>
      <c r="B57" s="83"/>
      <c r="C57" s="83"/>
      <c r="D57" s="83"/>
      <c r="E57" s="83"/>
      <c r="F57" s="83"/>
      <c r="G57" s="83"/>
      <c r="H57" s="83"/>
      <c r="I57" s="83"/>
      <c r="J57" s="83"/>
      <c r="K57" s="83"/>
      <c r="L57" s="83"/>
      <c r="M57" s="83"/>
      <c r="N57" s="83"/>
      <c r="O57" s="83"/>
      <c r="P57" s="83"/>
      <c r="Q57" s="108"/>
      <c r="R57" s="83"/>
      <c r="S57" s="83"/>
      <c r="T57" s="83"/>
      <c r="U57" s="83"/>
      <c r="V57" s="83"/>
      <c r="W57" s="83"/>
      <c r="AG57" s="83"/>
      <c r="AH57" s="83"/>
      <c r="AI57" s="83"/>
      <c r="AJ57" s="83"/>
      <c r="AK57" s="83"/>
      <c r="AN57" s="108"/>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W57" s="83"/>
    </row>
    <row r="58" spans="1:75" x14ac:dyDescent="0.2">
      <c r="A58" s="84"/>
      <c r="B58" s="83"/>
      <c r="F58" s="83"/>
      <c r="G58" s="83"/>
      <c r="K58" s="83"/>
      <c r="Q58" s="84"/>
      <c r="S58" s="83"/>
      <c r="T58" s="83"/>
      <c r="AN58" s="84"/>
      <c r="AO58" s="83"/>
      <c r="AS58" s="83"/>
      <c r="AT58" s="83"/>
      <c r="AU58" s="83"/>
      <c r="AV58" s="83"/>
      <c r="AW58" s="83"/>
      <c r="AX58" s="83"/>
      <c r="BC58" s="83"/>
      <c r="BG58" s="83"/>
      <c r="BH58" s="83"/>
    </row>
    <row r="59" spans="1:75" x14ac:dyDescent="0.2">
      <c r="A59" s="84"/>
      <c r="B59" s="83"/>
      <c r="F59" s="83"/>
      <c r="G59" s="83"/>
      <c r="K59" s="83"/>
      <c r="Q59" s="84"/>
      <c r="S59" s="83"/>
      <c r="T59" s="83"/>
      <c r="AN59" s="84"/>
      <c r="AO59" s="83"/>
      <c r="AS59" s="83"/>
      <c r="AT59" s="83"/>
      <c r="AU59" s="83"/>
      <c r="AV59" s="83"/>
      <c r="AW59" s="83"/>
      <c r="AX59" s="83"/>
      <c r="BC59" s="83"/>
      <c r="BG59" s="83"/>
      <c r="BH59" s="83"/>
    </row>
    <row r="60" spans="1:75" x14ac:dyDescent="0.2">
      <c r="A60" s="84"/>
      <c r="B60" s="10"/>
      <c r="F60" s="83"/>
      <c r="G60" s="83"/>
      <c r="K60" s="83"/>
      <c r="Q60" s="84"/>
      <c r="S60" s="83"/>
      <c r="T60" s="83"/>
      <c r="AN60" s="84"/>
      <c r="AO60" s="83"/>
      <c r="AS60" s="83"/>
      <c r="AT60" s="83"/>
      <c r="AU60" s="83"/>
      <c r="AV60" s="83"/>
      <c r="AW60" s="83"/>
      <c r="AX60" s="83"/>
      <c r="BC60" s="83"/>
      <c r="BG60" s="83"/>
      <c r="BH60" s="83"/>
    </row>
    <row r="61" spans="1:75" x14ac:dyDescent="0.2">
      <c r="A61" s="84"/>
      <c r="B61" s="83"/>
      <c r="F61" s="83"/>
      <c r="G61" s="83"/>
      <c r="K61" s="83"/>
      <c r="Q61" s="84"/>
      <c r="S61" s="83"/>
      <c r="T61" s="83"/>
      <c r="AN61" s="84"/>
      <c r="AO61" s="83"/>
      <c r="AS61" s="83"/>
      <c r="AT61" s="83"/>
      <c r="AU61" s="83"/>
      <c r="AV61" s="83"/>
      <c r="AW61" s="83"/>
      <c r="AX61" s="83"/>
      <c r="BC61" s="83"/>
      <c r="BG61" s="83"/>
      <c r="BH61" s="83"/>
    </row>
    <row r="62" spans="1:75" x14ac:dyDescent="0.2">
      <c r="A62" s="84"/>
      <c r="B62" s="83"/>
      <c r="F62" s="83"/>
      <c r="G62" s="83"/>
      <c r="K62" s="83"/>
      <c r="Q62" s="84"/>
      <c r="S62" s="83"/>
      <c r="T62" s="83"/>
      <c r="AN62" s="84"/>
      <c r="AO62" s="83"/>
      <c r="AS62" s="83"/>
      <c r="AT62" s="83"/>
      <c r="AU62" s="83"/>
      <c r="AV62" s="83"/>
      <c r="AW62" s="83"/>
      <c r="AX62" s="83"/>
      <c r="BC62" s="83"/>
      <c r="BG62" s="83"/>
      <c r="BH62" s="83"/>
    </row>
    <row r="63" spans="1:75" x14ac:dyDescent="0.2">
      <c r="A63" s="121"/>
      <c r="Q63" s="121"/>
      <c r="AN63" s="121"/>
    </row>
    <row r="64" spans="1:75" x14ac:dyDescent="0.2">
      <c r="A64" s="122"/>
      <c r="Q64" s="122"/>
      <c r="AN64" s="122"/>
    </row>
    <row r="66" spans="1:60" x14ac:dyDescent="0.2">
      <c r="A66" s="84"/>
      <c r="B66" s="164"/>
      <c r="F66" s="164"/>
      <c r="G66" s="164"/>
      <c r="K66" s="164"/>
      <c r="Q66" s="84"/>
      <c r="S66" s="164"/>
      <c r="T66" s="164"/>
      <c r="AN66" s="84"/>
      <c r="AO66" s="164"/>
      <c r="AS66" s="164"/>
      <c r="AT66" s="164"/>
      <c r="AU66" s="164"/>
      <c r="AV66" s="164"/>
      <c r="AW66" s="164"/>
      <c r="AX66" s="164"/>
      <c r="BC66" s="164"/>
      <c r="BG66" s="164"/>
      <c r="BH66" s="164"/>
    </row>
  </sheetData>
  <mergeCells count="43">
    <mergeCell ref="AY44:BM44"/>
    <mergeCell ref="A44:P44"/>
    <mergeCell ref="Q44:AF44"/>
    <mergeCell ref="AG44:AX44"/>
    <mergeCell ref="A45:P47"/>
    <mergeCell ref="Q45:AF47"/>
    <mergeCell ref="AG45:AX47"/>
    <mergeCell ref="AY45:BM47"/>
    <mergeCell ref="BF8:BH8"/>
    <mergeCell ref="BI8:BK8"/>
    <mergeCell ref="A43:P43"/>
    <mergeCell ref="Q43:AF43"/>
    <mergeCell ref="AG43:AX43"/>
    <mergeCell ref="AY43:BM43"/>
    <mergeCell ref="AH8:AJ8"/>
    <mergeCell ref="AK8:AM8"/>
    <mergeCell ref="AN8:AP8"/>
    <mergeCell ref="AQ8:AS8"/>
    <mergeCell ref="AZ8:BB8"/>
    <mergeCell ref="BC8:BE8"/>
    <mergeCell ref="U8:W8"/>
    <mergeCell ref="AH7:AS7"/>
    <mergeCell ref="B8:D8"/>
    <mergeCell ref="E8:G8"/>
    <mergeCell ref="H8:J8"/>
    <mergeCell ref="K8:M8"/>
    <mergeCell ref="R8:T8"/>
    <mergeCell ref="AZ7:BE7"/>
    <mergeCell ref="BF7:BK7"/>
    <mergeCell ref="A2:P2"/>
    <mergeCell ref="AY2:BL3"/>
    <mergeCell ref="A3:P4"/>
    <mergeCell ref="B6:M6"/>
    <mergeCell ref="R6:W6"/>
    <mergeCell ref="AH6:AS6"/>
    <mergeCell ref="AZ6:BK6"/>
    <mergeCell ref="Q2:AF2"/>
    <mergeCell ref="Q3:AF4"/>
    <mergeCell ref="AG2:AV2"/>
    <mergeCell ref="AG3:AV4"/>
    <mergeCell ref="B7:G7"/>
    <mergeCell ref="H7:M7"/>
    <mergeCell ref="R7:W7"/>
  </mergeCells>
  <conditionalFormatting sqref="BB34:BB37 BE34:BE37 BH34:BH37 BK34:BK37 BB41:BB42 BE41:BE42 BH41:BH42 BK41:BK42 BK12:BK18 BH12:BH18 BE12:BE18 BB12:BB18 BB20:BB31 BE20:BE31 BH20:BH31 BK20:BK31">
    <cfRule type="cellIs" dxfId="6" priority="4" operator="lessThan">
      <formula>30</formula>
    </cfRule>
  </conditionalFormatting>
  <conditionalFormatting sqref="F32:F33 L32:L33 V32:V33 AI32:AI33 AO32:AO33 AR32:AR33 F38:F40 L38:L40 V38:V40 AI38:AI40 AO38:AO40 AR38:AR40">
    <cfRule type="cellIs" dxfId="5" priority="3" operator="greaterThan">
      <formula>0.05</formula>
    </cfRule>
  </conditionalFormatting>
  <conditionalFormatting sqref="AR32:AR33 AO32:AO33 AI32:AI33 V32:V33 L32:L33 F32:F33 BD32:BD33 BJ32:BJ33 F38:F40 L38:L40 V38:V40 AI38:AI40 AO38:AO40 AR38:AR40 BD38:BD40 BJ38:BJ40">
    <cfRule type="cellIs" dxfId="4" priority="2" operator="greaterThan">
      <formula>0.1</formula>
    </cfRule>
  </conditionalFormatting>
  <conditionalFormatting sqref="AR32:AR33 AO11 AI32:AI33 V32:V33 L32:L33 F32:F33 F38:F40 L38:L40 V38:V40 AO32:AO33 AI38:AI40 AO38:AO40 AR38:AR40">
    <cfRule type="cellIs" dxfId="3" priority="1" operator="greaterThan">
      <formula>0.1</formula>
    </cfRule>
  </conditionalFormatting>
  <pageMargins left="0.71875"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J62"/>
  <sheetViews>
    <sheetView topLeftCell="A16" zoomScaleNormal="100" workbookViewId="0">
      <selection activeCell="X45" sqref="X45"/>
    </sheetView>
  </sheetViews>
  <sheetFormatPr defaultColWidth="9" defaultRowHeight="12.75" x14ac:dyDescent="0.2"/>
  <cols>
    <col min="1" max="1" width="16.7109375" style="3" customWidth="1"/>
    <col min="2" max="8" width="5" style="3" customWidth="1"/>
    <col min="9" max="9" width="6" style="3" customWidth="1"/>
    <col min="10" max="10" width="7.28515625" style="3" customWidth="1"/>
    <col min="11" max="11" width="5.28515625" style="3" customWidth="1"/>
    <col min="12" max="15" width="5" style="3" customWidth="1"/>
    <col min="16" max="17" width="4.7109375" style="3" customWidth="1"/>
    <col min="18" max="18" width="16.7109375" style="3" customWidth="1"/>
    <col min="19" max="21" width="4.5703125" style="3" customWidth="1"/>
    <col min="22" max="22" width="5.28515625" style="3" customWidth="1"/>
    <col min="23" max="34" width="4.5703125" style="3" customWidth="1"/>
    <col min="35" max="16384" width="9" style="3"/>
  </cols>
  <sheetData>
    <row r="1" spans="1:36" x14ac:dyDescent="0.2">
      <c r="A1" s="2" t="s">
        <v>201</v>
      </c>
      <c r="G1" s="2"/>
      <c r="H1" s="2"/>
      <c r="I1" s="2"/>
      <c r="J1" s="2"/>
      <c r="K1" s="2"/>
      <c r="L1" s="2"/>
      <c r="M1" s="2"/>
      <c r="N1" s="2"/>
      <c r="O1" s="2"/>
    </row>
    <row r="2" spans="1:36" ht="12.75" customHeight="1" x14ac:dyDescent="0.2">
      <c r="A2" s="329" t="s">
        <v>145</v>
      </c>
      <c r="B2" s="329"/>
      <c r="C2" s="329"/>
      <c r="D2" s="329"/>
      <c r="E2" s="329"/>
      <c r="F2" s="329"/>
      <c r="G2" s="329"/>
      <c r="H2" s="329"/>
      <c r="I2" s="329"/>
      <c r="J2" s="329"/>
      <c r="K2" s="329"/>
      <c r="L2" s="329"/>
      <c r="M2" s="329"/>
      <c r="N2" s="329"/>
      <c r="O2" s="329"/>
    </row>
    <row r="3" spans="1:36" x14ac:dyDescent="0.2">
      <c r="A3" s="329"/>
      <c r="B3" s="329"/>
      <c r="C3" s="329"/>
      <c r="D3" s="329"/>
      <c r="E3" s="329"/>
      <c r="F3" s="329"/>
      <c r="G3" s="329"/>
      <c r="H3" s="329"/>
      <c r="I3" s="329"/>
      <c r="J3" s="329"/>
      <c r="K3" s="329"/>
      <c r="L3" s="329"/>
      <c r="M3" s="329"/>
      <c r="N3" s="329"/>
      <c r="O3" s="329"/>
    </row>
    <row r="4" spans="1:36" x14ac:dyDescent="0.2">
      <c r="A4" s="329"/>
      <c r="B4" s="329"/>
      <c r="C4" s="329"/>
      <c r="D4" s="329"/>
      <c r="E4" s="329"/>
      <c r="F4" s="329"/>
      <c r="G4" s="329"/>
      <c r="H4" s="329"/>
      <c r="I4" s="329"/>
      <c r="J4" s="329"/>
      <c r="K4" s="329"/>
      <c r="L4" s="329"/>
      <c r="M4" s="329"/>
      <c r="N4" s="329"/>
      <c r="O4" s="329"/>
    </row>
    <row r="5" spans="1:36" x14ac:dyDescent="0.2">
      <c r="A5" s="4"/>
      <c r="B5" s="4"/>
      <c r="C5" s="4"/>
      <c r="D5" s="4"/>
      <c r="E5" s="4"/>
      <c r="F5" s="4"/>
      <c r="G5" s="4"/>
      <c r="H5" s="4"/>
      <c r="I5" s="4"/>
      <c r="J5" s="4"/>
      <c r="K5" s="4"/>
      <c r="L5" s="4"/>
      <c r="M5" s="4"/>
      <c r="N5" s="4"/>
      <c r="O5" s="4"/>
    </row>
    <row r="6" spans="1:36" ht="15" x14ac:dyDescent="0.25">
      <c r="A6" s="5"/>
      <c r="B6" s="38"/>
      <c r="C6" s="38"/>
      <c r="D6" s="38"/>
      <c r="E6" s="38"/>
      <c r="F6" s="38"/>
      <c r="G6" s="38"/>
      <c r="H6" s="38"/>
      <c r="I6" s="38"/>
      <c r="J6" s="38"/>
      <c r="K6" s="38"/>
      <c r="L6" s="38"/>
      <c r="M6" s="38"/>
      <c r="N6" s="38"/>
      <c r="O6" s="38"/>
      <c r="P6" s="22"/>
      <c r="Q6" s="22"/>
    </row>
    <row r="7" spans="1:36" ht="12.75" customHeight="1" x14ac:dyDescent="0.2">
      <c r="A7" s="6"/>
      <c r="B7" s="326" t="s">
        <v>85</v>
      </c>
      <c r="C7" s="327"/>
      <c r="D7" s="327"/>
      <c r="E7" s="327"/>
      <c r="F7" s="327"/>
      <c r="G7" s="327"/>
      <c r="H7" s="327"/>
      <c r="I7" s="327"/>
      <c r="J7" s="327"/>
      <c r="K7" s="327"/>
      <c r="L7" s="327"/>
      <c r="M7" s="327"/>
      <c r="N7" s="327"/>
      <c r="O7" s="328"/>
      <c r="P7" s="6"/>
      <c r="Q7" s="6"/>
    </row>
    <row r="8" spans="1:36" ht="24" customHeight="1" x14ac:dyDescent="0.2">
      <c r="B8" s="330" t="s">
        <v>59</v>
      </c>
      <c r="C8" s="331"/>
      <c r="D8" s="330" t="s">
        <v>97</v>
      </c>
      <c r="E8" s="331"/>
      <c r="F8" s="330" t="s">
        <v>89</v>
      </c>
      <c r="G8" s="331"/>
      <c r="H8" s="330" t="s">
        <v>144</v>
      </c>
      <c r="I8" s="332"/>
      <c r="J8" s="330" t="s">
        <v>90</v>
      </c>
      <c r="K8" s="334"/>
      <c r="L8" s="330" t="s">
        <v>65</v>
      </c>
      <c r="M8" s="332"/>
      <c r="N8" s="330" t="s">
        <v>87</v>
      </c>
      <c r="O8" s="332"/>
      <c r="P8" s="6"/>
      <c r="Q8" s="6"/>
    </row>
    <row r="9" spans="1:36"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236" t="s">
        <v>29</v>
      </c>
      <c r="R9" s="3"/>
      <c r="S9" s="3"/>
      <c r="T9" s="3"/>
      <c r="U9" s="3"/>
      <c r="V9" s="3"/>
      <c r="W9" s="3"/>
      <c r="X9" s="3"/>
      <c r="Y9" s="3"/>
      <c r="Z9" s="3"/>
      <c r="AA9" s="3"/>
      <c r="AB9" s="3"/>
      <c r="AC9" s="3"/>
      <c r="AD9" s="3"/>
      <c r="AE9" s="3"/>
      <c r="AF9" s="3"/>
      <c r="AG9" s="3"/>
      <c r="AH9" s="3"/>
      <c r="AI9" s="3"/>
      <c r="AJ9" s="3"/>
    </row>
    <row r="10" spans="1:36" x14ac:dyDescent="0.2">
      <c r="A10" s="95" t="s">
        <v>0</v>
      </c>
      <c r="B10" s="46"/>
      <c r="C10" s="46"/>
      <c r="D10" s="46"/>
      <c r="E10" s="46"/>
      <c r="F10" s="46"/>
      <c r="G10" s="46"/>
      <c r="H10" s="46"/>
      <c r="I10" s="46"/>
      <c r="J10" s="46"/>
      <c r="K10" s="46"/>
      <c r="L10" s="46"/>
      <c r="M10" s="46"/>
      <c r="N10" s="46"/>
      <c r="O10" s="243"/>
    </row>
    <row r="11" spans="1:36" x14ac:dyDescent="0.2">
      <c r="A11" s="97" t="s">
        <v>1</v>
      </c>
      <c r="O11" s="245"/>
    </row>
    <row r="12" spans="1:36" x14ac:dyDescent="0.2">
      <c r="A12" s="98" t="s">
        <v>2</v>
      </c>
      <c r="B12" s="15">
        <v>1.8270631087848399</v>
      </c>
      <c r="C12" s="16">
        <v>1.4339146207699599E-2</v>
      </c>
      <c r="D12" s="15">
        <v>2.1944267717086801</v>
      </c>
      <c r="E12" s="16">
        <v>2.21805585334021E-2</v>
      </c>
      <c r="F12" s="15">
        <v>2.36218399319106</v>
      </c>
      <c r="G12" s="16">
        <v>2.01468668493744E-2</v>
      </c>
      <c r="H12" s="15">
        <v>2.6891686802178798</v>
      </c>
      <c r="I12" s="16">
        <v>2.2860038179275399E-2</v>
      </c>
      <c r="J12" s="15">
        <v>3.2742156794414599</v>
      </c>
      <c r="K12" s="16">
        <v>2.43229631494652E-2</v>
      </c>
      <c r="L12" s="15">
        <v>3.4289624312343401</v>
      </c>
      <c r="M12" s="16">
        <v>2.1818080817084501E-2</v>
      </c>
      <c r="N12" s="15">
        <v>2.27864168020497</v>
      </c>
      <c r="O12" s="247">
        <v>2.6238420104162299E-2</v>
      </c>
      <c r="P12" s="15"/>
    </row>
    <row r="13" spans="1:36" ht="12.75" customHeight="1" x14ac:dyDescent="0.2">
      <c r="A13" s="98" t="s">
        <v>3</v>
      </c>
      <c r="B13" s="15">
        <v>2.31594518214072</v>
      </c>
      <c r="C13" s="16">
        <v>1.87765110428143E-2</v>
      </c>
      <c r="D13" s="15">
        <v>1.94507710516912</v>
      </c>
      <c r="E13" s="16">
        <v>1.50489256327639E-2</v>
      </c>
      <c r="F13" s="15">
        <v>1.90244195444992</v>
      </c>
      <c r="G13" s="16">
        <v>1.71304274304124E-2</v>
      </c>
      <c r="H13" s="15">
        <v>2.3974417362463099</v>
      </c>
      <c r="I13" s="16">
        <v>2.60592140259885E-2</v>
      </c>
      <c r="J13" s="15">
        <v>2.7080403043168699</v>
      </c>
      <c r="K13" s="16">
        <v>2.6131666492470298E-2</v>
      </c>
      <c r="L13" s="15">
        <v>2.8813343294544498</v>
      </c>
      <c r="M13" s="16">
        <v>2.7864969737276198E-2</v>
      </c>
      <c r="N13" s="15">
        <v>2.2313168306512701</v>
      </c>
      <c r="O13" s="247">
        <v>2.6708023825836199E-2</v>
      </c>
    </row>
    <row r="14" spans="1:36" x14ac:dyDescent="0.2">
      <c r="A14" s="98" t="s">
        <v>4</v>
      </c>
      <c r="B14" s="15">
        <v>1.89535369171754</v>
      </c>
      <c r="C14" s="16">
        <v>1.1468462320700401E-2</v>
      </c>
      <c r="D14" s="15">
        <v>2.1671484640407401</v>
      </c>
      <c r="E14" s="16">
        <v>1.21674552931535E-2</v>
      </c>
      <c r="F14" s="15">
        <v>2.1386823719838599</v>
      </c>
      <c r="G14" s="16">
        <v>1.2443255094617E-2</v>
      </c>
      <c r="H14" s="15">
        <v>2.5538453412360198</v>
      </c>
      <c r="I14" s="16">
        <v>1.5648308544969E-2</v>
      </c>
      <c r="J14" s="15">
        <v>3.2604011175404501</v>
      </c>
      <c r="K14" s="16">
        <v>1.7886834272228699E-2</v>
      </c>
      <c r="L14" s="15">
        <v>3.11192495744291</v>
      </c>
      <c r="M14" s="16">
        <v>1.7803997618865901E-2</v>
      </c>
      <c r="N14" s="15">
        <v>1.9836525863540899</v>
      </c>
      <c r="O14" s="247">
        <v>1.8941983546891399E-2</v>
      </c>
    </row>
    <row r="15" spans="1:36" x14ac:dyDescent="0.2">
      <c r="A15" s="98" t="s">
        <v>5</v>
      </c>
      <c r="B15" s="15">
        <v>2.1714200974610498</v>
      </c>
      <c r="C15" s="16">
        <v>2.6168779528469702E-2</v>
      </c>
      <c r="D15" s="15">
        <v>1.8073748059022301</v>
      </c>
      <c r="E15" s="16">
        <v>2.5679092678935901E-2</v>
      </c>
      <c r="F15" s="15">
        <v>1.88724548729133</v>
      </c>
      <c r="G15" s="16">
        <v>2.8875669724467801E-2</v>
      </c>
      <c r="H15" s="15">
        <v>2.3665987789013001</v>
      </c>
      <c r="I15" s="16">
        <v>4.0013465657331999E-2</v>
      </c>
      <c r="J15" s="15">
        <v>3.21117936404523</v>
      </c>
      <c r="K15" s="16">
        <v>4.1516592979294699E-2</v>
      </c>
      <c r="L15" s="15">
        <v>2.7947709500626998</v>
      </c>
      <c r="M15" s="16">
        <v>4.6959751847894103E-2</v>
      </c>
      <c r="N15" s="15">
        <v>2.1316831787487902</v>
      </c>
      <c r="O15" s="247">
        <v>3.8280604015487101E-2</v>
      </c>
    </row>
    <row r="16" spans="1:36" x14ac:dyDescent="0.2">
      <c r="A16" s="98" t="s">
        <v>6</v>
      </c>
      <c r="B16" s="15">
        <v>2.27352436577101</v>
      </c>
      <c r="C16" s="16">
        <v>1.6743222116712898E-2</v>
      </c>
      <c r="D16" s="15">
        <v>1.9960018903508601</v>
      </c>
      <c r="E16" s="16">
        <v>1.47086306867043E-2</v>
      </c>
      <c r="F16" s="15">
        <v>2.1002024476520398</v>
      </c>
      <c r="G16" s="16">
        <v>1.6182646134784401E-2</v>
      </c>
      <c r="H16" s="15">
        <v>2.5055050961033301</v>
      </c>
      <c r="I16" s="16">
        <v>2.29290647675232E-2</v>
      </c>
      <c r="J16" s="15">
        <v>3.33781654404198</v>
      </c>
      <c r="K16" s="16">
        <v>1.7225474169785201E-2</v>
      </c>
      <c r="L16" s="15">
        <v>2.9402396327319802</v>
      </c>
      <c r="M16" s="16">
        <v>2.4336259472655698E-2</v>
      </c>
      <c r="N16" s="15">
        <v>2.20610808880966</v>
      </c>
      <c r="O16" s="247">
        <v>2.5053411726221698E-2</v>
      </c>
    </row>
    <row r="17" spans="1:36" x14ac:dyDescent="0.2">
      <c r="A17" s="98" t="s">
        <v>7</v>
      </c>
      <c r="B17" s="15">
        <v>1.93579154382776</v>
      </c>
      <c r="C17" s="16">
        <v>1.1774514531718801E-2</v>
      </c>
      <c r="D17" s="15">
        <v>1.98648937923359</v>
      </c>
      <c r="E17" s="16">
        <v>1.48786195964616E-2</v>
      </c>
      <c r="F17" s="15">
        <v>2.0062740664636798</v>
      </c>
      <c r="G17" s="16">
        <v>1.4122754175178E-2</v>
      </c>
      <c r="H17" s="15">
        <v>2.1992839797532802</v>
      </c>
      <c r="I17" s="16">
        <v>2.0958855743369999E-2</v>
      </c>
      <c r="J17" s="15">
        <v>3.4166566443712401</v>
      </c>
      <c r="K17" s="16">
        <v>1.6916151435025201E-2</v>
      </c>
      <c r="L17" s="15">
        <v>3.1501370350979401</v>
      </c>
      <c r="M17" s="16">
        <v>2.11461145934131E-2</v>
      </c>
      <c r="N17" s="15">
        <v>2.0197981695889902</v>
      </c>
      <c r="O17" s="247">
        <v>2.2379825169699601E-2</v>
      </c>
    </row>
    <row r="18" spans="1:36" x14ac:dyDescent="0.2">
      <c r="A18" s="98" t="s">
        <v>8</v>
      </c>
      <c r="B18" s="15">
        <v>2.2500681345456299</v>
      </c>
      <c r="C18" s="16">
        <v>1.50746793901809E-2</v>
      </c>
      <c r="D18" s="15">
        <v>2.08712765284502</v>
      </c>
      <c r="E18" s="16">
        <v>1.43273041457924E-2</v>
      </c>
      <c r="F18" s="15">
        <v>2.2704866872936198</v>
      </c>
      <c r="G18" s="16">
        <v>1.6330293571411601E-2</v>
      </c>
      <c r="H18" s="15">
        <v>2.0971055367803002</v>
      </c>
      <c r="I18" s="16">
        <v>1.95758384780069E-2</v>
      </c>
      <c r="J18" s="15">
        <v>3.2027166103506599</v>
      </c>
      <c r="K18" s="16">
        <v>2.09756063516531E-2</v>
      </c>
      <c r="L18" s="15">
        <v>2.6090767034564899</v>
      </c>
      <c r="M18" s="16">
        <v>2.6069195768552701E-2</v>
      </c>
      <c r="N18" s="15">
        <v>1.74516946507867</v>
      </c>
      <c r="O18" s="247">
        <v>2.4385673075524701E-2</v>
      </c>
    </row>
    <row r="19" spans="1:36" s="85" customFormat="1" x14ac:dyDescent="0.2">
      <c r="A19" s="98" t="s">
        <v>326</v>
      </c>
      <c r="B19" s="99">
        <v>1.7670206382545901</v>
      </c>
      <c r="C19" s="100">
        <v>1.3897580207651999E-2</v>
      </c>
      <c r="D19" s="99">
        <v>2.1005537344527299</v>
      </c>
      <c r="E19" s="100">
        <v>1.6533324334719799E-2</v>
      </c>
      <c r="F19" s="99">
        <v>1.8973835416607501</v>
      </c>
      <c r="G19" s="100">
        <v>1.3353297178761801E-2</v>
      </c>
      <c r="H19" s="99">
        <v>2.3839493111537702</v>
      </c>
      <c r="I19" s="100">
        <v>1.8101364981006601E-2</v>
      </c>
      <c r="J19" s="99">
        <v>2.9447720386338898</v>
      </c>
      <c r="K19" s="100">
        <v>2.6122240385010799E-2</v>
      </c>
      <c r="L19" s="99">
        <v>2.32359706539774</v>
      </c>
      <c r="M19" s="100">
        <v>2.3356801194580001E-2</v>
      </c>
      <c r="N19" s="99">
        <v>1.9652768506476599</v>
      </c>
      <c r="O19" s="258">
        <v>2.2867440496049801E-2</v>
      </c>
      <c r="R19" s="1"/>
      <c r="S19" s="1"/>
      <c r="T19" s="1"/>
      <c r="U19" s="1"/>
      <c r="V19" s="1"/>
      <c r="W19" s="1"/>
      <c r="X19" s="1"/>
      <c r="Y19" s="1"/>
      <c r="Z19" s="1"/>
      <c r="AA19" s="1"/>
      <c r="AB19" s="1"/>
      <c r="AC19" s="1"/>
      <c r="AD19" s="1"/>
      <c r="AE19" s="1"/>
      <c r="AF19" s="1"/>
      <c r="AG19" s="1"/>
      <c r="AH19" s="1"/>
      <c r="AI19" s="1"/>
      <c r="AJ19" s="1"/>
    </row>
    <row r="20" spans="1:36" x14ac:dyDescent="0.2">
      <c r="A20" s="98" t="s">
        <v>9</v>
      </c>
      <c r="B20" s="15">
        <v>2.2108536480257799</v>
      </c>
      <c r="C20" s="16">
        <v>2.0165245613186101E-2</v>
      </c>
      <c r="D20" s="15">
        <v>1.9257675856783401</v>
      </c>
      <c r="E20" s="16">
        <v>1.5962247779434099E-2</v>
      </c>
      <c r="F20" s="15">
        <v>1.83808889358828</v>
      </c>
      <c r="G20" s="16">
        <v>1.53492073971473E-2</v>
      </c>
      <c r="H20" s="15">
        <v>2.2446506571013298</v>
      </c>
      <c r="I20" s="16">
        <v>2.5408071498312701E-2</v>
      </c>
      <c r="J20" s="15">
        <v>3.0060635432336298</v>
      </c>
      <c r="K20" s="16">
        <v>2.7776014212415299E-2</v>
      </c>
      <c r="L20" s="15">
        <v>2.95430011180901</v>
      </c>
      <c r="M20" s="16">
        <v>3.6488180396512603E-2</v>
      </c>
      <c r="N20" s="15">
        <v>2.1418880123598898</v>
      </c>
      <c r="O20" s="247">
        <v>3.4923492264973897E-2</v>
      </c>
    </row>
    <row r="21" spans="1:36" x14ac:dyDescent="0.2">
      <c r="A21" s="98" t="s">
        <v>10</v>
      </c>
      <c r="B21" s="15">
        <v>1.6917496315740399</v>
      </c>
      <c r="C21" s="16">
        <v>2.1888089662409699E-2</v>
      </c>
      <c r="D21" s="15">
        <v>2.04143152222735</v>
      </c>
      <c r="E21" s="16">
        <v>2.2742485229120899E-2</v>
      </c>
      <c r="F21" s="15">
        <v>2.2077999293390702</v>
      </c>
      <c r="G21" s="16">
        <v>1.99116384741795E-2</v>
      </c>
      <c r="H21" s="15">
        <v>2.7810486963835102</v>
      </c>
      <c r="I21" s="16">
        <v>2.7539034469585E-2</v>
      </c>
      <c r="J21" s="15">
        <v>2.9361291031225099</v>
      </c>
      <c r="K21" s="16">
        <v>3.6107206534908703E-2</v>
      </c>
      <c r="L21" s="15">
        <v>3.2775963893428899</v>
      </c>
      <c r="M21" s="16">
        <v>2.8957268191857798E-2</v>
      </c>
      <c r="N21" s="15">
        <v>2.27407800538094</v>
      </c>
      <c r="O21" s="247">
        <v>3.9481391798289599E-2</v>
      </c>
    </row>
    <row r="22" spans="1:36" x14ac:dyDescent="0.2">
      <c r="A22" s="98" t="s">
        <v>11</v>
      </c>
      <c r="B22" s="15">
        <v>1.71721957774905</v>
      </c>
      <c r="C22" s="16">
        <v>2.1998391324347399E-2</v>
      </c>
      <c r="D22" s="15">
        <v>1.9176065697414</v>
      </c>
      <c r="E22" s="16">
        <v>3.0409344817627301E-2</v>
      </c>
      <c r="F22" s="15">
        <v>1.7305683450957701</v>
      </c>
      <c r="G22" s="16">
        <v>2.3665463828812301E-2</v>
      </c>
      <c r="H22" s="15">
        <v>2.4574992412548502</v>
      </c>
      <c r="I22" s="16">
        <v>3.5557145470582099E-2</v>
      </c>
      <c r="J22" s="15">
        <v>3.18651230487683</v>
      </c>
      <c r="K22" s="16">
        <v>4.0957634961352102E-2</v>
      </c>
      <c r="L22" s="15">
        <v>2.8204399451037698</v>
      </c>
      <c r="M22" s="16">
        <v>5.3417145677165399E-2</v>
      </c>
      <c r="N22" s="15">
        <v>2.15258625492543</v>
      </c>
      <c r="O22" s="247">
        <v>5.13992568972352E-2</v>
      </c>
    </row>
    <row r="23" spans="1:36" x14ac:dyDescent="0.2">
      <c r="A23" s="98" t="s">
        <v>12</v>
      </c>
      <c r="B23" s="15">
        <v>2.30750272853343</v>
      </c>
      <c r="C23" s="16">
        <v>1.6308549578925201E-2</v>
      </c>
      <c r="D23" s="15">
        <v>1.7920361940098499</v>
      </c>
      <c r="E23" s="16">
        <v>1.7145849947196298E-2</v>
      </c>
      <c r="F23" s="15">
        <v>1.77995060040731</v>
      </c>
      <c r="G23" s="16">
        <v>1.5605373374484E-2</v>
      </c>
      <c r="H23" s="15">
        <v>2.5702440779299902</v>
      </c>
      <c r="I23" s="16">
        <v>2.5042889996348499E-2</v>
      </c>
      <c r="J23" s="15">
        <v>2.8448983593792199</v>
      </c>
      <c r="K23" s="16">
        <v>2.8205519292123799E-2</v>
      </c>
      <c r="L23" s="15">
        <v>1.75008637733993</v>
      </c>
      <c r="M23" s="16">
        <v>3.9397636636755599E-2</v>
      </c>
      <c r="N23" s="15">
        <v>1.5921396221174999</v>
      </c>
      <c r="O23" s="247">
        <v>3.8426907147009699E-2</v>
      </c>
    </row>
    <row r="24" spans="1:36" x14ac:dyDescent="0.2">
      <c r="A24" s="98" t="s">
        <v>13</v>
      </c>
      <c r="B24" s="15">
        <v>1.94636825244155</v>
      </c>
      <c r="C24" s="16">
        <v>2.25028969618065E-2</v>
      </c>
      <c r="D24" s="15">
        <v>1.49284335629073</v>
      </c>
      <c r="E24" s="16">
        <v>1.8026828799146001E-2</v>
      </c>
      <c r="F24" s="15">
        <v>1.8809957841434699</v>
      </c>
      <c r="G24" s="16">
        <v>1.50969456698666E-2</v>
      </c>
      <c r="H24" s="15">
        <v>1.93389908923478</v>
      </c>
      <c r="I24" s="16">
        <v>2.2339732496010602E-2</v>
      </c>
      <c r="J24" s="15">
        <v>2.79718934187839</v>
      </c>
      <c r="K24" s="16">
        <v>2.7165168244126799E-2</v>
      </c>
      <c r="L24" s="15">
        <v>1.8596456494195399</v>
      </c>
      <c r="M24" s="16">
        <v>3.1032382068853701E-2</v>
      </c>
      <c r="N24" s="15">
        <v>2.12340391190958</v>
      </c>
      <c r="O24" s="247">
        <v>2.51555749238845E-2</v>
      </c>
    </row>
    <row r="25" spans="1:36" x14ac:dyDescent="0.2">
      <c r="A25" s="98" t="s">
        <v>14</v>
      </c>
      <c r="B25" s="15">
        <v>1.91980251040447</v>
      </c>
      <c r="C25" s="16">
        <v>1.43153751882442E-2</v>
      </c>
      <c r="D25" s="15">
        <v>1.92958790137325</v>
      </c>
      <c r="E25" s="16">
        <v>1.6156983688168699E-2</v>
      </c>
      <c r="F25" s="15">
        <v>1.96599965648888</v>
      </c>
      <c r="G25" s="16">
        <v>1.27302775941946E-2</v>
      </c>
      <c r="H25" s="15">
        <v>2.16333443864605</v>
      </c>
      <c r="I25" s="16">
        <v>2.55412181613471E-2</v>
      </c>
      <c r="J25" s="15">
        <v>3.0174789078422899</v>
      </c>
      <c r="K25" s="16">
        <v>2.1792360539743101E-2</v>
      </c>
      <c r="L25" s="15">
        <v>2.43231321049115</v>
      </c>
      <c r="M25" s="16">
        <v>2.9216000812156299E-2</v>
      </c>
      <c r="N25" s="15">
        <v>2.0215004435954098</v>
      </c>
      <c r="O25" s="247">
        <v>2.7319984318075401E-2</v>
      </c>
    </row>
    <row r="26" spans="1:36" x14ac:dyDescent="0.2">
      <c r="A26" s="98" t="s">
        <v>15</v>
      </c>
      <c r="B26" s="15">
        <v>2.10841071429211</v>
      </c>
      <c r="C26" s="16">
        <v>1.35288211097066E-2</v>
      </c>
      <c r="D26" s="15">
        <v>2.1416256330739598</v>
      </c>
      <c r="E26" s="16">
        <v>1.32995273740283E-2</v>
      </c>
      <c r="F26" s="15">
        <v>2.0764937194045601</v>
      </c>
      <c r="G26" s="16">
        <v>1.50974459178314E-2</v>
      </c>
      <c r="H26" s="15">
        <v>2.2555851778337699</v>
      </c>
      <c r="I26" s="16">
        <v>1.9953503748914799E-2</v>
      </c>
      <c r="J26" s="15">
        <v>2.8317458302221299</v>
      </c>
      <c r="K26" s="16">
        <v>2.80038171147627E-2</v>
      </c>
      <c r="L26" s="15">
        <v>2.09725060447184</v>
      </c>
      <c r="M26" s="16">
        <v>2.8414855575656799E-2</v>
      </c>
      <c r="N26" s="15">
        <v>2.1076656401323399</v>
      </c>
      <c r="O26" s="247">
        <v>2.77932951309703E-2</v>
      </c>
    </row>
    <row r="27" spans="1:36" x14ac:dyDescent="0.2">
      <c r="A27" s="98" t="s">
        <v>16</v>
      </c>
      <c r="B27" s="15">
        <v>1.9987821457788799</v>
      </c>
      <c r="C27" s="16">
        <v>2.6443278565880201E-2</v>
      </c>
      <c r="D27" s="15">
        <v>1.8034995601150201</v>
      </c>
      <c r="E27" s="16">
        <v>2.1390463724890101E-2</v>
      </c>
      <c r="F27" s="15">
        <v>1.8921552442183101</v>
      </c>
      <c r="G27" s="16">
        <v>1.8034872101597699E-2</v>
      </c>
      <c r="H27" s="15">
        <v>2.5897811047915398</v>
      </c>
      <c r="I27" s="16">
        <v>3.2109630900793301E-2</v>
      </c>
      <c r="J27" s="15">
        <v>3.2540099136741301</v>
      </c>
      <c r="K27" s="16">
        <v>2.5323056691461902E-2</v>
      </c>
      <c r="L27" s="15">
        <v>3.2259374077902701</v>
      </c>
      <c r="M27" s="16">
        <v>2.8461128318240402E-2</v>
      </c>
      <c r="N27" s="15">
        <v>2.27117604813898</v>
      </c>
      <c r="O27" s="247">
        <v>2.8020374599775601E-2</v>
      </c>
    </row>
    <row r="28" spans="1:36" x14ac:dyDescent="0.2">
      <c r="A28" s="98" t="s">
        <v>17</v>
      </c>
      <c r="B28" s="15">
        <v>1.7851192898838399</v>
      </c>
      <c r="C28" s="16">
        <v>2.67969753849596E-2</v>
      </c>
      <c r="D28" s="15">
        <v>2.0920620112145598</v>
      </c>
      <c r="E28" s="16">
        <v>2.2889237098088201E-2</v>
      </c>
      <c r="F28" s="15">
        <v>1.8517231733338999</v>
      </c>
      <c r="G28" s="16">
        <v>2.5927541650944099E-2</v>
      </c>
      <c r="H28" s="15">
        <v>2.4979537866941701</v>
      </c>
      <c r="I28" s="16">
        <v>2.6608806123794501E-2</v>
      </c>
      <c r="J28" s="15">
        <v>2.7580006299307498</v>
      </c>
      <c r="K28" s="16">
        <v>3.3827659308865297E-2</v>
      </c>
      <c r="L28" s="15">
        <v>3.0992965804259001</v>
      </c>
      <c r="M28" s="16">
        <v>3.3104254282762202E-2</v>
      </c>
      <c r="N28" s="15">
        <v>2.09711938336376</v>
      </c>
      <c r="O28" s="247">
        <v>4.11713340609553E-2</v>
      </c>
    </row>
    <row r="29" spans="1:36" x14ac:dyDescent="0.2">
      <c r="A29" s="98" t="s">
        <v>18</v>
      </c>
      <c r="B29" s="15">
        <v>1.9033707763293299</v>
      </c>
      <c r="C29" s="16">
        <v>1.8453156313629902E-2</v>
      </c>
      <c r="D29" s="15">
        <v>2.40892840775907</v>
      </c>
      <c r="E29" s="16">
        <v>2.4033902108129501E-2</v>
      </c>
      <c r="F29" s="15">
        <v>1.8400598496859499</v>
      </c>
      <c r="G29" s="16">
        <v>2.1334861972999299E-2</v>
      </c>
      <c r="H29" s="15">
        <v>2.4651606211516999</v>
      </c>
      <c r="I29" s="16">
        <v>2.9855209685952198E-2</v>
      </c>
      <c r="J29" s="15">
        <v>3.2383825327499598</v>
      </c>
      <c r="K29" s="16">
        <v>2.55738706403126E-2</v>
      </c>
      <c r="L29" s="15">
        <v>2.3873353753508102</v>
      </c>
      <c r="M29" s="16">
        <v>3.3288896585501E-2</v>
      </c>
      <c r="N29" s="15">
        <v>2.1112506771769102</v>
      </c>
      <c r="O29" s="247">
        <v>3.7506522174215198E-2</v>
      </c>
    </row>
    <row r="30" spans="1:36" x14ac:dyDescent="0.2">
      <c r="A30" s="98" t="s">
        <v>19</v>
      </c>
      <c r="B30" s="15">
        <v>2.23009634688517</v>
      </c>
      <c r="C30" s="16">
        <v>1.6651547538797402E-2</v>
      </c>
      <c r="D30" s="15">
        <v>2.0754518100001298</v>
      </c>
      <c r="E30" s="16">
        <v>1.6195655608066899E-2</v>
      </c>
      <c r="F30" s="15">
        <v>2.0836206288337098</v>
      </c>
      <c r="G30" s="16">
        <v>1.4362731568383901E-2</v>
      </c>
      <c r="H30" s="15">
        <v>2.3418500691424802</v>
      </c>
      <c r="I30" s="16">
        <v>2.09050696501176E-2</v>
      </c>
      <c r="J30" s="15">
        <v>3.2192362137800998</v>
      </c>
      <c r="K30" s="16">
        <v>2.6839710853120102E-2</v>
      </c>
      <c r="L30" s="15">
        <v>2.5544883268954601</v>
      </c>
      <c r="M30" s="16">
        <v>2.83156614969357E-2</v>
      </c>
      <c r="N30" s="15">
        <v>2.0931346305012202</v>
      </c>
      <c r="O30" s="247">
        <v>2.35495891667791E-2</v>
      </c>
    </row>
    <row r="31" spans="1:36" x14ac:dyDescent="0.2">
      <c r="A31" s="98" t="s">
        <v>20</v>
      </c>
      <c r="B31" s="15">
        <v>1.9031910337196001</v>
      </c>
      <c r="C31" s="16">
        <v>1.99103788742226E-2</v>
      </c>
      <c r="D31" s="15">
        <v>2.2679869465905802</v>
      </c>
      <c r="E31" s="16">
        <v>2.1518646757022399E-2</v>
      </c>
      <c r="F31" s="15">
        <v>2.2723734216403302</v>
      </c>
      <c r="G31" s="16">
        <v>2.1278985889174599E-2</v>
      </c>
      <c r="H31" s="15">
        <v>2.72218140998099</v>
      </c>
      <c r="I31" s="16">
        <v>2.7454816863460799E-2</v>
      </c>
      <c r="J31" s="15">
        <v>3.1024014642307001</v>
      </c>
      <c r="K31" s="16">
        <v>3.3696019634788701E-2</v>
      </c>
      <c r="L31" s="15">
        <v>3.4135025802473198</v>
      </c>
      <c r="M31" s="16">
        <v>3.09136252982684E-2</v>
      </c>
      <c r="N31" s="15">
        <v>2.43569597109625</v>
      </c>
      <c r="O31" s="247">
        <v>4.1225088547878298E-2</v>
      </c>
    </row>
    <row r="32" spans="1:36" x14ac:dyDescent="0.2">
      <c r="A32" s="98"/>
      <c r="N32" s="6"/>
      <c r="O32" s="245"/>
    </row>
    <row r="33" spans="1:24" x14ac:dyDescent="0.2">
      <c r="A33" s="97" t="s">
        <v>21</v>
      </c>
      <c r="N33" s="6"/>
      <c r="O33" s="245"/>
    </row>
    <row r="34" spans="1:24" x14ac:dyDescent="0.2">
      <c r="A34" s="98" t="s">
        <v>22</v>
      </c>
      <c r="B34" s="15">
        <v>2.1749979749589001</v>
      </c>
      <c r="C34" s="16">
        <v>1.7166786061673898E-2</v>
      </c>
      <c r="D34" s="15">
        <v>1.9043982184730599</v>
      </c>
      <c r="E34" s="16">
        <v>1.7940493870403799E-2</v>
      </c>
      <c r="F34" s="15">
        <v>1.9707783392315199</v>
      </c>
      <c r="G34" s="16">
        <v>1.6289881229700098E-2</v>
      </c>
      <c r="H34" s="15">
        <v>2.3595614846651101</v>
      </c>
      <c r="I34" s="16">
        <v>2.3452836883477299E-2</v>
      </c>
      <c r="J34" s="15">
        <v>3.1951229593619099</v>
      </c>
      <c r="K34" s="16">
        <v>2.7692696612417401E-2</v>
      </c>
      <c r="L34" s="15">
        <v>2.5556874082082199</v>
      </c>
      <c r="M34" s="16">
        <v>3.40377156947912E-2</v>
      </c>
      <c r="N34" s="15">
        <v>1.88882307999518</v>
      </c>
      <c r="O34" s="247">
        <v>2.98197546551307E-2</v>
      </c>
    </row>
    <row r="35" spans="1:24" x14ac:dyDescent="0.2">
      <c r="A35" s="98" t="s">
        <v>23</v>
      </c>
      <c r="B35" s="15">
        <v>1.88539139440446</v>
      </c>
      <c r="C35" s="16">
        <v>2.15891332280236E-2</v>
      </c>
      <c r="D35" s="15">
        <v>2.0629965646809598</v>
      </c>
      <c r="E35" s="16">
        <v>2.5307258755090298E-2</v>
      </c>
      <c r="F35" s="15">
        <v>2.2220611563051902</v>
      </c>
      <c r="G35" s="16">
        <v>2.1205182355933199E-2</v>
      </c>
      <c r="H35" s="15">
        <v>2.6131807097597699</v>
      </c>
      <c r="I35" s="16">
        <v>2.97372255479002E-2</v>
      </c>
      <c r="J35" s="15">
        <v>3.22508433711306</v>
      </c>
      <c r="K35" s="16">
        <v>2.58358222754584E-2</v>
      </c>
      <c r="L35" s="15">
        <v>3.2091387083471199</v>
      </c>
      <c r="M35" s="16">
        <v>3.0446416991770898E-2</v>
      </c>
      <c r="N35" s="15">
        <v>2.1033234521009798</v>
      </c>
      <c r="O35" s="247">
        <v>3.3761472596351302E-2</v>
      </c>
    </row>
    <row r="36" spans="1:24" x14ac:dyDescent="0.2">
      <c r="A36" s="98" t="s">
        <v>24</v>
      </c>
      <c r="B36" s="15">
        <v>1.69855337218429</v>
      </c>
      <c r="C36" s="16">
        <v>2.4086975656905499E-2</v>
      </c>
      <c r="D36" s="15">
        <v>1.97538785163312</v>
      </c>
      <c r="E36" s="16">
        <v>2.5732412536587E-2</v>
      </c>
      <c r="F36" s="15">
        <v>2.2204163923177802</v>
      </c>
      <c r="G36" s="16">
        <v>2.7535359725819601E-2</v>
      </c>
      <c r="H36" s="15">
        <v>2.6744047573995</v>
      </c>
      <c r="I36" s="16">
        <v>3.4410614723376698E-2</v>
      </c>
      <c r="J36" s="15">
        <v>3.1162474088200902</v>
      </c>
      <c r="K36" s="16">
        <v>4.0591057584741297E-2</v>
      </c>
      <c r="L36" s="15">
        <v>3.00307381417712</v>
      </c>
      <c r="M36" s="16">
        <v>3.8039681227626902E-2</v>
      </c>
      <c r="N36" s="15">
        <v>2.2273513944718299</v>
      </c>
      <c r="O36" s="247">
        <v>4.2827111903411902E-2</v>
      </c>
    </row>
    <row r="37" spans="1:24" x14ac:dyDescent="0.2">
      <c r="A37" s="104" t="s">
        <v>25</v>
      </c>
      <c r="B37" s="15">
        <v>1.87971544428014</v>
      </c>
      <c r="C37" s="16">
        <v>2.0952280092869702E-2</v>
      </c>
      <c r="D37" s="15">
        <v>2.0602741588675699</v>
      </c>
      <c r="E37" s="16">
        <v>2.4499780156838E-2</v>
      </c>
      <c r="F37" s="15">
        <v>2.2220111566271799</v>
      </c>
      <c r="G37" s="16">
        <v>2.0594132550784801E-2</v>
      </c>
      <c r="H37" s="15">
        <v>2.61511622696157</v>
      </c>
      <c r="I37" s="16">
        <v>2.8772758315838101E-2</v>
      </c>
      <c r="J37" s="15">
        <v>3.2217392495928898</v>
      </c>
      <c r="K37" s="16">
        <v>2.5088709126148901E-2</v>
      </c>
      <c r="L37" s="15">
        <v>3.2028062242053599</v>
      </c>
      <c r="M37" s="16">
        <v>2.93747637385895E-2</v>
      </c>
      <c r="N37" s="15">
        <v>2.1071325822838398</v>
      </c>
      <c r="O37" s="247">
        <v>3.2931580306925501E-2</v>
      </c>
    </row>
    <row r="38" spans="1:24" x14ac:dyDescent="0.2">
      <c r="A38" s="95"/>
      <c r="N38" s="6"/>
      <c r="O38" s="245"/>
    </row>
    <row r="39" spans="1:24" s="189" customFormat="1" x14ac:dyDescent="0.2">
      <c r="A39" s="101" t="s">
        <v>156</v>
      </c>
      <c r="B39" s="199">
        <f>IF(ISNUMBER(B$12),AVERAGE(B12:B31,B34,B37),"")</f>
        <v>2.0096984926072463</v>
      </c>
      <c r="C39" s="102">
        <f>IF(ISNUMBER(C$12),SQRT((SUMSQ(C12:C31, C34,C37))/(22^2)),"")</f>
        <v>4.0424051606600753E-3</v>
      </c>
      <c r="D39" s="199">
        <f t="shared" ref="D39" si="0">IF(ISNUMBER(D$12),AVERAGE(D12:D31,D34,D37),"")</f>
        <v>2.0062590763235386</v>
      </c>
      <c r="E39" s="102">
        <f t="shared" ref="E39" si="1">IF(ISNUMBER(E$12),SQRT((SUMSQ(E12:E31, E34,E37))/(22^2)),"")</f>
        <v>4.166576411576561E-3</v>
      </c>
      <c r="F39" s="199">
        <f t="shared" ref="F39" si="2">IF(ISNUMBER(F$12),AVERAGE(F12:F31,F34,F37),"")</f>
        <v>2.0080690587283865</v>
      </c>
      <c r="G39" s="102">
        <f t="shared" ref="G39" si="3">IF(ISNUMBER(G$12),SQRT((SUMSQ(G12:G31, G34,G37))/(22^2)),"")</f>
        <v>3.923099137092525E-3</v>
      </c>
      <c r="H39" s="199">
        <f t="shared" ref="H39" si="4">IF(ISNUMBER(H$12),AVERAGE(H12:H31,H34,H37),"")</f>
        <v>2.4177620246438192</v>
      </c>
      <c r="I39" s="102">
        <f t="shared" ref="I39" si="5">IF(ISNUMBER(I$12),SQRT((SUMSQ(I12:I31, I34,I37))/(22^2)),"")</f>
        <v>5.523722565099776E-3</v>
      </c>
      <c r="J39" s="199">
        <f t="shared" ref="J39:N39" si="6">IF(ISNUMBER(J$12),AVERAGE(J12:J31,J34,J37),"")</f>
        <v>3.0893049389371465</v>
      </c>
      <c r="K39" s="102">
        <f t="shared" ref="K39:M39" si="7">IF(ISNUMBER(K$12),SQRT((SUMSQ(K12:K31, K34,K37))/(22^2)),"")</f>
        <v>5.9717572750008999E-3</v>
      </c>
      <c r="L39" s="199">
        <f t="shared" si="6"/>
        <v>2.7668513316354559</v>
      </c>
      <c r="M39" s="102">
        <f t="shared" si="7"/>
        <v>6.7468471157979097E-3</v>
      </c>
      <c r="N39" s="199">
        <f t="shared" si="6"/>
        <v>2.0899655051391512</v>
      </c>
      <c r="O39" s="251">
        <f>IF(ISNUMBER(O$12),SQRT((SUMSQ(O12:O31, O34,O37))/(22^2)),"")</f>
        <v>6.8386719147929828E-3</v>
      </c>
      <c r="P39" s="8" t="str">
        <f t="shared" ref="P39:U39" si="8">IF(ISNUMBER(P$12),AVERAGE(P12:P31,P34,P37),"")</f>
        <v/>
      </c>
      <c r="Q39" s="9" t="str">
        <f t="shared" si="8"/>
        <v/>
      </c>
      <c r="R39" s="8" t="str">
        <f t="shared" si="8"/>
        <v/>
      </c>
      <c r="S39" s="9" t="str">
        <f t="shared" si="8"/>
        <v/>
      </c>
      <c r="T39" s="8" t="str">
        <f t="shared" si="8"/>
        <v/>
      </c>
      <c r="U39" s="9" t="str">
        <f t="shared" si="8"/>
        <v/>
      </c>
      <c r="V39" s="8"/>
      <c r="W39" s="9"/>
      <c r="X39" s="8"/>
    </row>
    <row r="40" spans="1:24" x14ac:dyDescent="0.2">
      <c r="A40" s="48"/>
      <c r="B40" s="6"/>
      <c r="C40" s="6"/>
      <c r="D40" s="6"/>
      <c r="E40" s="6"/>
      <c r="F40" s="6"/>
      <c r="G40" s="6"/>
      <c r="H40" s="6"/>
      <c r="I40" s="6"/>
      <c r="J40" s="6"/>
      <c r="K40" s="6"/>
      <c r="L40" s="6"/>
      <c r="M40" s="6"/>
      <c r="N40" s="6"/>
      <c r="O40" s="245"/>
      <c r="P40" s="6"/>
      <c r="Q40" s="6"/>
      <c r="R40" s="6"/>
      <c r="S40" s="6"/>
      <c r="T40" s="6"/>
      <c r="U40" s="6"/>
      <c r="V40" s="6"/>
    </row>
    <row r="41" spans="1:24" x14ac:dyDescent="0.2">
      <c r="A41" s="49" t="s">
        <v>26</v>
      </c>
      <c r="B41" s="6"/>
      <c r="C41" s="6"/>
      <c r="D41" s="6"/>
      <c r="E41" s="6"/>
      <c r="F41" s="6"/>
      <c r="G41" s="6"/>
      <c r="H41" s="6"/>
      <c r="I41" s="6"/>
      <c r="J41" s="6"/>
      <c r="K41" s="6"/>
      <c r="L41" s="6"/>
      <c r="M41" s="6"/>
      <c r="N41" s="6"/>
      <c r="O41" s="245"/>
      <c r="P41" s="6"/>
      <c r="Q41" s="6"/>
      <c r="R41" s="6"/>
      <c r="S41" s="6"/>
      <c r="T41" s="6"/>
      <c r="U41" s="6"/>
      <c r="V41" s="6"/>
    </row>
    <row r="42" spans="1:24" s="6" customFormat="1" ht="12.75" customHeight="1" x14ac:dyDescent="0.2">
      <c r="A42" s="104" t="s">
        <v>262</v>
      </c>
      <c r="B42" s="8">
        <v>1.75440022746988</v>
      </c>
      <c r="C42" s="9">
        <v>1.9138472422620099E-2</v>
      </c>
      <c r="D42" s="8">
        <v>2.0168829744179102</v>
      </c>
      <c r="E42" s="9">
        <v>2.3468885461438799E-2</v>
      </c>
      <c r="F42" s="8">
        <v>1.99093999285721</v>
      </c>
      <c r="G42" s="9">
        <v>2.0748903320599501E-2</v>
      </c>
      <c r="H42" s="8">
        <v>2.5760659019725698</v>
      </c>
      <c r="I42" s="9">
        <v>3.01631718138748E-2</v>
      </c>
      <c r="J42" s="8">
        <v>3.0657478235064399</v>
      </c>
      <c r="K42" s="9">
        <v>3.4578508091953702E-2</v>
      </c>
      <c r="L42" s="8">
        <v>3.0197368154195301</v>
      </c>
      <c r="M42" s="9">
        <v>3.41856952034141E-2</v>
      </c>
      <c r="N42" s="8">
        <v>2.14000720674969</v>
      </c>
      <c r="O42" s="247">
        <v>3.5789354795496699E-2</v>
      </c>
    </row>
    <row r="43" spans="1:24" s="6" customFormat="1" ht="12.75" customHeight="1" x14ac:dyDescent="0.2">
      <c r="A43" s="67" t="s">
        <v>338</v>
      </c>
      <c r="B43" s="210">
        <v>1.62527267091199</v>
      </c>
      <c r="C43" s="20">
        <v>3.5794875922445998E-2</v>
      </c>
      <c r="D43" s="210">
        <v>1.7144736634313</v>
      </c>
      <c r="E43" s="20">
        <v>4.5921308530445702E-2</v>
      </c>
      <c r="F43" s="210">
        <v>1.9829866792981199</v>
      </c>
      <c r="G43" s="20">
        <v>3.5272678566000401E-2</v>
      </c>
      <c r="H43" s="210">
        <v>1.6710601995460299</v>
      </c>
      <c r="I43" s="20">
        <v>8.8371277775195906E-2</v>
      </c>
      <c r="J43" s="210">
        <v>2.8653304617428899</v>
      </c>
      <c r="K43" s="20">
        <v>5.01851891683565E-2</v>
      </c>
      <c r="L43" s="210">
        <v>2.1828277335964898</v>
      </c>
      <c r="M43" s="20">
        <v>6.8153623671482394E-2</v>
      </c>
      <c r="N43" s="210">
        <v>2.0862948241278101</v>
      </c>
      <c r="O43" s="253">
        <v>5.8223420902484203E-2</v>
      </c>
    </row>
    <row r="44" spans="1:24" s="73" customFormat="1" ht="99.2" customHeight="1" x14ac:dyDescent="0.2">
      <c r="A44" s="324" t="s">
        <v>250</v>
      </c>
      <c r="B44" s="333"/>
      <c r="C44" s="333"/>
      <c r="D44" s="333"/>
      <c r="E44" s="333"/>
      <c r="F44" s="333"/>
      <c r="G44" s="333"/>
      <c r="H44" s="333"/>
      <c r="I44" s="333"/>
      <c r="J44" s="333"/>
      <c r="K44" s="333"/>
      <c r="L44" s="333"/>
      <c r="M44" s="333"/>
      <c r="N44" s="333"/>
      <c r="O44" s="333"/>
    </row>
    <row r="45" spans="1:24" s="235" customFormat="1" ht="65.25" customHeight="1" x14ac:dyDescent="0.2">
      <c r="A45" s="323" t="s">
        <v>339</v>
      </c>
      <c r="B45" s="323"/>
      <c r="C45" s="323"/>
      <c r="D45" s="323"/>
      <c r="E45" s="323"/>
      <c r="F45" s="323"/>
      <c r="G45" s="323"/>
      <c r="H45" s="323"/>
      <c r="I45" s="323"/>
      <c r="J45" s="323"/>
      <c r="K45" s="323"/>
      <c r="L45" s="323"/>
      <c r="M45" s="323"/>
      <c r="N45" s="323"/>
      <c r="O45" s="323"/>
    </row>
    <row r="46" spans="1:24" s="68" customFormat="1" x14ac:dyDescent="0.2">
      <c r="A46" s="69" t="s">
        <v>147</v>
      </c>
    </row>
    <row r="47" spans="1:24" s="68" customFormat="1" x14ac:dyDescent="0.2"/>
    <row r="48" spans="1:24" s="68" customFormat="1" x14ac:dyDescent="0.2"/>
    <row r="49" spans="1:15" s="68" customFormat="1" x14ac:dyDescent="0.2"/>
    <row r="50" spans="1:15" s="68" customFormat="1" x14ac:dyDescent="0.2"/>
    <row r="51" spans="1:15" s="68" customFormat="1" x14ac:dyDescent="0.2"/>
    <row r="52" spans="1:15" s="68" customFormat="1" x14ac:dyDescent="0.2"/>
    <row r="53" spans="1:15" s="68" customFormat="1" x14ac:dyDescent="0.2"/>
    <row r="54" spans="1:15" s="68" customFormat="1" x14ac:dyDescent="0.2">
      <c r="A54" s="71"/>
      <c r="B54" s="69"/>
      <c r="C54" s="69"/>
      <c r="D54" s="69"/>
      <c r="E54" s="69"/>
      <c r="F54" s="69"/>
      <c r="G54" s="69"/>
      <c r="H54" s="69"/>
      <c r="I54" s="69"/>
      <c r="J54" s="69"/>
      <c r="K54" s="69"/>
      <c r="L54" s="69"/>
      <c r="M54" s="69"/>
      <c r="N54" s="69"/>
      <c r="O54" s="69"/>
    </row>
    <row r="55" spans="1:15" s="68" customFormat="1" x14ac:dyDescent="0.2">
      <c r="A55" s="71"/>
      <c r="B55" s="69"/>
      <c r="C55" s="69"/>
      <c r="D55" s="69"/>
      <c r="E55" s="69"/>
      <c r="F55" s="69"/>
      <c r="G55" s="69"/>
      <c r="H55" s="69"/>
      <c r="I55" s="69"/>
      <c r="J55" s="69"/>
      <c r="K55" s="69"/>
      <c r="L55" s="69"/>
      <c r="M55" s="69"/>
      <c r="N55" s="69"/>
      <c r="O55" s="69"/>
    </row>
    <row r="56" spans="1:15" s="68" customFormat="1" x14ac:dyDescent="0.2">
      <c r="A56" s="72"/>
      <c r="B56" s="69"/>
      <c r="D56" s="69"/>
      <c r="F56" s="69"/>
      <c r="H56" s="69"/>
      <c r="J56" s="69"/>
      <c r="L56" s="69"/>
      <c r="N56" s="69"/>
    </row>
    <row r="57" spans="1:15" s="68" customFormat="1" x14ac:dyDescent="0.2">
      <c r="A57" s="72"/>
      <c r="B57" s="69"/>
      <c r="D57" s="69"/>
      <c r="F57" s="69"/>
      <c r="H57" s="69"/>
      <c r="J57" s="69"/>
      <c r="L57" s="69"/>
      <c r="N57" s="69"/>
    </row>
    <row r="58" spans="1:15" s="68" customFormat="1" x14ac:dyDescent="0.2">
      <c r="A58" s="72"/>
      <c r="B58" s="69"/>
      <c r="D58" s="69"/>
      <c r="F58" s="69"/>
      <c r="H58" s="69"/>
      <c r="J58" s="69"/>
      <c r="L58" s="69"/>
      <c r="N58" s="69"/>
    </row>
    <row r="59" spans="1:15" s="68" customFormat="1" x14ac:dyDescent="0.2">
      <c r="A59" s="72"/>
      <c r="B59" s="69"/>
      <c r="D59" s="69"/>
      <c r="F59" s="69"/>
      <c r="H59" s="69"/>
      <c r="J59" s="69"/>
      <c r="L59" s="69"/>
      <c r="N59" s="69"/>
    </row>
    <row r="60" spans="1:15" s="68" customFormat="1" x14ac:dyDescent="0.2">
      <c r="A60" s="72"/>
      <c r="B60" s="69"/>
      <c r="D60" s="69"/>
      <c r="F60" s="69"/>
      <c r="H60" s="69"/>
      <c r="J60" s="69"/>
      <c r="L60" s="69"/>
      <c r="N60" s="69"/>
    </row>
    <row r="61" spans="1:15" s="68" customFormat="1" x14ac:dyDescent="0.2">
      <c r="A61" s="82"/>
    </row>
    <row r="62" spans="1:15" x14ac:dyDescent="0.2">
      <c r="A62" s="12"/>
    </row>
  </sheetData>
  <mergeCells count="11">
    <mergeCell ref="A45:O45"/>
    <mergeCell ref="A44:O44"/>
    <mergeCell ref="N8:O8"/>
    <mergeCell ref="A2:O4"/>
    <mergeCell ref="B7:O7"/>
    <mergeCell ref="B8:C8"/>
    <mergeCell ref="D8:E8"/>
    <mergeCell ref="F8:G8"/>
    <mergeCell ref="H8:I8"/>
    <mergeCell ref="J8:K8"/>
    <mergeCell ref="L8:M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BP82"/>
  <sheetViews>
    <sheetView topLeftCell="A22" zoomScaleNormal="100" zoomScaleSheetLayoutView="59" workbookViewId="0">
      <selection activeCell="T45" sqref="T45:AL47"/>
    </sheetView>
  </sheetViews>
  <sheetFormatPr defaultColWidth="9" defaultRowHeight="12.75" x14ac:dyDescent="0.2"/>
  <cols>
    <col min="1" max="1" width="16.7109375" style="85" customWidth="1"/>
    <col min="2" max="13" width="4.5703125" style="85" customWidth="1"/>
    <col min="14" max="19" width="3" style="85" customWidth="1"/>
    <col min="20" max="20" width="16.5703125" style="85" customWidth="1"/>
    <col min="21" max="32" width="4.5703125" style="85" customWidth="1"/>
    <col min="33" max="37" width="3" style="85" customWidth="1"/>
    <col min="38" max="38" width="4.140625" style="85" customWidth="1"/>
    <col min="39" max="39" width="16.5703125" style="85" customWidth="1"/>
    <col min="40" max="54" width="4.140625" style="85" customWidth="1"/>
    <col min="55" max="60" width="7.5703125" style="85" customWidth="1"/>
    <col min="61" max="66" width="5.28515625" style="85" customWidth="1"/>
    <col min="67" max="68" width="5" style="85" customWidth="1"/>
    <col min="69" max="16384" width="9" style="85"/>
  </cols>
  <sheetData>
    <row r="1" spans="1:68" x14ac:dyDescent="0.2">
      <c r="A1" s="84" t="s">
        <v>317</v>
      </c>
      <c r="S1" s="84"/>
      <c r="T1" s="84" t="str">
        <f>$A$1</f>
        <v>Table A4.29</v>
      </c>
      <c r="U1" s="84"/>
      <c r="V1" s="84"/>
      <c r="W1" s="84"/>
      <c r="X1" s="84"/>
      <c r="Y1" s="84"/>
      <c r="Z1" s="84"/>
      <c r="AA1" s="84"/>
      <c r="AB1" s="84"/>
      <c r="AC1" s="84"/>
      <c r="AD1" s="84"/>
      <c r="AE1" s="84"/>
      <c r="AF1" s="84"/>
      <c r="AG1" s="84"/>
      <c r="AH1" s="84"/>
      <c r="AI1" s="84"/>
      <c r="AJ1" s="84"/>
      <c r="AK1" s="84"/>
      <c r="AL1" s="84"/>
      <c r="BN1" s="84"/>
    </row>
    <row r="2" spans="1:68" ht="12.75" customHeight="1" x14ac:dyDescent="0.2">
      <c r="A2" s="448" t="s">
        <v>295</v>
      </c>
      <c r="B2" s="448"/>
      <c r="C2" s="448"/>
      <c r="D2" s="448"/>
      <c r="E2" s="448"/>
      <c r="F2" s="448"/>
      <c r="G2" s="448"/>
      <c r="H2" s="448"/>
      <c r="I2" s="448"/>
      <c r="J2" s="448"/>
      <c r="K2" s="448"/>
      <c r="L2" s="448"/>
      <c r="M2" s="448"/>
      <c r="N2" s="448"/>
      <c r="O2" s="448"/>
      <c r="P2" s="448"/>
      <c r="Q2" s="448"/>
      <c r="R2" s="448"/>
      <c r="S2" s="448"/>
      <c r="T2" s="448" t="str">
        <f>$A$2</f>
        <v xml:space="preserve">Likelihood of under-qualification and over-skilling, by age group
</v>
      </c>
      <c r="U2" s="448"/>
      <c r="V2" s="448"/>
      <c r="W2" s="448"/>
      <c r="X2" s="448"/>
      <c r="Y2" s="448"/>
      <c r="Z2" s="448"/>
      <c r="AA2" s="448"/>
      <c r="AB2" s="448"/>
      <c r="AC2" s="448"/>
      <c r="AD2" s="448"/>
      <c r="AE2" s="448"/>
      <c r="AF2" s="448"/>
      <c r="AG2" s="448"/>
      <c r="AH2" s="448"/>
      <c r="AI2" s="448"/>
      <c r="AJ2" s="448"/>
      <c r="AK2" s="448"/>
      <c r="AL2" s="448"/>
      <c r="BN2" s="86"/>
      <c r="BO2" s="86"/>
    </row>
    <row r="3" spans="1:68" x14ac:dyDescent="0.2">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BN3" s="86"/>
      <c r="BO3" s="86"/>
    </row>
    <row r="4" spans="1:68" ht="15.75" customHeight="1" x14ac:dyDescent="0.2">
      <c r="A4" s="125" t="s">
        <v>271</v>
      </c>
      <c r="B4" s="125"/>
      <c r="C4" s="125"/>
      <c r="D4" s="125"/>
      <c r="E4" s="125"/>
      <c r="F4" s="125"/>
      <c r="G4" s="125"/>
      <c r="H4" s="125"/>
      <c r="I4" s="125"/>
      <c r="J4" s="125"/>
      <c r="K4" s="125"/>
      <c r="L4" s="125"/>
      <c r="M4" s="125"/>
      <c r="N4" s="125"/>
      <c r="O4" s="125"/>
      <c r="P4" s="125"/>
      <c r="Q4" s="125"/>
      <c r="R4" s="125"/>
      <c r="S4" s="125"/>
      <c r="T4" s="125" t="str">
        <f>A4</f>
        <v>Odds ratios from logit regression, relative to being well-matched</v>
      </c>
      <c r="U4" s="129"/>
      <c r="V4" s="129"/>
      <c r="W4" s="129"/>
      <c r="X4" s="129"/>
      <c r="Y4" s="129"/>
      <c r="Z4" s="129"/>
      <c r="AA4" s="129"/>
      <c r="AB4" s="129"/>
      <c r="AC4" s="129"/>
      <c r="AD4" s="129"/>
      <c r="AE4" s="129"/>
      <c r="AF4" s="129"/>
      <c r="AG4" s="129"/>
      <c r="AH4" s="129"/>
      <c r="AI4" s="129"/>
      <c r="AJ4" s="129"/>
      <c r="AK4" s="129"/>
      <c r="AL4" s="129"/>
      <c r="BN4" s="86"/>
      <c r="BO4" s="86"/>
    </row>
    <row r="5" spans="1:68" x14ac:dyDescent="0.2">
      <c r="A5" s="86" t="s">
        <v>45</v>
      </c>
      <c r="B5" s="86"/>
      <c r="C5" s="86"/>
      <c r="D5" s="86"/>
      <c r="E5" s="86"/>
      <c r="F5" s="86"/>
      <c r="G5" s="86"/>
      <c r="H5" s="86"/>
      <c r="I5" s="86"/>
      <c r="J5" s="86"/>
      <c r="K5" s="86"/>
      <c r="L5" s="86"/>
      <c r="M5" s="86"/>
      <c r="T5" s="86" t="s">
        <v>46</v>
      </c>
      <c r="AA5" s="86"/>
      <c r="AB5" s="86"/>
      <c r="AC5" s="86"/>
      <c r="AD5" s="86"/>
      <c r="AE5" s="86"/>
      <c r="AF5" s="86"/>
      <c r="BN5" s="86"/>
    </row>
    <row r="6" spans="1:68" ht="15" customHeight="1" x14ac:dyDescent="0.25">
      <c r="A6" s="89"/>
      <c r="B6" s="485" t="s">
        <v>296</v>
      </c>
      <c r="C6" s="486"/>
      <c r="D6" s="486"/>
      <c r="E6" s="486"/>
      <c r="F6" s="486"/>
      <c r="G6" s="486"/>
      <c r="H6" s="486"/>
      <c r="I6" s="486"/>
      <c r="J6" s="486"/>
      <c r="K6" s="486"/>
      <c r="L6" s="486"/>
      <c r="M6" s="487"/>
      <c r="U6" s="485" t="s">
        <v>297</v>
      </c>
      <c r="V6" s="486"/>
      <c r="W6" s="486"/>
      <c r="X6" s="486"/>
      <c r="Y6" s="486"/>
      <c r="Z6" s="486"/>
      <c r="AA6" s="486"/>
      <c r="AB6" s="486"/>
      <c r="AC6" s="486"/>
      <c r="AD6" s="486"/>
      <c r="AE6" s="486"/>
      <c r="AF6" s="487"/>
      <c r="BN6" s="130"/>
      <c r="BO6" s="131"/>
      <c r="BP6" s="131"/>
    </row>
    <row r="7" spans="1:68" ht="27.75" customHeight="1" x14ac:dyDescent="0.25">
      <c r="A7" s="89"/>
      <c r="B7" s="485" t="s">
        <v>276</v>
      </c>
      <c r="C7" s="486"/>
      <c r="D7" s="486"/>
      <c r="E7" s="486"/>
      <c r="F7" s="486"/>
      <c r="G7" s="486"/>
      <c r="H7" s="486"/>
      <c r="I7" s="486"/>
      <c r="J7" s="486"/>
      <c r="K7" s="486"/>
      <c r="L7" s="486"/>
      <c r="M7" s="487"/>
      <c r="U7" s="485" t="s">
        <v>276</v>
      </c>
      <c r="V7" s="486"/>
      <c r="W7" s="486"/>
      <c r="X7" s="486"/>
      <c r="Y7" s="486"/>
      <c r="Z7" s="486"/>
      <c r="AA7" s="486"/>
      <c r="AB7" s="486"/>
      <c r="AC7" s="486"/>
      <c r="AD7" s="486"/>
      <c r="AE7" s="486"/>
      <c r="AF7" s="487"/>
      <c r="BN7" s="131"/>
      <c r="BO7" s="131"/>
      <c r="BP7" s="131"/>
    </row>
    <row r="8" spans="1:68" ht="33.75" customHeight="1" x14ac:dyDescent="0.2">
      <c r="B8" s="465" t="s">
        <v>169</v>
      </c>
      <c r="C8" s="489"/>
      <c r="D8" s="490"/>
      <c r="E8" s="465" t="s">
        <v>285</v>
      </c>
      <c r="F8" s="489"/>
      <c r="G8" s="490"/>
      <c r="H8" s="465" t="s">
        <v>286</v>
      </c>
      <c r="I8" s="489"/>
      <c r="J8" s="490"/>
      <c r="K8" s="465" t="s">
        <v>287</v>
      </c>
      <c r="L8" s="489"/>
      <c r="M8" s="490"/>
      <c r="U8" s="465" t="s">
        <v>169</v>
      </c>
      <c r="V8" s="489"/>
      <c r="W8" s="490"/>
      <c r="X8" s="465" t="s">
        <v>285</v>
      </c>
      <c r="Y8" s="489"/>
      <c r="Z8" s="490"/>
      <c r="AA8" s="465" t="s">
        <v>286</v>
      </c>
      <c r="AB8" s="489"/>
      <c r="AC8" s="490"/>
      <c r="AD8" s="465" t="s">
        <v>287</v>
      </c>
      <c r="AE8" s="489"/>
      <c r="AF8" s="490"/>
      <c r="BN8" s="132"/>
      <c r="BO8" s="133"/>
      <c r="BP8" s="132"/>
    </row>
    <row r="9" spans="1:68" s="91" customFormat="1" ht="19.5" customHeight="1" x14ac:dyDescent="0.2">
      <c r="A9" s="134"/>
      <c r="B9" s="135" t="s">
        <v>292</v>
      </c>
      <c r="C9" s="135" t="s">
        <v>67</v>
      </c>
      <c r="D9" s="135" t="s">
        <v>293</v>
      </c>
      <c r="E9" s="135" t="s">
        <v>292</v>
      </c>
      <c r="F9" s="135" t="s">
        <v>67</v>
      </c>
      <c r="G9" s="135" t="s">
        <v>293</v>
      </c>
      <c r="H9" s="135" t="s">
        <v>292</v>
      </c>
      <c r="I9" s="135" t="s">
        <v>67</v>
      </c>
      <c r="J9" s="135" t="s">
        <v>293</v>
      </c>
      <c r="K9" s="137" t="s">
        <v>292</v>
      </c>
      <c r="L9" s="137" t="s">
        <v>67</v>
      </c>
      <c r="M9" s="135" t="s">
        <v>293</v>
      </c>
      <c r="N9" s="85"/>
      <c r="O9" s="85"/>
      <c r="P9" s="85"/>
      <c r="Q9" s="85"/>
      <c r="R9" s="85"/>
      <c r="S9" s="85"/>
      <c r="T9" s="136"/>
      <c r="U9" s="135" t="s">
        <v>292</v>
      </c>
      <c r="V9" s="135" t="s">
        <v>67</v>
      </c>
      <c r="W9" s="135" t="s">
        <v>293</v>
      </c>
      <c r="X9" s="135" t="s">
        <v>292</v>
      </c>
      <c r="Y9" s="135" t="s">
        <v>67</v>
      </c>
      <c r="Z9" s="135" t="s">
        <v>293</v>
      </c>
      <c r="AA9" s="135" t="s">
        <v>292</v>
      </c>
      <c r="AB9" s="135" t="s">
        <v>67</v>
      </c>
      <c r="AC9" s="135" t="s">
        <v>293</v>
      </c>
      <c r="AD9" s="137" t="s">
        <v>292</v>
      </c>
      <c r="AE9" s="137" t="s">
        <v>67</v>
      </c>
      <c r="AF9" s="135" t="s">
        <v>293</v>
      </c>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138"/>
      <c r="BO9" s="138"/>
      <c r="BP9" s="138"/>
    </row>
    <row r="10" spans="1:68" x14ac:dyDescent="0.2">
      <c r="A10" s="139" t="s">
        <v>0</v>
      </c>
      <c r="B10" s="140"/>
      <c r="C10" s="140"/>
      <c r="D10" s="140"/>
      <c r="E10" s="140"/>
      <c r="F10" s="140"/>
      <c r="G10" s="140"/>
      <c r="H10" s="140"/>
      <c r="I10" s="140"/>
      <c r="J10" s="140"/>
      <c r="K10" s="140"/>
      <c r="M10" s="311"/>
      <c r="S10" s="287"/>
      <c r="T10" s="139" t="s">
        <v>0</v>
      </c>
      <c r="U10" s="140"/>
      <c r="V10" s="140"/>
      <c r="W10" s="140"/>
      <c r="X10" s="140"/>
      <c r="Y10" s="140"/>
      <c r="Z10" s="140"/>
      <c r="AA10" s="140"/>
      <c r="AB10" s="140"/>
      <c r="AC10" s="140"/>
      <c r="AD10" s="140"/>
      <c r="AF10" s="311"/>
      <c r="BN10" s="140"/>
      <c r="BO10" s="131"/>
      <c r="BP10" s="131"/>
    </row>
    <row r="11" spans="1:68" x14ac:dyDescent="0.2">
      <c r="A11" s="141" t="s">
        <v>1</v>
      </c>
      <c r="M11" s="287"/>
      <c r="S11" s="287"/>
      <c r="T11" s="141" t="s">
        <v>1</v>
      </c>
      <c r="AF11" s="287"/>
    </row>
    <row r="12" spans="1:68" x14ac:dyDescent="0.2">
      <c r="A12" s="83" t="s">
        <v>2</v>
      </c>
      <c r="B12" s="99">
        <v>0.64810861351243898</v>
      </c>
      <c r="C12" s="144">
        <v>0.19732958305404999</v>
      </c>
      <c r="D12" s="146">
        <v>128</v>
      </c>
      <c r="E12" s="211">
        <v>1</v>
      </c>
      <c r="F12" s="100" t="s">
        <v>239</v>
      </c>
      <c r="G12" s="146">
        <v>1040</v>
      </c>
      <c r="H12" s="209">
        <v>2.2976293474867</v>
      </c>
      <c r="I12" s="144">
        <v>1.03293893401135E-4</v>
      </c>
      <c r="J12" s="146">
        <v>401</v>
      </c>
      <c r="K12" s="99">
        <v>2.0880519437484799</v>
      </c>
      <c r="L12" s="144">
        <v>4.7488389391792102E-4</v>
      </c>
      <c r="M12" s="308">
        <v>252</v>
      </c>
      <c r="N12" s="166"/>
      <c r="O12" s="166"/>
      <c r="P12" s="166"/>
      <c r="Q12" s="166"/>
      <c r="R12" s="166"/>
      <c r="S12" s="315"/>
      <c r="T12" s="167" t="s">
        <v>2</v>
      </c>
      <c r="U12" s="99">
        <v>1.0999649947744801</v>
      </c>
      <c r="V12" s="144">
        <v>0.71101867186554402</v>
      </c>
      <c r="W12" s="146">
        <v>231</v>
      </c>
      <c r="X12" s="165">
        <v>1</v>
      </c>
      <c r="Y12" s="100" t="s">
        <v>239</v>
      </c>
      <c r="Z12" s="146">
        <v>1293</v>
      </c>
      <c r="AA12" s="99">
        <v>0.64219701521870898</v>
      </c>
      <c r="AB12" s="144">
        <v>3.88734536207158E-2</v>
      </c>
      <c r="AC12" s="146">
        <v>472</v>
      </c>
      <c r="AD12" s="99">
        <v>0.40124998506908</v>
      </c>
      <c r="AE12" s="144">
        <v>2.3769043804098299E-3</v>
      </c>
      <c r="AF12" s="308">
        <v>313</v>
      </c>
      <c r="AG12" s="145"/>
      <c r="AH12" s="145"/>
      <c r="AI12" s="145"/>
      <c r="AJ12" s="145"/>
      <c r="AK12" s="145"/>
      <c r="BN12" s="143"/>
    </row>
    <row r="13" spans="1:68" ht="12.75" customHeight="1" x14ac:dyDescent="0.2">
      <c r="A13" s="83" t="s">
        <v>3</v>
      </c>
      <c r="B13" s="99">
        <v>0.511948074656561</v>
      </c>
      <c r="C13" s="144">
        <v>1.1949845556236099E-2</v>
      </c>
      <c r="D13" s="146">
        <v>161</v>
      </c>
      <c r="E13" s="211">
        <v>1</v>
      </c>
      <c r="F13" s="100" t="s">
        <v>239</v>
      </c>
      <c r="G13" s="146">
        <v>896</v>
      </c>
      <c r="H13" s="209">
        <v>1.58361227813737</v>
      </c>
      <c r="I13" s="144">
        <v>6.7597833794839097E-3</v>
      </c>
      <c r="J13" s="146">
        <v>474</v>
      </c>
      <c r="K13" s="99">
        <v>1.1818972872539499</v>
      </c>
      <c r="L13" s="144">
        <v>0.51246841685157096</v>
      </c>
      <c r="M13" s="308">
        <v>155</v>
      </c>
      <c r="N13" s="166"/>
      <c r="O13" s="166"/>
      <c r="P13" s="166"/>
      <c r="Q13" s="166"/>
      <c r="R13" s="166"/>
      <c r="S13" s="315"/>
      <c r="T13" s="167" t="s">
        <v>3</v>
      </c>
      <c r="U13" s="99">
        <v>1.3251071835131101</v>
      </c>
      <c r="V13" s="144">
        <v>0.19476065022890601</v>
      </c>
      <c r="W13" s="146">
        <v>212</v>
      </c>
      <c r="X13" s="165">
        <v>1</v>
      </c>
      <c r="Y13" s="100" t="s">
        <v>239</v>
      </c>
      <c r="Z13" s="146">
        <v>1039</v>
      </c>
      <c r="AA13" s="99">
        <v>0.73050367738197897</v>
      </c>
      <c r="AB13" s="144">
        <v>2.50894066979401E-2</v>
      </c>
      <c r="AC13" s="146">
        <v>555</v>
      </c>
      <c r="AD13" s="99">
        <v>0.33482732204989402</v>
      </c>
      <c r="AE13" s="144">
        <v>4.7459315890985298E-4</v>
      </c>
      <c r="AF13" s="308">
        <v>170</v>
      </c>
      <c r="AG13" s="145"/>
      <c r="AH13" s="145"/>
      <c r="AI13" s="145"/>
      <c r="AJ13" s="145"/>
      <c r="AK13" s="145"/>
      <c r="BN13" s="143"/>
    </row>
    <row r="14" spans="1:68" x14ac:dyDescent="0.2">
      <c r="A14" s="83" t="s">
        <v>4</v>
      </c>
      <c r="B14" s="99">
        <v>0.53457736299429603</v>
      </c>
      <c r="C14" s="144">
        <v>1.97747021222772E-3</v>
      </c>
      <c r="D14" s="146">
        <v>635</v>
      </c>
      <c r="E14" s="211">
        <v>1</v>
      </c>
      <c r="F14" s="100" t="s">
        <v>239</v>
      </c>
      <c r="G14" s="146">
        <v>3913</v>
      </c>
      <c r="H14" s="209">
        <v>1.3725829807649601</v>
      </c>
      <c r="I14" s="144">
        <v>1.7199902520737699E-2</v>
      </c>
      <c r="J14" s="146">
        <v>2322</v>
      </c>
      <c r="K14" s="99">
        <v>1.51394579301726</v>
      </c>
      <c r="L14" s="144">
        <v>1.0726217482775399E-2</v>
      </c>
      <c r="M14" s="308">
        <v>1219</v>
      </c>
      <c r="N14" s="166"/>
      <c r="O14" s="166"/>
      <c r="P14" s="166"/>
      <c r="Q14" s="166"/>
      <c r="R14" s="166"/>
      <c r="S14" s="315"/>
      <c r="T14" s="167" t="s">
        <v>4</v>
      </c>
      <c r="U14" s="99">
        <v>1.6344613543892701</v>
      </c>
      <c r="V14" s="144">
        <v>1.5440491220252201E-2</v>
      </c>
      <c r="W14" s="146">
        <v>985</v>
      </c>
      <c r="X14" s="165">
        <v>1</v>
      </c>
      <c r="Y14" s="100" t="s">
        <v>239</v>
      </c>
      <c r="Z14" s="146">
        <v>4728</v>
      </c>
      <c r="AA14" s="99">
        <v>0.72743047733154997</v>
      </c>
      <c r="AB14" s="144">
        <v>7.9411051138531502E-2</v>
      </c>
      <c r="AC14" s="146">
        <v>2691</v>
      </c>
      <c r="AD14" s="99">
        <v>0.55930233528715501</v>
      </c>
      <c r="AE14" s="144">
        <v>2.3491879132959199E-2</v>
      </c>
      <c r="AF14" s="308">
        <v>1516</v>
      </c>
      <c r="AG14" s="145"/>
      <c r="AH14" s="145"/>
      <c r="AI14" s="145"/>
      <c r="AJ14" s="145"/>
      <c r="AK14" s="145"/>
      <c r="BN14" s="143"/>
    </row>
    <row r="15" spans="1:68" x14ac:dyDescent="0.2">
      <c r="A15" s="83" t="s">
        <v>5</v>
      </c>
      <c r="B15" s="99">
        <v>0.70297395078536795</v>
      </c>
      <c r="C15" s="144">
        <v>0.53786275742747502</v>
      </c>
      <c r="D15" s="146">
        <v>139</v>
      </c>
      <c r="E15" s="211">
        <v>1</v>
      </c>
      <c r="F15" s="100" t="s">
        <v>239</v>
      </c>
      <c r="G15" s="146">
        <v>894</v>
      </c>
      <c r="H15" s="209">
        <v>1.74559657445213</v>
      </c>
      <c r="I15" s="144">
        <v>4.1514137983479998E-2</v>
      </c>
      <c r="J15" s="146">
        <v>323</v>
      </c>
      <c r="K15" s="99">
        <v>3.14602075698035</v>
      </c>
      <c r="L15" s="144">
        <v>3.0618321105180301E-3</v>
      </c>
      <c r="M15" s="308">
        <v>222</v>
      </c>
      <c r="N15" s="166"/>
      <c r="O15" s="166"/>
      <c r="P15" s="166"/>
      <c r="Q15" s="166"/>
      <c r="R15" s="166"/>
      <c r="S15" s="315"/>
      <c r="T15" s="167" t="s">
        <v>5</v>
      </c>
      <c r="U15" s="99">
        <v>0.990945489251437</v>
      </c>
      <c r="V15" s="144">
        <v>0.97690418515671196</v>
      </c>
      <c r="W15" s="146">
        <v>169</v>
      </c>
      <c r="X15" s="165">
        <v>1</v>
      </c>
      <c r="Y15" s="100" t="s">
        <v>239</v>
      </c>
      <c r="Z15" s="146">
        <v>1042</v>
      </c>
      <c r="AA15" s="99">
        <v>0.581306307261229</v>
      </c>
      <c r="AB15" s="144">
        <v>3.7416376410373903E-2</v>
      </c>
      <c r="AC15" s="146">
        <v>384</v>
      </c>
      <c r="AD15" s="99">
        <v>0.44258306754388699</v>
      </c>
      <c r="AE15" s="144">
        <v>2.66860688058836E-2</v>
      </c>
      <c r="AF15" s="308">
        <v>250</v>
      </c>
      <c r="AG15" s="145"/>
      <c r="AH15" s="145"/>
      <c r="AI15" s="145"/>
      <c r="AJ15" s="145"/>
      <c r="AK15" s="145"/>
      <c r="BN15" s="143"/>
    </row>
    <row r="16" spans="1:68" x14ac:dyDescent="0.2">
      <c r="A16" s="83" t="s">
        <v>6</v>
      </c>
      <c r="B16" s="99">
        <v>1.0611473268682901</v>
      </c>
      <c r="C16" s="144">
        <v>0.87184632262772599</v>
      </c>
      <c r="D16" s="146">
        <v>55</v>
      </c>
      <c r="E16" s="211">
        <v>1</v>
      </c>
      <c r="F16" s="100" t="s">
        <v>239</v>
      </c>
      <c r="G16" s="146">
        <v>1053</v>
      </c>
      <c r="H16" s="209">
        <v>1.24632813055223</v>
      </c>
      <c r="I16" s="144">
        <v>0.16436219238502101</v>
      </c>
      <c r="J16" s="146">
        <v>649</v>
      </c>
      <c r="K16" s="99">
        <v>1.17542848380026</v>
      </c>
      <c r="L16" s="144">
        <v>0.30291522789251601</v>
      </c>
      <c r="M16" s="308">
        <v>731</v>
      </c>
      <c r="N16" s="166"/>
      <c r="O16" s="166"/>
      <c r="P16" s="166"/>
      <c r="Q16" s="166"/>
      <c r="R16" s="166"/>
      <c r="S16" s="315"/>
      <c r="T16" s="167" t="s">
        <v>6</v>
      </c>
      <c r="U16" s="99">
        <v>1.42888902983654</v>
      </c>
      <c r="V16" s="144">
        <v>0.354887779652447</v>
      </c>
      <c r="W16" s="146">
        <v>103</v>
      </c>
      <c r="X16" s="165">
        <v>1</v>
      </c>
      <c r="Y16" s="100" t="s">
        <v>239</v>
      </c>
      <c r="Z16" s="146">
        <v>1128</v>
      </c>
      <c r="AA16" s="99">
        <v>0.44699592733884802</v>
      </c>
      <c r="AB16" s="144">
        <v>6.9287140626306297E-4</v>
      </c>
      <c r="AC16" s="146">
        <v>696</v>
      </c>
      <c r="AD16" s="99">
        <v>0.170447971501273</v>
      </c>
      <c r="AE16" s="144">
        <v>2.1189998156145899E-7</v>
      </c>
      <c r="AF16" s="308">
        <v>771</v>
      </c>
      <c r="AG16" s="145"/>
      <c r="AH16" s="145"/>
      <c r="AI16" s="145"/>
      <c r="AJ16" s="145"/>
      <c r="AK16" s="145"/>
      <c r="BN16" s="143"/>
    </row>
    <row r="17" spans="1:66" x14ac:dyDescent="0.2">
      <c r="A17" s="83" t="s">
        <v>7</v>
      </c>
      <c r="B17" s="99">
        <v>0.900667045891409</v>
      </c>
      <c r="C17" s="144">
        <v>0.55247492523572095</v>
      </c>
      <c r="D17" s="146">
        <v>164</v>
      </c>
      <c r="E17" s="211">
        <v>1</v>
      </c>
      <c r="F17" s="100" t="s">
        <v>239</v>
      </c>
      <c r="G17" s="146">
        <v>1167</v>
      </c>
      <c r="H17" s="209">
        <v>0.97342073701643905</v>
      </c>
      <c r="I17" s="144">
        <v>0.85583855483497795</v>
      </c>
      <c r="J17" s="146">
        <v>577</v>
      </c>
      <c r="K17" s="99">
        <v>1.1148474544756699</v>
      </c>
      <c r="L17" s="144">
        <v>0.50109662879537598</v>
      </c>
      <c r="M17" s="308">
        <v>410</v>
      </c>
      <c r="N17" s="166"/>
      <c r="O17" s="166"/>
      <c r="P17" s="166"/>
      <c r="Q17" s="166"/>
      <c r="R17" s="166"/>
      <c r="S17" s="315"/>
      <c r="T17" s="167" t="s">
        <v>7</v>
      </c>
      <c r="U17" s="99">
        <v>1.39781704007532</v>
      </c>
      <c r="V17" s="144">
        <v>0.19486195421826999</v>
      </c>
      <c r="W17" s="146">
        <v>212</v>
      </c>
      <c r="X17" s="165">
        <v>1</v>
      </c>
      <c r="Y17" s="100" t="s">
        <v>239</v>
      </c>
      <c r="Z17" s="146">
        <v>1399</v>
      </c>
      <c r="AA17" s="99">
        <v>0.859718252054399</v>
      </c>
      <c r="AB17" s="144">
        <v>0.43377588169811299</v>
      </c>
      <c r="AC17" s="146">
        <v>739</v>
      </c>
      <c r="AD17" s="99">
        <v>0.36113324065553198</v>
      </c>
      <c r="AE17" s="144">
        <v>8.3926714826509897E-4</v>
      </c>
      <c r="AF17" s="308">
        <v>505</v>
      </c>
      <c r="AG17" s="145"/>
      <c r="AH17" s="145"/>
      <c r="AI17" s="145"/>
      <c r="AJ17" s="145"/>
      <c r="AK17" s="145"/>
      <c r="BN17" s="143"/>
    </row>
    <row r="18" spans="1:66" x14ac:dyDescent="0.2">
      <c r="A18" s="83" t="s">
        <v>8</v>
      </c>
      <c r="B18" s="99">
        <v>0.42847150672940099</v>
      </c>
      <c r="C18" s="144">
        <v>3.23028248110271E-2</v>
      </c>
      <c r="D18" s="146">
        <v>97</v>
      </c>
      <c r="E18" s="211">
        <v>1</v>
      </c>
      <c r="F18" s="100" t="s">
        <v>239</v>
      </c>
      <c r="G18" s="146">
        <v>893</v>
      </c>
      <c r="H18" s="209">
        <v>1.5881395266412499</v>
      </c>
      <c r="I18" s="144">
        <v>1.6789875451116199E-2</v>
      </c>
      <c r="J18" s="146">
        <v>527</v>
      </c>
      <c r="K18" s="99">
        <v>1.9752987683380701</v>
      </c>
      <c r="L18" s="144">
        <v>1.91896277406878E-3</v>
      </c>
      <c r="M18" s="308">
        <v>352</v>
      </c>
      <c r="N18" s="166"/>
      <c r="O18" s="166"/>
      <c r="P18" s="166"/>
      <c r="Q18" s="166"/>
      <c r="R18" s="166"/>
      <c r="S18" s="315"/>
      <c r="T18" s="167" t="s">
        <v>8</v>
      </c>
      <c r="U18" s="99">
        <v>1.2977264530166199</v>
      </c>
      <c r="V18" s="144">
        <v>0.56667266237223002</v>
      </c>
      <c r="W18" s="146">
        <v>124</v>
      </c>
      <c r="X18" s="165">
        <v>1</v>
      </c>
      <c r="Y18" s="100" t="s">
        <v>239</v>
      </c>
      <c r="Z18" s="146">
        <v>993</v>
      </c>
      <c r="AA18" s="99">
        <v>0.427301861342686</v>
      </c>
      <c r="AB18" s="144">
        <v>2.91824118229811E-3</v>
      </c>
      <c r="AC18" s="146">
        <v>543</v>
      </c>
      <c r="AD18" s="99">
        <v>8.9440164953227902E-2</v>
      </c>
      <c r="AE18" s="144">
        <v>3.7191606707609503E-4</v>
      </c>
      <c r="AF18" s="308">
        <v>349</v>
      </c>
      <c r="AG18" s="145"/>
      <c r="AH18" s="145"/>
      <c r="AI18" s="145"/>
      <c r="AJ18" s="145"/>
      <c r="AK18" s="145"/>
      <c r="BN18" s="143"/>
    </row>
    <row r="19" spans="1:66" x14ac:dyDescent="0.2">
      <c r="A19" s="98" t="s">
        <v>326</v>
      </c>
      <c r="B19" s="99">
        <v>0.64261916814952802</v>
      </c>
      <c r="C19" s="144">
        <v>0.230638542215993</v>
      </c>
      <c r="D19" s="146">
        <v>80</v>
      </c>
      <c r="E19" s="211">
        <v>1</v>
      </c>
      <c r="F19" s="211" t="s">
        <v>239</v>
      </c>
      <c r="G19" s="146">
        <v>916</v>
      </c>
      <c r="H19" s="209">
        <v>2.4647556045421801</v>
      </c>
      <c r="I19" s="144">
        <v>2.50768117382449E-9</v>
      </c>
      <c r="J19" s="146">
        <v>452</v>
      </c>
      <c r="K19" s="99">
        <v>2.93752143678662</v>
      </c>
      <c r="L19" s="144">
        <v>9.3194317152267598E-8</v>
      </c>
      <c r="M19" s="308">
        <v>188</v>
      </c>
      <c r="N19" s="197"/>
      <c r="O19" s="197"/>
      <c r="P19" s="197"/>
      <c r="Q19" s="197"/>
      <c r="R19" s="197"/>
      <c r="S19" s="316"/>
      <c r="T19" s="198" t="s">
        <v>326</v>
      </c>
      <c r="U19" s="99">
        <v>1.31584625440394</v>
      </c>
      <c r="V19" s="144">
        <v>0.28905981493918498</v>
      </c>
      <c r="W19" s="146">
        <v>163</v>
      </c>
      <c r="X19" s="165">
        <v>1</v>
      </c>
      <c r="Y19" s="165" t="s">
        <v>239</v>
      </c>
      <c r="Z19" s="146">
        <v>1304</v>
      </c>
      <c r="AA19" s="99">
        <v>0.60324587055619705</v>
      </c>
      <c r="AB19" s="144">
        <v>1.9931803007813302E-3</v>
      </c>
      <c r="AC19" s="146">
        <v>646</v>
      </c>
      <c r="AD19" s="99">
        <v>0.25155427151794502</v>
      </c>
      <c r="AE19" s="144">
        <v>6.2124058409107605E-5</v>
      </c>
      <c r="AF19" s="308">
        <v>269</v>
      </c>
      <c r="AG19" s="145"/>
      <c r="AH19" s="145"/>
      <c r="AI19" s="145"/>
      <c r="AJ19" s="145"/>
      <c r="AK19" s="145"/>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95"/>
    </row>
    <row r="20" spans="1:66" x14ac:dyDescent="0.2">
      <c r="A20" s="83" t="s">
        <v>9</v>
      </c>
      <c r="B20" s="99">
        <v>0.60912238416595899</v>
      </c>
      <c r="C20" s="144">
        <v>0.17548556473262</v>
      </c>
      <c r="D20" s="146">
        <v>108</v>
      </c>
      <c r="E20" s="211">
        <v>1</v>
      </c>
      <c r="F20" s="100" t="s">
        <v>239</v>
      </c>
      <c r="G20" s="146">
        <v>850</v>
      </c>
      <c r="H20" s="209">
        <v>1.48325403376336</v>
      </c>
      <c r="I20" s="144">
        <v>0.102330512007215</v>
      </c>
      <c r="J20" s="146">
        <v>583</v>
      </c>
      <c r="K20" s="99">
        <v>1.3787584259583101</v>
      </c>
      <c r="L20" s="144">
        <v>0.173957205708861</v>
      </c>
      <c r="M20" s="308">
        <v>268</v>
      </c>
      <c r="N20" s="166"/>
      <c r="O20" s="166"/>
      <c r="P20" s="166"/>
      <c r="Q20" s="166"/>
      <c r="R20" s="166"/>
      <c r="S20" s="315"/>
      <c r="T20" s="167" t="s">
        <v>9</v>
      </c>
      <c r="U20" s="99">
        <v>1.1170014669514801</v>
      </c>
      <c r="V20" s="144">
        <v>0.71131396362008703</v>
      </c>
      <c r="W20" s="146">
        <v>131</v>
      </c>
      <c r="X20" s="165">
        <v>1</v>
      </c>
      <c r="Y20" s="100" t="s">
        <v>239</v>
      </c>
      <c r="Z20" s="146">
        <v>1011</v>
      </c>
      <c r="AA20" s="99">
        <v>0.47549327489052501</v>
      </c>
      <c r="AB20" s="144">
        <v>9.3357534390658997E-5</v>
      </c>
      <c r="AC20" s="146">
        <v>687</v>
      </c>
      <c r="AD20" s="99">
        <v>0.29502746831695997</v>
      </c>
      <c r="AE20" s="144">
        <v>1.9804445483528901E-4</v>
      </c>
      <c r="AF20" s="308">
        <v>334</v>
      </c>
      <c r="AG20" s="145"/>
      <c r="AH20" s="145"/>
      <c r="AI20" s="145"/>
      <c r="AJ20" s="145"/>
      <c r="AK20" s="145"/>
      <c r="BN20" s="143"/>
    </row>
    <row r="21" spans="1:66" x14ac:dyDescent="0.2">
      <c r="A21" s="83" t="s">
        <v>10</v>
      </c>
      <c r="B21" s="99">
        <v>0.150404739199055</v>
      </c>
      <c r="C21" s="144">
        <v>2.10656452958946E-3</v>
      </c>
      <c r="D21" s="146">
        <v>66</v>
      </c>
      <c r="E21" s="211">
        <v>1</v>
      </c>
      <c r="F21" s="100" t="s">
        <v>239</v>
      </c>
      <c r="G21" s="146">
        <v>918</v>
      </c>
      <c r="H21" s="209">
        <v>1.73228867019969</v>
      </c>
      <c r="I21" s="144">
        <v>2.89914368840516E-3</v>
      </c>
      <c r="J21" s="146">
        <v>293</v>
      </c>
      <c r="K21" s="99">
        <v>2.2745561801761101</v>
      </c>
      <c r="L21" s="144">
        <v>5.9868538828755603E-4</v>
      </c>
      <c r="M21" s="308">
        <v>117</v>
      </c>
      <c r="N21" s="166"/>
      <c r="O21" s="166"/>
      <c r="P21" s="166"/>
      <c r="Q21" s="166"/>
      <c r="R21" s="166"/>
      <c r="S21" s="315"/>
      <c r="T21" s="167" t="s">
        <v>10</v>
      </c>
      <c r="U21" s="99">
        <v>1.5703864657556501</v>
      </c>
      <c r="V21" s="144">
        <v>8.3169543267045801E-2</v>
      </c>
      <c r="W21" s="146">
        <v>133</v>
      </c>
      <c r="X21" s="165">
        <v>1</v>
      </c>
      <c r="Y21" s="100" t="s">
        <v>239</v>
      </c>
      <c r="Z21" s="146">
        <v>1228</v>
      </c>
      <c r="AA21" s="99">
        <v>0.53649585074020101</v>
      </c>
      <c r="AB21" s="144">
        <v>1.5029021709696E-3</v>
      </c>
      <c r="AC21" s="146">
        <v>336</v>
      </c>
      <c r="AD21" s="99">
        <v>0.60673000285869805</v>
      </c>
      <c r="AE21" s="144">
        <v>6.48677761549208E-2</v>
      </c>
      <c r="AF21" s="308">
        <v>134</v>
      </c>
      <c r="AG21" s="145"/>
      <c r="AH21" s="145"/>
      <c r="AI21" s="145"/>
      <c r="AJ21" s="145"/>
      <c r="AK21" s="145"/>
      <c r="BN21" s="143"/>
    </row>
    <row r="22" spans="1:66" x14ac:dyDescent="0.2">
      <c r="A22" s="83" t="s">
        <v>11</v>
      </c>
      <c r="B22" s="99">
        <v>0.49360834860394098</v>
      </c>
      <c r="C22" s="144">
        <v>0.43391708167624499</v>
      </c>
      <c r="D22" s="146">
        <v>36</v>
      </c>
      <c r="E22" s="211">
        <v>1</v>
      </c>
      <c r="F22" s="100" t="s">
        <v>239</v>
      </c>
      <c r="G22" s="146">
        <v>525</v>
      </c>
      <c r="H22" s="209">
        <v>1.4645161582722099</v>
      </c>
      <c r="I22" s="144">
        <v>4.3959518845898798E-2</v>
      </c>
      <c r="J22" s="146">
        <v>265</v>
      </c>
      <c r="K22" s="99">
        <v>2.1765637981812298</v>
      </c>
      <c r="L22" s="144">
        <v>2.9236879964886801E-3</v>
      </c>
      <c r="M22" s="308">
        <v>122</v>
      </c>
      <c r="N22" s="166"/>
      <c r="O22" s="166"/>
      <c r="P22" s="166"/>
      <c r="Q22" s="166"/>
      <c r="R22" s="166"/>
      <c r="S22" s="315"/>
      <c r="T22" s="167" t="s">
        <v>11</v>
      </c>
      <c r="U22" s="99">
        <v>1.4663425768457401</v>
      </c>
      <c r="V22" s="144">
        <v>0.34900499692022302</v>
      </c>
      <c r="W22" s="146">
        <v>51</v>
      </c>
      <c r="X22" s="165">
        <v>1</v>
      </c>
      <c r="Y22" s="100" t="s">
        <v>239</v>
      </c>
      <c r="Z22" s="146">
        <v>653</v>
      </c>
      <c r="AA22" s="99">
        <v>0.48686427215442002</v>
      </c>
      <c r="AB22" s="144">
        <v>2.4118748912427298E-3</v>
      </c>
      <c r="AC22" s="146">
        <v>301</v>
      </c>
      <c r="AD22" s="99">
        <v>0.485373171302662</v>
      </c>
      <c r="AE22" s="144">
        <v>6.7553236909655603E-2</v>
      </c>
      <c r="AF22" s="308">
        <v>123</v>
      </c>
      <c r="AG22" s="145"/>
      <c r="AH22" s="145"/>
      <c r="AI22" s="145"/>
      <c r="AJ22" s="145"/>
      <c r="AK22" s="145"/>
      <c r="BN22" s="143"/>
    </row>
    <row r="23" spans="1:66" x14ac:dyDescent="0.2">
      <c r="A23" s="83" t="s">
        <v>12</v>
      </c>
      <c r="B23" s="99">
        <v>1.05119918647757</v>
      </c>
      <c r="C23" s="144">
        <v>0.88350733595932196</v>
      </c>
      <c r="D23" s="146">
        <v>118</v>
      </c>
      <c r="E23" s="211">
        <v>1</v>
      </c>
      <c r="F23" s="100" t="s">
        <v>239</v>
      </c>
      <c r="G23" s="146">
        <v>858</v>
      </c>
      <c r="H23" s="209">
        <v>1.27437373416042</v>
      </c>
      <c r="I23" s="144">
        <v>0.32267461352500998</v>
      </c>
      <c r="J23" s="146">
        <v>423</v>
      </c>
      <c r="K23" s="99">
        <v>1.3246982820581801</v>
      </c>
      <c r="L23" s="144">
        <v>0.19453507904356099</v>
      </c>
      <c r="M23" s="308">
        <v>311</v>
      </c>
      <c r="N23" s="166"/>
      <c r="O23" s="166"/>
      <c r="P23" s="166"/>
      <c r="Q23" s="166"/>
      <c r="R23" s="166"/>
      <c r="S23" s="315"/>
      <c r="T23" s="167" t="s">
        <v>12</v>
      </c>
      <c r="U23" s="99">
        <v>1.2800541587891501</v>
      </c>
      <c r="V23" s="144">
        <v>0.41766422651046198</v>
      </c>
      <c r="W23" s="146">
        <v>184</v>
      </c>
      <c r="X23" s="165">
        <v>1</v>
      </c>
      <c r="Y23" s="100" t="s">
        <v>239</v>
      </c>
      <c r="Z23" s="146">
        <v>1256</v>
      </c>
      <c r="AA23" s="99">
        <v>0.651517547879361</v>
      </c>
      <c r="AB23" s="144">
        <v>1.6647218954094298E-2</v>
      </c>
      <c r="AC23" s="146">
        <v>615</v>
      </c>
      <c r="AD23" s="99">
        <v>0.33057471008195999</v>
      </c>
      <c r="AE23" s="144">
        <v>7.6651600089849796E-5</v>
      </c>
      <c r="AF23" s="308">
        <v>447</v>
      </c>
      <c r="AG23" s="145"/>
      <c r="AH23" s="145"/>
      <c r="AI23" s="145"/>
      <c r="AJ23" s="145"/>
      <c r="AK23" s="145"/>
      <c r="BN23" s="143"/>
    </row>
    <row r="24" spans="1:66" x14ac:dyDescent="0.2">
      <c r="A24" s="83" t="s">
        <v>13</v>
      </c>
      <c r="B24" s="99">
        <v>1.1071041522102201</v>
      </c>
      <c r="C24" s="144">
        <v>0.81704747259688904</v>
      </c>
      <c r="D24" s="146">
        <v>145</v>
      </c>
      <c r="E24" s="211">
        <v>1</v>
      </c>
      <c r="F24" s="100" t="s">
        <v>239</v>
      </c>
      <c r="G24" s="146">
        <v>1081</v>
      </c>
      <c r="H24" s="209">
        <v>0.97190768748109402</v>
      </c>
      <c r="I24" s="144">
        <v>0.88574010889344401</v>
      </c>
      <c r="J24" s="146">
        <v>363</v>
      </c>
      <c r="K24" s="99">
        <v>1.01363843340403</v>
      </c>
      <c r="L24" s="144">
        <v>0.96645286820590404</v>
      </c>
      <c r="M24" s="308">
        <v>104</v>
      </c>
      <c r="N24" s="166"/>
      <c r="O24" s="166"/>
      <c r="P24" s="166"/>
      <c r="Q24" s="166"/>
      <c r="R24" s="166"/>
      <c r="S24" s="315"/>
      <c r="T24" s="167" t="s">
        <v>13</v>
      </c>
      <c r="U24" s="99">
        <v>2.1785697795389698</v>
      </c>
      <c r="V24" s="144">
        <v>7.3245202098903795E-4</v>
      </c>
      <c r="W24" s="146">
        <v>179</v>
      </c>
      <c r="X24" s="165">
        <v>1</v>
      </c>
      <c r="Y24" s="100" t="s">
        <v>239</v>
      </c>
      <c r="Z24" s="146">
        <v>1316</v>
      </c>
      <c r="AA24" s="99">
        <v>0.56242129539655195</v>
      </c>
      <c r="AB24" s="144">
        <v>2.8213826153726099E-2</v>
      </c>
      <c r="AC24" s="146">
        <v>482</v>
      </c>
      <c r="AD24" s="99">
        <v>0.36213607838029899</v>
      </c>
      <c r="AE24" s="144">
        <v>1.62258592665077E-2</v>
      </c>
      <c r="AF24" s="308">
        <v>159</v>
      </c>
      <c r="AG24" s="145"/>
      <c r="AH24" s="145"/>
      <c r="AI24" s="145"/>
      <c r="AJ24" s="145"/>
      <c r="AK24" s="145"/>
      <c r="BN24" s="143"/>
    </row>
    <row r="25" spans="1:66" x14ac:dyDescent="0.2">
      <c r="A25" s="83" t="s">
        <v>14</v>
      </c>
      <c r="B25" s="99">
        <v>0.70286474568413704</v>
      </c>
      <c r="C25" s="144">
        <v>0.223051291540632</v>
      </c>
      <c r="D25" s="146">
        <v>124</v>
      </c>
      <c r="E25" s="211">
        <v>1</v>
      </c>
      <c r="F25" s="100" t="s">
        <v>239</v>
      </c>
      <c r="G25" s="146">
        <v>844</v>
      </c>
      <c r="H25" s="209">
        <v>1.33161788414851</v>
      </c>
      <c r="I25" s="144">
        <v>5.6614185452063898E-2</v>
      </c>
      <c r="J25" s="146">
        <v>470</v>
      </c>
      <c r="K25" s="99">
        <v>1.62445867800157</v>
      </c>
      <c r="L25" s="144">
        <v>6.5605416130891702E-3</v>
      </c>
      <c r="M25" s="308">
        <v>251</v>
      </c>
      <c r="N25" s="166"/>
      <c r="O25" s="166"/>
      <c r="P25" s="166"/>
      <c r="Q25" s="166"/>
      <c r="R25" s="166"/>
      <c r="S25" s="315"/>
      <c r="T25" s="167" t="s">
        <v>14</v>
      </c>
      <c r="U25" s="99">
        <v>1.81986561624443</v>
      </c>
      <c r="V25" s="144">
        <v>0.150275798513339</v>
      </c>
      <c r="W25" s="146">
        <v>149</v>
      </c>
      <c r="X25" s="165">
        <v>1</v>
      </c>
      <c r="Y25" s="100" t="s">
        <v>239</v>
      </c>
      <c r="Z25" s="146">
        <v>926</v>
      </c>
      <c r="AA25" s="99">
        <v>0.54927240164226498</v>
      </c>
      <c r="AB25" s="144">
        <v>1.7183069696661901E-2</v>
      </c>
      <c r="AC25" s="146">
        <v>493</v>
      </c>
      <c r="AD25" s="99">
        <v>0.30688657964306698</v>
      </c>
      <c r="AE25" s="144">
        <v>2.2109585684766402E-3</v>
      </c>
      <c r="AF25" s="308">
        <v>264</v>
      </c>
      <c r="AG25" s="145"/>
      <c r="AH25" s="145"/>
      <c r="AI25" s="145"/>
      <c r="AJ25" s="145"/>
      <c r="AK25" s="145"/>
      <c r="BN25" s="143"/>
    </row>
    <row r="26" spans="1:66" x14ac:dyDescent="0.2">
      <c r="A26" s="83" t="s">
        <v>15</v>
      </c>
      <c r="B26" s="99">
        <v>0.31367452443937799</v>
      </c>
      <c r="C26" s="144">
        <v>2.0062717126234598E-3</v>
      </c>
      <c r="D26" s="146">
        <v>71</v>
      </c>
      <c r="E26" s="211">
        <v>1</v>
      </c>
      <c r="F26" s="100" t="s">
        <v>239</v>
      </c>
      <c r="G26" s="146">
        <v>983</v>
      </c>
      <c r="H26" s="209">
        <v>2.0710938137020101</v>
      </c>
      <c r="I26" s="144">
        <v>7.2046740280384797E-5</v>
      </c>
      <c r="J26" s="146">
        <v>528</v>
      </c>
      <c r="K26" s="99">
        <v>2.42280186142052</v>
      </c>
      <c r="L26" s="144">
        <v>5.8100988095555202E-5</v>
      </c>
      <c r="M26" s="308">
        <v>314</v>
      </c>
      <c r="N26" s="166"/>
      <c r="O26" s="166"/>
      <c r="P26" s="166"/>
      <c r="Q26" s="166"/>
      <c r="R26" s="166"/>
      <c r="S26" s="315"/>
      <c r="T26" s="167" t="s">
        <v>15</v>
      </c>
      <c r="U26" s="99">
        <v>0.56002218526816605</v>
      </c>
      <c r="V26" s="144">
        <v>0.12046660551082</v>
      </c>
      <c r="W26" s="146">
        <v>121</v>
      </c>
      <c r="X26" s="165">
        <v>1</v>
      </c>
      <c r="Y26" s="100" t="s">
        <v>239</v>
      </c>
      <c r="Z26" s="146">
        <v>934</v>
      </c>
      <c r="AA26" s="99">
        <v>0.45768842072127502</v>
      </c>
      <c r="AB26" s="144">
        <v>3.6259842949149001E-4</v>
      </c>
      <c r="AC26" s="146">
        <v>456</v>
      </c>
      <c r="AD26" s="99">
        <v>0.121365804928114</v>
      </c>
      <c r="AE26" s="144">
        <v>1.6963275869752399E-5</v>
      </c>
      <c r="AF26" s="308">
        <v>257</v>
      </c>
      <c r="AG26" s="145"/>
      <c r="AH26" s="145"/>
      <c r="AI26" s="145"/>
      <c r="AJ26" s="145"/>
      <c r="AK26" s="145"/>
      <c r="BN26" s="143"/>
    </row>
    <row r="27" spans="1:66" x14ac:dyDescent="0.2">
      <c r="A27" s="83" t="s">
        <v>16</v>
      </c>
      <c r="B27" s="99">
        <v>1.2337473074293701</v>
      </c>
      <c r="C27" s="144">
        <v>0.39316013737689698</v>
      </c>
      <c r="D27" s="146">
        <v>758</v>
      </c>
      <c r="E27" s="211">
        <v>1</v>
      </c>
      <c r="F27" s="100" t="s">
        <v>239</v>
      </c>
      <c r="G27" s="146">
        <v>1218</v>
      </c>
      <c r="H27" s="209">
        <v>1.39444773162737</v>
      </c>
      <c r="I27" s="144">
        <v>0.19401673388556701</v>
      </c>
      <c r="J27" s="146">
        <v>336</v>
      </c>
      <c r="K27" s="99">
        <v>2.0549301685096402</v>
      </c>
      <c r="L27" s="144">
        <v>1.2102656697604099E-2</v>
      </c>
      <c r="M27" s="308">
        <v>165</v>
      </c>
      <c r="N27" s="166"/>
      <c r="O27" s="166"/>
      <c r="P27" s="166"/>
      <c r="Q27" s="166"/>
      <c r="R27" s="166"/>
      <c r="S27" s="315"/>
      <c r="T27" s="167" t="s">
        <v>16</v>
      </c>
      <c r="U27" s="99">
        <v>1.76158051985515</v>
      </c>
      <c r="V27" s="144">
        <v>2.6724470277432699E-2</v>
      </c>
      <c r="W27" s="146">
        <v>868</v>
      </c>
      <c r="X27" s="165">
        <v>1</v>
      </c>
      <c r="Y27" s="100" t="s">
        <v>239</v>
      </c>
      <c r="Z27" s="146">
        <v>1340</v>
      </c>
      <c r="AA27" s="99">
        <v>0.43091953248900899</v>
      </c>
      <c r="AB27" s="144">
        <v>2.7637094901556698E-2</v>
      </c>
      <c r="AC27" s="146">
        <v>331</v>
      </c>
      <c r="AD27" s="99">
        <v>1.4979071153088099</v>
      </c>
      <c r="AE27" s="144">
        <v>0.24189738611328601</v>
      </c>
      <c r="AF27" s="308">
        <v>158</v>
      </c>
      <c r="AG27" s="145"/>
      <c r="AH27" s="145"/>
      <c r="AI27" s="145"/>
      <c r="AJ27" s="145"/>
      <c r="AK27" s="145"/>
      <c r="BN27" s="143"/>
    </row>
    <row r="28" spans="1:66" x14ac:dyDescent="0.2">
      <c r="A28" s="83" t="s">
        <v>17</v>
      </c>
      <c r="B28" s="99">
        <v>0.73563269202582204</v>
      </c>
      <c r="C28" s="144">
        <v>0.65006873060412496</v>
      </c>
      <c r="D28" s="146">
        <v>143</v>
      </c>
      <c r="E28" s="211">
        <v>1</v>
      </c>
      <c r="F28" s="100" t="s">
        <v>239</v>
      </c>
      <c r="G28" s="146">
        <v>960</v>
      </c>
      <c r="H28" s="209">
        <v>1.1201681631663201</v>
      </c>
      <c r="I28" s="144">
        <v>0.71431638304714695</v>
      </c>
      <c r="J28" s="146">
        <v>494</v>
      </c>
      <c r="K28" s="99">
        <v>1.6587272852961701</v>
      </c>
      <c r="L28" s="144">
        <v>0.13871726681244101</v>
      </c>
      <c r="M28" s="308">
        <v>238</v>
      </c>
      <c r="N28" s="166"/>
      <c r="O28" s="166"/>
      <c r="P28" s="166"/>
      <c r="Q28" s="166"/>
      <c r="R28" s="166"/>
      <c r="S28" s="315"/>
      <c r="T28" s="167" t="s">
        <v>17</v>
      </c>
      <c r="U28" s="99">
        <v>0.72105593608474094</v>
      </c>
      <c r="V28" s="144">
        <v>0.244698776650941</v>
      </c>
      <c r="W28" s="146">
        <v>174</v>
      </c>
      <c r="X28" s="165">
        <v>1</v>
      </c>
      <c r="Y28" s="100" t="s">
        <v>239</v>
      </c>
      <c r="Z28" s="146">
        <v>1123</v>
      </c>
      <c r="AA28" s="99">
        <v>0.45346602314104301</v>
      </c>
      <c r="AB28" s="144">
        <v>4.8716552512817501E-4</v>
      </c>
      <c r="AC28" s="146">
        <v>541</v>
      </c>
      <c r="AD28" s="99">
        <v>0.26570409909150799</v>
      </c>
      <c r="AE28" s="144">
        <v>2.6263266663662E-6</v>
      </c>
      <c r="AF28" s="308">
        <v>270</v>
      </c>
      <c r="AG28" s="145"/>
      <c r="AH28" s="145"/>
      <c r="AI28" s="145"/>
      <c r="AJ28" s="145"/>
      <c r="AK28" s="145"/>
      <c r="BN28" s="143"/>
    </row>
    <row r="29" spans="1:66" x14ac:dyDescent="0.2">
      <c r="A29" s="83" t="s">
        <v>18</v>
      </c>
      <c r="B29" s="99">
        <v>0.70406966631937795</v>
      </c>
      <c r="C29" s="144">
        <v>0.452671931235054</v>
      </c>
      <c r="D29" s="146">
        <v>27</v>
      </c>
      <c r="E29" s="165">
        <v>1</v>
      </c>
      <c r="F29" s="100" t="s">
        <v>239</v>
      </c>
      <c r="G29" s="146">
        <v>564</v>
      </c>
      <c r="H29" s="99">
        <v>1.0695102238496299</v>
      </c>
      <c r="I29" s="144">
        <v>0.75711960630682895</v>
      </c>
      <c r="J29" s="146">
        <v>238</v>
      </c>
      <c r="K29" s="99">
        <v>3.16250574600428</v>
      </c>
      <c r="L29" s="144">
        <v>2.4239504329059999E-5</v>
      </c>
      <c r="M29" s="308">
        <v>91</v>
      </c>
      <c r="N29" s="166"/>
      <c r="O29" s="166"/>
      <c r="P29" s="166"/>
      <c r="Q29" s="166"/>
      <c r="R29" s="166"/>
      <c r="S29" s="315"/>
      <c r="T29" s="167" t="s">
        <v>18</v>
      </c>
      <c r="U29" s="99">
        <v>1.3267420836964301</v>
      </c>
      <c r="V29" s="144">
        <v>0.366161829517482</v>
      </c>
      <c r="W29" s="146">
        <v>57</v>
      </c>
      <c r="X29" s="165">
        <v>1</v>
      </c>
      <c r="Y29" s="100" t="s">
        <v>239</v>
      </c>
      <c r="Z29" s="146">
        <v>797</v>
      </c>
      <c r="AA29" s="99">
        <v>0.74156653825892305</v>
      </c>
      <c r="AB29" s="144">
        <v>6.0672150330212997E-2</v>
      </c>
      <c r="AC29" s="146">
        <v>328</v>
      </c>
      <c r="AD29" s="99">
        <v>0.35357609868059398</v>
      </c>
      <c r="AE29" s="144">
        <v>1.75965807240375E-3</v>
      </c>
      <c r="AF29" s="308">
        <v>106</v>
      </c>
      <c r="AG29" s="145"/>
      <c r="AH29" s="145"/>
      <c r="AI29" s="145"/>
      <c r="AJ29" s="145"/>
      <c r="AK29" s="145"/>
      <c r="BN29" s="143"/>
    </row>
    <row r="30" spans="1:66" x14ac:dyDescent="0.2">
      <c r="A30" s="83" t="s">
        <v>19</v>
      </c>
      <c r="B30" s="99">
        <v>0.222425178858325</v>
      </c>
      <c r="C30" s="144">
        <v>1.8081380538692601E-4</v>
      </c>
      <c r="D30" s="146">
        <v>91</v>
      </c>
      <c r="E30" s="165">
        <v>1</v>
      </c>
      <c r="F30" s="100" t="s">
        <v>239</v>
      </c>
      <c r="G30" s="146">
        <v>747</v>
      </c>
      <c r="H30" s="99">
        <v>1.6996319137252101</v>
      </c>
      <c r="I30" s="144">
        <v>1.0742610233367401E-3</v>
      </c>
      <c r="J30" s="146">
        <v>456</v>
      </c>
      <c r="K30" s="99">
        <v>2.6911524663930999</v>
      </c>
      <c r="L30" s="144">
        <v>1.06769442620447E-7</v>
      </c>
      <c r="M30" s="308">
        <v>309</v>
      </c>
      <c r="N30" s="166"/>
      <c r="O30" s="166"/>
      <c r="P30" s="166"/>
      <c r="Q30" s="166"/>
      <c r="R30" s="166"/>
      <c r="S30" s="315"/>
      <c r="T30" s="167" t="s">
        <v>19</v>
      </c>
      <c r="U30" s="99">
        <v>1.2683409112472399</v>
      </c>
      <c r="V30" s="144">
        <v>0.54216344609089495</v>
      </c>
      <c r="W30" s="146">
        <v>108</v>
      </c>
      <c r="X30" s="165">
        <v>1</v>
      </c>
      <c r="Y30" s="100" t="s">
        <v>239</v>
      </c>
      <c r="Z30" s="146">
        <v>785</v>
      </c>
      <c r="AA30" s="99">
        <v>0.42732642548060601</v>
      </c>
      <c r="AB30" s="144">
        <v>4.9781443315237697E-3</v>
      </c>
      <c r="AC30" s="146">
        <v>482</v>
      </c>
      <c r="AD30" s="99">
        <v>0.106120002802462</v>
      </c>
      <c r="AE30" s="144">
        <v>2.48270324261224E-5</v>
      </c>
      <c r="AF30" s="308">
        <v>307</v>
      </c>
      <c r="AG30" s="145"/>
      <c r="AH30" s="145"/>
      <c r="AI30" s="145"/>
      <c r="AJ30" s="145"/>
      <c r="AK30" s="145"/>
      <c r="BN30" s="143"/>
    </row>
    <row r="31" spans="1:66" x14ac:dyDescent="0.2">
      <c r="A31" s="83" t="s">
        <v>20</v>
      </c>
      <c r="B31" s="99">
        <v>0.690430471333073</v>
      </c>
      <c r="C31" s="144">
        <v>0.36006216174098199</v>
      </c>
      <c r="D31" s="146">
        <v>121</v>
      </c>
      <c r="E31" s="165">
        <v>1</v>
      </c>
      <c r="F31" s="100" t="s">
        <v>239</v>
      </c>
      <c r="G31" s="146">
        <v>633</v>
      </c>
      <c r="H31" s="99">
        <v>1.5454230266986799</v>
      </c>
      <c r="I31" s="144">
        <v>2.2544854674329699E-2</v>
      </c>
      <c r="J31" s="146">
        <v>317</v>
      </c>
      <c r="K31" s="99">
        <v>2.0468024777940399</v>
      </c>
      <c r="L31" s="144">
        <v>1.13830058154789E-2</v>
      </c>
      <c r="M31" s="308">
        <v>198</v>
      </c>
      <c r="N31" s="166"/>
      <c r="O31" s="166"/>
      <c r="P31" s="166"/>
      <c r="Q31" s="166"/>
      <c r="R31" s="166"/>
      <c r="S31" s="315"/>
      <c r="T31" s="167" t="s">
        <v>20</v>
      </c>
      <c r="U31" s="99">
        <v>1.77935249003605</v>
      </c>
      <c r="V31" s="144">
        <v>0.139078100031061</v>
      </c>
      <c r="W31" s="146">
        <v>148</v>
      </c>
      <c r="X31" s="165">
        <v>1</v>
      </c>
      <c r="Y31" s="100" t="s">
        <v>239</v>
      </c>
      <c r="Z31" s="146">
        <v>711</v>
      </c>
      <c r="AA31" s="99">
        <v>0.74549559511170504</v>
      </c>
      <c r="AB31" s="144">
        <v>0.21286975012284701</v>
      </c>
      <c r="AC31" s="146">
        <v>344</v>
      </c>
      <c r="AD31" s="99">
        <v>0.67326283384955499</v>
      </c>
      <c r="AE31" s="144">
        <v>0.24994599448561899</v>
      </c>
      <c r="AF31" s="308">
        <v>220</v>
      </c>
      <c r="AG31" s="145"/>
      <c r="AH31" s="145"/>
      <c r="AI31" s="145"/>
      <c r="AJ31" s="145"/>
      <c r="AK31" s="145"/>
      <c r="BN31" s="143"/>
    </row>
    <row r="32" spans="1:66" x14ac:dyDescent="0.2">
      <c r="A32" s="83"/>
      <c r="B32" s="99"/>
      <c r="C32" s="142"/>
      <c r="I32" s="142"/>
      <c r="L32" s="142"/>
      <c r="M32" s="287"/>
      <c r="O32" s="166"/>
      <c r="P32" s="166"/>
      <c r="Q32" s="166"/>
      <c r="R32" s="166"/>
      <c r="S32" s="315"/>
      <c r="T32" s="167"/>
      <c r="U32" s="99"/>
      <c r="V32" s="144"/>
      <c r="AB32" s="142"/>
      <c r="AE32" s="142"/>
      <c r="AF32" s="287"/>
      <c r="AG32" s="147"/>
      <c r="AH32" s="147"/>
      <c r="AI32" s="147"/>
      <c r="AJ32" s="147"/>
      <c r="AK32" s="147"/>
      <c r="BN32" s="148"/>
    </row>
    <row r="33" spans="1:68" x14ac:dyDescent="0.2">
      <c r="A33" s="141" t="s">
        <v>21</v>
      </c>
      <c r="B33" s="99"/>
      <c r="C33" s="142"/>
      <c r="I33" s="142"/>
      <c r="L33" s="142"/>
      <c r="M33" s="287"/>
      <c r="O33" s="166"/>
      <c r="P33" s="166"/>
      <c r="Q33" s="166"/>
      <c r="R33" s="166"/>
      <c r="S33" s="315"/>
      <c r="T33" s="168" t="s">
        <v>21</v>
      </c>
      <c r="U33" s="99"/>
      <c r="V33" s="144"/>
      <c r="AB33" s="142"/>
      <c r="AE33" s="142"/>
      <c r="AF33" s="287"/>
      <c r="AG33" s="147"/>
      <c r="AH33" s="147"/>
      <c r="AI33" s="147"/>
      <c r="AJ33" s="147"/>
      <c r="AK33" s="147"/>
      <c r="BN33" s="100"/>
      <c r="BO33" s="99"/>
      <c r="BP33" s="100"/>
    </row>
    <row r="34" spans="1:68" x14ac:dyDescent="0.2">
      <c r="A34" s="83" t="s">
        <v>22</v>
      </c>
      <c r="B34" s="99">
        <v>0.380166839555583</v>
      </c>
      <c r="C34" s="144">
        <v>1.01030347407305E-2</v>
      </c>
      <c r="D34" s="146">
        <v>142</v>
      </c>
      <c r="E34" s="165">
        <v>1</v>
      </c>
      <c r="F34" s="100" t="s">
        <v>239</v>
      </c>
      <c r="G34" s="146">
        <v>998</v>
      </c>
      <c r="H34" s="99">
        <v>1.6017462155379401</v>
      </c>
      <c r="I34" s="144">
        <v>2.3590848941230599E-3</v>
      </c>
      <c r="J34" s="146">
        <v>537</v>
      </c>
      <c r="K34" s="99">
        <v>2.5243215978379099</v>
      </c>
      <c r="L34" s="144">
        <v>7.9802626244962499E-6</v>
      </c>
      <c r="M34" s="308">
        <v>179</v>
      </c>
      <c r="N34" s="166"/>
      <c r="O34" s="166"/>
      <c r="P34" s="166"/>
      <c r="Q34" s="166"/>
      <c r="R34" s="166"/>
      <c r="S34" s="315"/>
      <c r="T34" s="167" t="s">
        <v>22</v>
      </c>
      <c r="U34" s="99">
        <v>0.59047212535147198</v>
      </c>
      <c r="V34" s="144">
        <v>8.9799528771310005E-2</v>
      </c>
      <c r="W34" s="146">
        <v>182</v>
      </c>
      <c r="X34" s="165">
        <v>1</v>
      </c>
      <c r="Y34" s="100" t="s">
        <v>239</v>
      </c>
      <c r="Z34" s="146">
        <v>1126</v>
      </c>
      <c r="AA34" s="99">
        <v>0.49462484471400298</v>
      </c>
      <c r="AB34" s="144">
        <v>4.3376178421272699E-4</v>
      </c>
      <c r="AC34" s="146">
        <v>567</v>
      </c>
      <c r="AD34" s="99">
        <v>3.4263069931851999E-2</v>
      </c>
      <c r="AE34" s="144">
        <v>0.79599328058108398</v>
      </c>
      <c r="AF34" s="308">
        <v>189</v>
      </c>
      <c r="AG34" s="145"/>
      <c r="AH34" s="145"/>
      <c r="AI34" s="145"/>
      <c r="AJ34" s="145"/>
      <c r="AK34" s="145"/>
      <c r="BN34" s="100"/>
      <c r="BO34" s="99"/>
      <c r="BP34" s="100"/>
    </row>
    <row r="35" spans="1:68" x14ac:dyDescent="0.2">
      <c r="A35" s="83" t="s">
        <v>23</v>
      </c>
      <c r="B35" s="99">
        <v>1.01261677548937</v>
      </c>
      <c r="C35" s="144">
        <v>0.97403242843374405</v>
      </c>
      <c r="D35" s="146">
        <v>103</v>
      </c>
      <c r="E35" s="165">
        <v>1</v>
      </c>
      <c r="F35" s="100" t="s">
        <v>239</v>
      </c>
      <c r="G35" s="146">
        <v>664</v>
      </c>
      <c r="H35" s="99">
        <v>1.46294473756467</v>
      </c>
      <c r="I35" s="144">
        <v>0.14646348958909999</v>
      </c>
      <c r="J35" s="146">
        <v>283</v>
      </c>
      <c r="K35" s="99">
        <v>2.0718673586538698</v>
      </c>
      <c r="L35" s="144">
        <v>1.08199987320945E-2</v>
      </c>
      <c r="M35" s="308">
        <v>134</v>
      </c>
      <c r="N35" s="166"/>
      <c r="O35" s="166"/>
      <c r="P35" s="166"/>
      <c r="Q35" s="166"/>
      <c r="R35" s="166"/>
      <c r="S35" s="315"/>
      <c r="T35" s="167" t="s">
        <v>23</v>
      </c>
      <c r="U35" s="99">
        <v>0.50956207795891195</v>
      </c>
      <c r="V35" s="144">
        <v>6.7783513589045899E-2</v>
      </c>
      <c r="W35" s="146">
        <v>192</v>
      </c>
      <c r="X35" s="165">
        <v>1</v>
      </c>
      <c r="Y35" s="100" t="s">
        <v>239</v>
      </c>
      <c r="Z35" s="146">
        <v>912</v>
      </c>
      <c r="AA35" s="99">
        <v>0.74107216724874903</v>
      </c>
      <c r="AB35" s="144">
        <v>0.25475443119497898</v>
      </c>
      <c r="AC35" s="146">
        <v>352</v>
      </c>
      <c r="AD35" s="99">
        <v>0.50743664902683705</v>
      </c>
      <c r="AE35" s="144">
        <v>4.1065819769609199E-2</v>
      </c>
      <c r="AF35" s="308">
        <v>171</v>
      </c>
      <c r="AG35" s="145"/>
      <c r="AH35" s="145"/>
      <c r="AI35" s="145"/>
      <c r="AJ35" s="145"/>
      <c r="AK35" s="145"/>
      <c r="BN35" s="100"/>
      <c r="BO35" s="99"/>
      <c r="BP35" s="100"/>
    </row>
    <row r="36" spans="1:68" x14ac:dyDescent="0.2">
      <c r="A36" s="83" t="s">
        <v>24</v>
      </c>
      <c r="B36" s="99">
        <v>0.53018367107031905</v>
      </c>
      <c r="C36" s="144">
        <v>0.14372009429669699</v>
      </c>
      <c r="D36" s="146">
        <v>87</v>
      </c>
      <c r="E36" s="165">
        <v>1</v>
      </c>
      <c r="F36" s="100" t="s">
        <v>239</v>
      </c>
      <c r="G36" s="146">
        <v>586</v>
      </c>
      <c r="H36" s="99">
        <v>1.7284710067884801</v>
      </c>
      <c r="I36" s="144">
        <v>2.16307054302101E-2</v>
      </c>
      <c r="J36" s="146">
        <v>193</v>
      </c>
      <c r="K36" s="99">
        <v>2.3046667278917101</v>
      </c>
      <c r="L36" s="144">
        <v>1.5885465715956799E-2</v>
      </c>
      <c r="M36" s="308">
        <v>84</v>
      </c>
      <c r="N36" s="166"/>
      <c r="O36" s="166"/>
      <c r="P36" s="166"/>
      <c r="Q36" s="166"/>
      <c r="R36" s="166"/>
      <c r="S36" s="315"/>
      <c r="T36" s="167" t="s">
        <v>24</v>
      </c>
      <c r="U36" s="99">
        <v>2.4705236832197799</v>
      </c>
      <c r="V36" s="144">
        <v>1.4570772205707801E-2</v>
      </c>
      <c r="W36" s="146">
        <v>120</v>
      </c>
      <c r="X36" s="165">
        <v>1</v>
      </c>
      <c r="Y36" s="100" t="s">
        <v>239</v>
      </c>
      <c r="Z36" s="146">
        <v>737</v>
      </c>
      <c r="AA36" s="99">
        <v>0.33023738031209299</v>
      </c>
      <c r="AB36" s="144">
        <v>8.5333230531173601E-2</v>
      </c>
      <c r="AC36" s="146">
        <v>223</v>
      </c>
      <c r="AD36" s="99">
        <v>0.72689025386141404</v>
      </c>
      <c r="AE36" s="144">
        <v>0.55243285750458704</v>
      </c>
      <c r="AF36" s="308">
        <v>97</v>
      </c>
      <c r="AG36" s="145"/>
      <c r="AH36" s="145"/>
      <c r="AI36" s="145"/>
      <c r="AJ36" s="145"/>
      <c r="AK36" s="145"/>
      <c r="BN36" s="100"/>
      <c r="BO36" s="99"/>
      <c r="BP36" s="100"/>
    </row>
    <row r="37" spans="1:68" x14ac:dyDescent="0.2">
      <c r="A37" s="152" t="s">
        <v>25</v>
      </c>
      <c r="B37" s="106">
        <v>0.99775306400646602</v>
      </c>
      <c r="C37" s="154">
        <v>0.99518976766029199</v>
      </c>
      <c r="D37" s="153">
        <v>190</v>
      </c>
      <c r="E37" s="169">
        <v>1</v>
      </c>
      <c r="F37" s="107" t="s">
        <v>239</v>
      </c>
      <c r="G37" s="153">
        <v>1250</v>
      </c>
      <c r="H37" s="106">
        <v>1.4650277436757799</v>
      </c>
      <c r="I37" s="154">
        <v>0.13054563994875401</v>
      </c>
      <c r="J37" s="153">
        <v>476</v>
      </c>
      <c r="K37" s="106">
        <v>2.0771882460025601</v>
      </c>
      <c r="L37" s="154">
        <v>7.9369290665578501E-3</v>
      </c>
      <c r="M37" s="310">
        <v>218</v>
      </c>
      <c r="N37" s="166"/>
      <c r="O37" s="166"/>
      <c r="P37" s="166"/>
      <c r="Q37" s="166"/>
      <c r="R37" s="166"/>
      <c r="S37" s="315"/>
      <c r="T37" s="170" t="s">
        <v>25</v>
      </c>
      <c r="U37" s="106">
        <v>0.50886906161541201</v>
      </c>
      <c r="V37" s="154">
        <v>1.9672659720281399E-2</v>
      </c>
      <c r="W37" s="153">
        <v>311</v>
      </c>
      <c r="X37" s="169">
        <v>1</v>
      </c>
      <c r="Y37" s="107" t="s">
        <v>239</v>
      </c>
      <c r="Z37" s="153">
        <v>1622</v>
      </c>
      <c r="AA37" s="106">
        <v>0.70749616449522801</v>
      </c>
      <c r="AB37" s="154">
        <v>0.12700271253734399</v>
      </c>
      <c r="AC37" s="153">
        <v>558</v>
      </c>
      <c r="AD37" s="106">
        <v>0.439428830029996</v>
      </c>
      <c r="AE37" s="154">
        <v>9.49568222422492E-3</v>
      </c>
      <c r="AF37" s="310">
        <v>257</v>
      </c>
      <c r="AG37" s="145"/>
      <c r="AH37" s="145"/>
      <c r="AI37" s="145"/>
      <c r="AJ37" s="145"/>
      <c r="AK37" s="145"/>
      <c r="BN37" s="100"/>
      <c r="BO37" s="99"/>
      <c r="BP37" s="100"/>
    </row>
    <row r="38" spans="1:68" x14ac:dyDescent="0.2">
      <c r="A38" s="155"/>
      <c r="B38" s="99"/>
      <c r="C38" s="144"/>
      <c r="D38" s="149"/>
      <c r="E38" s="165"/>
      <c r="F38" s="100"/>
      <c r="G38" s="165"/>
      <c r="H38" s="99"/>
      <c r="I38" s="144"/>
      <c r="J38" s="149"/>
      <c r="K38" s="99"/>
      <c r="L38" s="144"/>
      <c r="M38" s="274"/>
      <c r="N38" s="166"/>
      <c r="O38" s="166"/>
      <c r="P38" s="166"/>
      <c r="Q38" s="166"/>
      <c r="R38" s="166"/>
      <c r="S38" s="315"/>
      <c r="T38" s="166"/>
      <c r="U38" s="99"/>
      <c r="V38" s="144"/>
      <c r="W38" s="146"/>
      <c r="X38" s="165"/>
      <c r="Y38" s="100"/>
      <c r="Z38" s="146"/>
      <c r="AA38" s="99"/>
      <c r="AB38" s="144"/>
      <c r="AC38" s="149"/>
      <c r="AD38" s="99"/>
      <c r="AE38" s="144"/>
      <c r="AF38" s="274"/>
      <c r="AG38" s="145"/>
      <c r="AH38" s="145"/>
      <c r="AI38" s="145"/>
      <c r="AJ38" s="145"/>
      <c r="AK38" s="145"/>
      <c r="BN38" s="100"/>
      <c r="BO38" s="99"/>
      <c r="BP38" s="100"/>
    </row>
    <row r="39" spans="1:68" x14ac:dyDescent="0.2">
      <c r="A39" s="157"/>
      <c r="B39" s="99"/>
      <c r="C39" s="144"/>
      <c r="D39" s="171"/>
      <c r="E39" s="171"/>
      <c r="F39" s="155"/>
      <c r="G39" s="171"/>
      <c r="H39" s="99"/>
      <c r="I39" s="144"/>
      <c r="J39" s="166"/>
      <c r="K39" s="99"/>
      <c r="L39" s="144"/>
      <c r="M39" s="315"/>
      <c r="N39" s="166"/>
      <c r="O39" s="166"/>
      <c r="P39" s="166"/>
      <c r="Q39" s="166"/>
      <c r="R39" s="166"/>
      <c r="S39" s="315"/>
      <c r="T39" s="172"/>
      <c r="U39" s="99"/>
      <c r="V39" s="144"/>
      <c r="W39" s="146"/>
      <c r="X39" s="171"/>
      <c r="Y39" s="155"/>
      <c r="Z39" s="146"/>
      <c r="AA39" s="99"/>
      <c r="AB39" s="144"/>
      <c r="AC39" s="166"/>
      <c r="AD39" s="99"/>
      <c r="AE39" s="144"/>
      <c r="AF39" s="315"/>
      <c r="AG39" s="147"/>
      <c r="AH39" s="147"/>
      <c r="AI39" s="147"/>
      <c r="AJ39" s="147"/>
      <c r="AK39" s="147"/>
      <c r="BN39" s="156"/>
      <c r="BO39" s="145"/>
      <c r="BP39" s="156"/>
    </row>
    <row r="40" spans="1:68" x14ac:dyDescent="0.2">
      <c r="A40" s="160" t="s">
        <v>26</v>
      </c>
      <c r="B40" s="99"/>
      <c r="C40" s="144"/>
      <c r="D40" s="171"/>
      <c r="E40" s="171"/>
      <c r="F40" s="155"/>
      <c r="G40" s="171"/>
      <c r="H40" s="99"/>
      <c r="I40" s="144"/>
      <c r="J40" s="166"/>
      <c r="K40" s="99"/>
      <c r="L40" s="144"/>
      <c r="M40" s="315"/>
      <c r="N40" s="166"/>
      <c r="O40" s="166"/>
      <c r="P40" s="166"/>
      <c r="Q40" s="166"/>
      <c r="R40" s="166"/>
      <c r="S40" s="315"/>
      <c r="T40" s="173" t="s">
        <v>26</v>
      </c>
      <c r="U40" s="99"/>
      <c r="V40" s="144"/>
      <c r="W40" s="146"/>
      <c r="X40" s="171"/>
      <c r="Y40" s="155"/>
      <c r="Z40" s="146"/>
      <c r="AA40" s="99"/>
      <c r="AB40" s="144"/>
      <c r="AC40" s="166"/>
      <c r="AD40" s="99"/>
      <c r="AE40" s="144"/>
      <c r="AF40" s="315"/>
      <c r="AG40" s="147"/>
      <c r="AH40" s="147"/>
      <c r="AI40" s="147"/>
      <c r="AJ40" s="147"/>
      <c r="AK40" s="147"/>
      <c r="BN40" s="156"/>
      <c r="BO40" s="145"/>
      <c r="BP40" s="156"/>
    </row>
    <row r="41" spans="1:68" ht="12.75" customHeight="1" x14ac:dyDescent="0.2">
      <c r="A41" s="104" t="s">
        <v>262</v>
      </c>
      <c r="B41" s="145">
        <v>0.52178562216103097</v>
      </c>
      <c r="C41" s="150">
        <v>0.33352462988382098</v>
      </c>
      <c r="D41" s="146">
        <v>87</v>
      </c>
      <c r="E41" s="149">
        <v>1</v>
      </c>
      <c r="F41" s="156" t="s">
        <v>239</v>
      </c>
      <c r="G41" s="146">
        <v>894</v>
      </c>
      <c r="H41" s="145">
        <v>1.3268295529275</v>
      </c>
      <c r="I41" s="150">
        <v>0.21165628020975599</v>
      </c>
      <c r="J41" s="146">
        <v>316</v>
      </c>
      <c r="K41" s="145">
        <v>1.3386722089579399</v>
      </c>
      <c r="L41" s="150">
        <v>0.228598891913221</v>
      </c>
      <c r="M41" s="308">
        <v>121</v>
      </c>
      <c r="N41" s="166"/>
      <c r="O41" s="166"/>
      <c r="P41" s="166"/>
      <c r="Q41" s="166"/>
      <c r="R41" s="166"/>
      <c r="S41" s="315"/>
      <c r="T41" s="104" t="s">
        <v>262</v>
      </c>
      <c r="U41" s="145">
        <v>1.4197862702200199</v>
      </c>
      <c r="V41" s="150">
        <v>0.35637912846486502</v>
      </c>
      <c r="W41" s="146">
        <v>106</v>
      </c>
      <c r="X41" s="149">
        <v>1</v>
      </c>
      <c r="Y41" s="156" t="s">
        <v>239</v>
      </c>
      <c r="Z41" s="146">
        <v>920</v>
      </c>
      <c r="AA41" s="145">
        <v>1.1522393933059201</v>
      </c>
      <c r="AB41" s="150">
        <v>0.539332271098938</v>
      </c>
      <c r="AC41" s="146">
        <v>347</v>
      </c>
      <c r="AD41" s="145">
        <v>0.42953145860920899</v>
      </c>
      <c r="AE41" s="150">
        <v>2.43375251843614E-2</v>
      </c>
      <c r="AF41" s="308">
        <v>123</v>
      </c>
      <c r="AG41" s="145"/>
      <c r="AH41" s="145"/>
      <c r="AI41" s="145"/>
      <c r="AJ41" s="145"/>
      <c r="AK41" s="145"/>
      <c r="BN41" s="156"/>
      <c r="BO41" s="145"/>
      <c r="BP41" s="156"/>
    </row>
    <row r="42" spans="1:68" s="155" customFormat="1" ht="12.75" customHeight="1" x14ac:dyDescent="0.2">
      <c r="A42" s="152" t="s">
        <v>338</v>
      </c>
      <c r="B42" s="214">
        <v>1.17668896670941</v>
      </c>
      <c r="C42" s="154">
        <v>0.746394384979709</v>
      </c>
      <c r="D42" s="153">
        <v>177</v>
      </c>
      <c r="E42" s="169">
        <v>1</v>
      </c>
      <c r="F42" s="107" t="s">
        <v>239</v>
      </c>
      <c r="G42" s="153">
        <v>517</v>
      </c>
      <c r="H42" s="214">
        <v>0.72658415230647999</v>
      </c>
      <c r="I42" s="154">
        <v>0.43799397067764401</v>
      </c>
      <c r="J42" s="153">
        <v>221</v>
      </c>
      <c r="K42" s="214">
        <v>1.4939272486355999</v>
      </c>
      <c r="L42" s="154">
        <v>0.458271110040185</v>
      </c>
      <c r="M42" s="310">
        <v>89</v>
      </c>
      <c r="N42" s="171"/>
      <c r="O42" s="171"/>
      <c r="P42" s="171"/>
      <c r="Q42" s="171"/>
      <c r="R42" s="171"/>
      <c r="S42" s="315"/>
      <c r="T42" s="170" t="s">
        <v>338</v>
      </c>
      <c r="U42" s="214">
        <v>0.49287331425438502</v>
      </c>
      <c r="V42" s="154">
        <v>0.207332980615233</v>
      </c>
      <c r="W42" s="153">
        <v>204</v>
      </c>
      <c r="X42" s="169">
        <v>1</v>
      </c>
      <c r="Y42" s="107" t="s">
        <v>239</v>
      </c>
      <c r="Z42" s="153">
        <v>574</v>
      </c>
      <c r="AA42" s="214">
        <v>1.47201960026265</v>
      </c>
      <c r="AB42" s="154">
        <v>0.33718811194281301</v>
      </c>
      <c r="AC42" s="153">
        <v>249</v>
      </c>
      <c r="AD42" s="214">
        <v>0.697894802837707</v>
      </c>
      <c r="AE42" s="154">
        <v>0.41041909660832998</v>
      </c>
      <c r="AF42" s="310">
        <v>115</v>
      </c>
      <c r="AG42" s="145"/>
      <c r="AH42" s="145"/>
      <c r="AI42" s="145"/>
      <c r="AJ42" s="145"/>
      <c r="AK42" s="145"/>
      <c r="BN42" s="156"/>
      <c r="BO42" s="145"/>
      <c r="BP42" s="156"/>
    </row>
    <row r="43" spans="1:68" s="161" customFormat="1" ht="99.2" customHeight="1" x14ac:dyDescent="0.2">
      <c r="A43" s="476" t="s">
        <v>250</v>
      </c>
      <c r="B43" s="484"/>
      <c r="C43" s="484"/>
      <c r="D43" s="484"/>
      <c r="E43" s="484"/>
      <c r="F43" s="484"/>
      <c r="G43" s="484"/>
      <c r="H43" s="484"/>
      <c r="I43" s="484"/>
      <c r="J43" s="484"/>
      <c r="K43" s="484"/>
      <c r="L43" s="484"/>
      <c r="M43" s="484"/>
      <c r="N43" s="484"/>
      <c r="O43" s="484"/>
      <c r="P43" s="484"/>
      <c r="Q43" s="484"/>
      <c r="R43" s="484"/>
      <c r="S43" s="484"/>
      <c r="T43" s="476" t="s">
        <v>250</v>
      </c>
      <c r="U43" s="484"/>
      <c r="V43" s="484"/>
      <c r="W43" s="484"/>
      <c r="X43" s="484"/>
      <c r="Y43" s="484"/>
      <c r="Z43" s="484"/>
      <c r="AA43" s="484"/>
      <c r="AB43" s="484"/>
      <c r="AC43" s="484"/>
      <c r="AD43" s="484"/>
      <c r="AE43" s="484"/>
      <c r="AF43" s="484"/>
      <c r="AG43" s="484"/>
      <c r="AH43" s="484"/>
      <c r="AI43" s="484"/>
      <c r="AJ43" s="484"/>
      <c r="AK43" s="484"/>
      <c r="AL43" s="484"/>
      <c r="BN43" s="212"/>
    </row>
    <row r="44" spans="1:68" s="242" customFormat="1" ht="60.75" customHeight="1" x14ac:dyDescent="0.2">
      <c r="A44" s="323" t="s">
        <v>339</v>
      </c>
      <c r="B44" s="323"/>
      <c r="C44" s="323"/>
      <c r="D44" s="323"/>
      <c r="E44" s="323"/>
      <c r="F44" s="323"/>
      <c r="G44" s="323"/>
      <c r="H44" s="323"/>
      <c r="I44" s="323"/>
      <c r="J44" s="323"/>
      <c r="K44" s="323"/>
      <c r="L44" s="323"/>
      <c r="M44" s="323"/>
      <c r="N44" s="323"/>
      <c r="O44" s="323"/>
      <c r="P44" s="323"/>
      <c r="Q44" s="323"/>
      <c r="R44" s="323"/>
      <c r="S44" s="323"/>
      <c r="T44" s="323" t="s">
        <v>339</v>
      </c>
      <c r="U44" s="323"/>
      <c r="V44" s="323"/>
      <c r="W44" s="323"/>
      <c r="X44" s="323"/>
      <c r="Y44" s="323"/>
      <c r="Z44" s="323"/>
      <c r="AA44" s="323"/>
      <c r="AB44" s="323"/>
      <c r="AC44" s="323"/>
      <c r="AD44" s="323"/>
      <c r="AE44" s="323"/>
      <c r="AF44" s="323"/>
      <c r="AG44" s="323"/>
      <c r="AH44" s="323"/>
      <c r="AI44" s="323"/>
      <c r="AJ44" s="323"/>
      <c r="AK44" s="323"/>
      <c r="AL44" s="323"/>
      <c r="BN44" s="241"/>
    </row>
    <row r="45" spans="1:68" s="155" customFormat="1" ht="12.75" customHeight="1" x14ac:dyDescent="0.2">
      <c r="A45" s="498" t="s">
        <v>333</v>
      </c>
      <c r="B45" s="498"/>
      <c r="C45" s="498"/>
      <c r="D45" s="498"/>
      <c r="E45" s="498"/>
      <c r="F45" s="498"/>
      <c r="G45" s="498"/>
      <c r="H45" s="498"/>
      <c r="I45" s="498"/>
      <c r="J45" s="498"/>
      <c r="K45" s="498"/>
      <c r="L45" s="498"/>
      <c r="M45" s="498"/>
      <c r="N45" s="498"/>
      <c r="O45" s="498"/>
      <c r="P45" s="498"/>
      <c r="Q45" s="498"/>
      <c r="R45" s="498"/>
      <c r="S45" s="498"/>
      <c r="T45" s="323" t="str">
        <f>+A45</f>
        <v xml:space="preserve">Notes: Under-qualification is defined relative to the qualification needed to get the job, as reported by the respondents. Results are adjusted for years of education, age, gender and marital status, foreign-born status, establishment size, hours worked and contract type. The "qualification to get the job" as well as the "highest level of qualification obtained" were re-classified into 4 categories: lower secondary or less; upper secondary; post-secondary non-tertiary and tertiary education. </v>
      </c>
      <c r="U45" s="323"/>
      <c r="V45" s="323"/>
      <c r="W45" s="323"/>
      <c r="X45" s="323"/>
      <c r="Y45" s="323"/>
      <c r="Z45" s="323"/>
      <c r="AA45" s="323"/>
      <c r="AB45" s="323"/>
      <c r="AC45" s="323"/>
      <c r="AD45" s="323"/>
      <c r="AE45" s="323"/>
      <c r="AF45" s="323"/>
      <c r="AG45" s="323"/>
      <c r="AH45" s="323"/>
      <c r="AI45" s="323"/>
      <c r="AJ45" s="323"/>
      <c r="AK45" s="323"/>
      <c r="AL45" s="323"/>
      <c r="BN45" s="162"/>
    </row>
    <row r="46" spans="1:68" ht="12.75" customHeight="1" x14ac:dyDescent="0.2">
      <c r="A46" s="498"/>
      <c r="B46" s="498"/>
      <c r="C46" s="498"/>
      <c r="D46" s="498"/>
      <c r="E46" s="498"/>
      <c r="F46" s="498"/>
      <c r="G46" s="498"/>
      <c r="H46" s="498"/>
      <c r="I46" s="498"/>
      <c r="J46" s="498"/>
      <c r="K46" s="498"/>
      <c r="L46" s="498"/>
      <c r="M46" s="498"/>
      <c r="N46" s="498"/>
      <c r="O46" s="498"/>
      <c r="P46" s="498"/>
      <c r="Q46" s="498"/>
      <c r="R46" s="498"/>
      <c r="S46" s="498"/>
      <c r="T46" s="323"/>
      <c r="U46" s="323"/>
      <c r="V46" s="323"/>
      <c r="W46" s="323"/>
      <c r="X46" s="323"/>
      <c r="Y46" s="323"/>
      <c r="Z46" s="323"/>
      <c r="AA46" s="323"/>
      <c r="AB46" s="323"/>
      <c r="AC46" s="323"/>
      <c r="AD46" s="323"/>
      <c r="AE46" s="323"/>
      <c r="AF46" s="323"/>
      <c r="AG46" s="323"/>
      <c r="AH46" s="323"/>
      <c r="AI46" s="323"/>
      <c r="AJ46" s="323"/>
      <c r="AK46" s="323"/>
      <c r="AL46" s="323"/>
      <c r="BN46" s="163"/>
    </row>
    <row r="47" spans="1:68" ht="30" customHeight="1" x14ac:dyDescent="0.2">
      <c r="A47" s="498"/>
      <c r="B47" s="498"/>
      <c r="C47" s="498"/>
      <c r="D47" s="498"/>
      <c r="E47" s="498"/>
      <c r="F47" s="498"/>
      <c r="G47" s="498"/>
      <c r="H47" s="498"/>
      <c r="I47" s="498"/>
      <c r="J47" s="498"/>
      <c r="K47" s="498"/>
      <c r="L47" s="498"/>
      <c r="M47" s="498"/>
      <c r="N47" s="498"/>
      <c r="O47" s="498"/>
      <c r="P47" s="498"/>
      <c r="Q47" s="498"/>
      <c r="R47" s="498"/>
      <c r="S47" s="498"/>
      <c r="T47" s="323"/>
      <c r="U47" s="323"/>
      <c r="V47" s="323"/>
      <c r="W47" s="323"/>
      <c r="X47" s="323"/>
      <c r="Y47" s="323"/>
      <c r="Z47" s="323"/>
      <c r="AA47" s="323"/>
      <c r="AB47" s="323"/>
      <c r="AC47" s="323"/>
      <c r="AD47" s="323"/>
      <c r="AE47" s="323"/>
      <c r="AF47" s="323"/>
      <c r="AG47" s="323"/>
      <c r="AH47" s="323"/>
      <c r="AI47" s="323"/>
      <c r="AJ47" s="323"/>
      <c r="AK47" s="323"/>
      <c r="AL47" s="323"/>
      <c r="BN47" s="163"/>
    </row>
    <row r="48" spans="1:68" x14ac:dyDescent="0.2">
      <c r="A48" s="304" t="s">
        <v>147</v>
      </c>
      <c r="B48" s="182"/>
      <c r="C48" s="182"/>
      <c r="D48" s="182"/>
      <c r="E48" s="182"/>
      <c r="F48" s="182"/>
      <c r="G48" s="182"/>
      <c r="H48" s="182"/>
      <c r="I48" s="182"/>
      <c r="J48" s="182"/>
      <c r="K48" s="182"/>
      <c r="L48" s="182"/>
      <c r="M48" s="182"/>
      <c r="N48" s="182"/>
      <c r="O48" s="182"/>
      <c r="P48" s="182"/>
      <c r="Q48" s="182"/>
      <c r="R48" s="182"/>
      <c r="S48" s="182"/>
      <c r="T48" s="304" t="s">
        <v>147</v>
      </c>
      <c r="U48" s="182"/>
      <c r="V48" s="182"/>
      <c r="W48" s="182"/>
      <c r="X48" s="182"/>
      <c r="Y48" s="182"/>
      <c r="Z48" s="182"/>
      <c r="AA48" s="182"/>
      <c r="AB48" s="182"/>
      <c r="AC48" s="182"/>
      <c r="AD48" s="182"/>
      <c r="AE48" s="182"/>
      <c r="AF48" s="182"/>
      <c r="AG48" s="182"/>
      <c r="AH48" s="182"/>
      <c r="AI48" s="182"/>
      <c r="AJ48" s="182"/>
      <c r="AK48" s="182"/>
      <c r="AL48" s="182"/>
    </row>
    <row r="50" spans="1:66" x14ac:dyDescent="0.2">
      <c r="Y50" s="85" t="s">
        <v>294</v>
      </c>
    </row>
    <row r="51" spans="1:66" x14ac:dyDescent="0.2">
      <c r="Y51" s="166"/>
    </row>
    <row r="53" spans="1:66" x14ac:dyDescent="0.2">
      <c r="Y53" s="166"/>
    </row>
    <row r="55" spans="1:66" x14ac:dyDescent="0.2">
      <c r="A55" s="108"/>
      <c r="B55" s="83"/>
      <c r="C55" s="83"/>
      <c r="D55" s="83"/>
      <c r="E55" s="83"/>
      <c r="F55" s="83"/>
      <c r="G55" s="83"/>
      <c r="H55" s="83"/>
      <c r="I55" s="83"/>
      <c r="J55" s="83"/>
      <c r="K55" s="83"/>
      <c r="L55" s="83"/>
      <c r="M55" s="83"/>
      <c r="AA55" s="108"/>
      <c r="AB55" s="83"/>
      <c r="AC55" s="83"/>
      <c r="AD55" s="83"/>
      <c r="AE55" s="83"/>
      <c r="AF55" s="83"/>
      <c r="AG55" s="83"/>
      <c r="AH55" s="83"/>
      <c r="AI55" s="83"/>
      <c r="AJ55" s="83"/>
      <c r="AK55" s="83"/>
      <c r="AL55" s="83"/>
      <c r="BN55" s="83"/>
    </row>
    <row r="56" spans="1:66" x14ac:dyDescent="0.2">
      <c r="A56" s="108"/>
      <c r="B56" s="83"/>
      <c r="C56" s="83"/>
      <c r="D56" s="83"/>
      <c r="E56" s="83"/>
      <c r="F56" s="83"/>
      <c r="G56" s="83"/>
      <c r="H56" s="83"/>
      <c r="I56" s="83"/>
      <c r="J56" s="83"/>
      <c r="K56" s="83"/>
      <c r="L56" s="83"/>
      <c r="M56" s="83"/>
      <c r="AA56" s="108"/>
      <c r="AB56" s="83"/>
      <c r="AC56" s="83"/>
      <c r="AD56" s="83"/>
      <c r="AE56" s="83"/>
      <c r="AF56" s="83"/>
      <c r="AG56" s="83"/>
      <c r="AH56" s="83"/>
      <c r="AI56" s="83"/>
      <c r="AJ56" s="83"/>
      <c r="AK56" s="83"/>
      <c r="AL56" s="83"/>
      <c r="BN56" s="83"/>
    </row>
    <row r="57" spans="1:66" x14ac:dyDescent="0.2">
      <c r="A57" s="84"/>
      <c r="B57" s="83"/>
      <c r="F57" s="83"/>
      <c r="G57" s="83"/>
      <c r="K57" s="83"/>
      <c r="AA57" s="84"/>
      <c r="AB57" s="83"/>
      <c r="AF57" s="83"/>
      <c r="AG57" s="83"/>
      <c r="AH57" s="83"/>
      <c r="AI57" s="83"/>
      <c r="AJ57" s="83"/>
      <c r="AK57" s="83"/>
      <c r="AL57" s="83"/>
    </row>
    <row r="58" spans="1:66" x14ac:dyDescent="0.2">
      <c r="A58" s="84"/>
      <c r="B58" s="83"/>
      <c r="F58" s="83"/>
      <c r="G58" s="83"/>
      <c r="K58" s="83"/>
      <c r="O58" s="83"/>
      <c r="P58" s="83"/>
      <c r="AA58" s="84"/>
      <c r="AB58" s="83"/>
      <c r="AF58" s="83"/>
      <c r="AG58" s="83"/>
      <c r="AH58" s="83"/>
      <c r="AI58" s="83"/>
      <c r="AJ58" s="83"/>
      <c r="AK58" s="83"/>
      <c r="AL58" s="83"/>
    </row>
    <row r="59" spans="1:66" x14ac:dyDescent="0.2">
      <c r="A59" s="84"/>
      <c r="B59" s="10"/>
      <c r="F59" s="83"/>
      <c r="G59" s="83"/>
      <c r="K59" s="83"/>
      <c r="O59" s="83"/>
      <c r="P59" s="83"/>
      <c r="AA59" s="84"/>
      <c r="AB59" s="83"/>
      <c r="AF59" s="83"/>
      <c r="AG59" s="83"/>
      <c r="AH59" s="83"/>
      <c r="AI59" s="83"/>
      <c r="AJ59" s="83"/>
      <c r="AK59" s="83"/>
      <c r="AL59" s="83"/>
    </row>
    <row r="60" spans="1:66" x14ac:dyDescent="0.2">
      <c r="A60" s="84"/>
      <c r="B60" s="83"/>
      <c r="F60" s="83"/>
      <c r="G60" s="83"/>
      <c r="K60" s="83"/>
      <c r="O60" s="83"/>
      <c r="P60" s="83"/>
      <c r="AA60" s="84"/>
      <c r="AB60" s="83"/>
      <c r="AF60" s="83"/>
      <c r="AG60" s="83"/>
      <c r="AH60" s="83"/>
      <c r="AI60" s="83"/>
      <c r="AJ60" s="83"/>
      <c r="AK60" s="83"/>
      <c r="AL60" s="83"/>
    </row>
    <row r="61" spans="1:66" x14ac:dyDescent="0.2">
      <c r="A61" s="84"/>
      <c r="B61" s="83"/>
      <c r="F61" s="83"/>
      <c r="G61" s="83"/>
      <c r="K61" s="83"/>
      <c r="O61" s="83"/>
      <c r="P61" s="83"/>
      <c r="AA61" s="84"/>
      <c r="AB61" s="83"/>
      <c r="AF61" s="83"/>
      <c r="AG61" s="83"/>
      <c r="AH61" s="83"/>
      <c r="AI61" s="83"/>
      <c r="AJ61" s="83"/>
      <c r="AK61" s="83"/>
      <c r="AL61" s="83"/>
    </row>
    <row r="62" spans="1:66" x14ac:dyDescent="0.2">
      <c r="AA62" s="121"/>
    </row>
    <row r="63" spans="1:66" x14ac:dyDescent="0.2">
      <c r="AA63" s="122"/>
    </row>
    <row r="65" spans="11:38" x14ac:dyDescent="0.2">
      <c r="K65" s="164"/>
      <c r="O65" s="164"/>
      <c r="P65" s="164"/>
      <c r="AA65" s="84"/>
      <c r="AB65" s="164"/>
      <c r="AF65" s="164"/>
      <c r="AG65" s="164"/>
      <c r="AH65" s="164"/>
      <c r="AI65" s="164"/>
      <c r="AJ65" s="164"/>
      <c r="AK65" s="164"/>
      <c r="AL65" s="164"/>
    </row>
    <row r="68" spans="11:38" ht="12.75" customHeight="1" x14ac:dyDescent="0.2"/>
    <row r="82" spans="20:20" x14ac:dyDescent="0.2">
      <c r="T82" s="166"/>
    </row>
  </sheetData>
  <mergeCells count="20">
    <mergeCell ref="AA8:AC8"/>
    <mergeCell ref="AD8:AF8"/>
    <mergeCell ref="A43:S43"/>
    <mergeCell ref="T43:AL43"/>
    <mergeCell ref="A45:S47"/>
    <mergeCell ref="T45:AL47"/>
    <mergeCell ref="B8:D8"/>
    <mergeCell ref="E8:G8"/>
    <mergeCell ref="H8:J8"/>
    <mergeCell ref="K8:M8"/>
    <mergeCell ref="U8:W8"/>
    <mergeCell ref="X8:Z8"/>
    <mergeCell ref="A44:S44"/>
    <mergeCell ref="T44:AL44"/>
    <mergeCell ref="A2:S3"/>
    <mergeCell ref="T2:AL3"/>
    <mergeCell ref="B6:M6"/>
    <mergeCell ref="U6:AF6"/>
    <mergeCell ref="B7:M7"/>
    <mergeCell ref="U7:AF7"/>
  </mergeCells>
  <conditionalFormatting sqref="W19 Z19 AC19 AF19">
    <cfRule type="cellIs" dxfId="2" priority="3" operator="lessThan">
      <formula>30</formula>
    </cfRule>
  </conditionalFormatting>
  <conditionalFormatting sqref="I19 AB19">
    <cfRule type="cellIs" dxfId="1" priority="2" operator="greaterThan">
      <formula>0.1</formula>
    </cfRule>
  </conditionalFormatting>
  <conditionalFormatting sqref="AF19 AC19 W19 M19 J19">
    <cfRule type="cellIs" dxfId="0" priority="1" operator="lessThan">
      <formula>30</formula>
    </cfRule>
  </conditionalFormatting>
  <pageMargins left="0.71875"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CG71"/>
  <sheetViews>
    <sheetView zoomScaleNormal="100" workbookViewId="0">
      <selection activeCell="T45" sqref="T45:AM45"/>
    </sheetView>
  </sheetViews>
  <sheetFormatPr defaultColWidth="9" defaultRowHeight="12.75" x14ac:dyDescent="0.2"/>
  <cols>
    <col min="1" max="1" width="16.5703125" style="85" customWidth="1"/>
    <col min="2" max="11" width="4.140625" style="85" customWidth="1"/>
    <col min="12" max="19" width="4.140625" style="1" customWidth="1"/>
    <col min="20" max="20" width="16.5703125" style="1" customWidth="1"/>
    <col min="21" max="34" width="4.140625" style="85" customWidth="1"/>
    <col min="35" max="36" width="3" style="85" customWidth="1"/>
    <col min="37" max="76" width="3" style="1" customWidth="1"/>
    <col min="77" max="77" width="2.42578125" style="1" customWidth="1"/>
    <col min="78" max="85" width="9" style="1"/>
    <col min="86" max="16384" width="9" style="85"/>
  </cols>
  <sheetData>
    <row r="1" spans="1:85" ht="12.75" customHeight="1" x14ac:dyDescent="0.2">
      <c r="A1" s="123" t="s">
        <v>318</v>
      </c>
      <c r="B1" s="1"/>
      <c r="C1" s="1"/>
      <c r="D1" s="1"/>
      <c r="E1" s="1"/>
      <c r="F1" s="1"/>
      <c r="G1" s="1"/>
      <c r="H1" s="123"/>
      <c r="I1" s="123"/>
      <c r="J1" s="123"/>
      <c r="K1" s="123"/>
      <c r="L1" s="123"/>
      <c r="M1" s="123"/>
      <c r="N1" s="123"/>
      <c r="O1" s="123"/>
      <c r="P1" s="123"/>
      <c r="Q1" s="123"/>
      <c r="R1" s="123"/>
      <c r="S1" s="123"/>
      <c r="T1" s="499" t="str">
        <f>A1</f>
        <v>Table A4.30</v>
      </c>
      <c r="U1" s="499"/>
      <c r="V1" s="499"/>
      <c r="W1" s="499"/>
      <c r="X1" s="499"/>
      <c r="Y1" s="499"/>
      <c r="Z1" s="499"/>
      <c r="AA1" s="499"/>
      <c r="AB1" s="499"/>
      <c r="AC1" s="499"/>
      <c r="AD1" s="499"/>
      <c r="AE1" s="499"/>
      <c r="AF1" s="499"/>
      <c r="AG1" s="499"/>
      <c r="AH1" s="499"/>
      <c r="AI1" s="499"/>
      <c r="AJ1" s="499"/>
      <c r="AK1" s="499"/>
      <c r="AL1" s="499"/>
      <c r="AM1" s="499"/>
    </row>
    <row r="2" spans="1:85" ht="12.75" customHeight="1" x14ac:dyDescent="0.2">
      <c r="A2" s="477" t="s">
        <v>298</v>
      </c>
      <c r="B2" s="477"/>
      <c r="C2" s="477"/>
      <c r="D2" s="477"/>
      <c r="E2" s="477"/>
      <c r="F2" s="477"/>
      <c r="G2" s="477"/>
      <c r="H2" s="477"/>
      <c r="I2" s="477"/>
      <c r="J2" s="477"/>
      <c r="K2" s="477"/>
      <c r="L2" s="477"/>
      <c r="M2" s="477"/>
      <c r="N2" s="477"/>
      <c r="O2" s="477"/>
      <c r="P2" s="477"/>
      <c r="Q2" s="477"/>
      <c r="R2" s="477"/>
      <c r="S2" s="477"/>
      <c r="T2" s="477" t="str">
        <f>A2</f>
        <v>Mean use of information-processing skills, adjusted for literacy and numeracy proficiency, by qualification-mismatch status</v>
      </c>
      <c r="U2" s="477"/>
      <c r="V2" s="477"/>
      <c r="W2" s="477"/>
      <c r="X2" s="477"/>
      <c r="Y2" s="477"/>
      <c r="Z2" s="477"/>
      <c r="AA2" s="477"/>
      <c r="AB2" s="477"/>
      <c r="AC2" s="477"/>
      <c r="AD2" s="477"/>
      <c r="AE2" s="477"/>
      <c r="AF2" s="477"/>
      <c r="AG2" s="477"/>
      <c r="AH2" s="477"/>
      <c r="AI2" s="477"/>
      <c r="AJ2" s="477"/>
      <c r="AK2" s="477"/>
      <c r="AL2" s="477"/>
      <c r="AM2" s="477"/>
    </row>
    <row r="3" spans="1:85" x14ac:dyDescent="0.2">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row>
    <row r="4" spans="1:85" x14ac:dyDescent="0.2">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row>
    <row r="5" spans="1:85" ht="12.75" customHeight="1" x14ac:dyDescent="0.2">
      <c r="A5" s="110" t="s">
        <v>45</v>
      </c>
      <c r="T5" s="110" t="s">
        <v>46</v>
      </c>
      <c r="U5" s="155"/>
      <c r="V5" s="174"/>
      <c r="W5" s="174"/>
      <c r="X5" s="174"/>
      <c r="Y5" s="174"/>
      <c r="Z5" s="174"/>
      <c r="AA5" s="116"/>
      <c r="AB5" s="155"/>
      <c r="AC5" s="155"/>
      <c r="AD5" s="174"/>
      <c r="AE5" s="174"/>
      <c r="AF5" s="174"/>
      <c r="AG5" s="174"/>
      <c r="AH5" s="174"/>
      <c r="AI5" s="1"/>
      <c r="AJ5" s="1"/>
    </row>
    <row r="6" spans="1:85" ht="19.5" customHeight="1" x14ac:dyDescent="0.2">
      <c r="A6" s="86"/>
      <c r="B6" s="500" t="s">
        <v>77</v>
      </c>
      <c r="C6" s="501"/>
      <c r="D6" s="501"/>
      <c r="E6" s="501"/>
      <c r="F6" s="501"/>
      <c r="G6" s="502"/>
      <c r="H6" s="500" t="s">
        <v>78</v>
      </c>
      <c r="I6" s="501"/>
      <c r="J6" s="501"/>
      <c r="K6" s="501"/>
      <c r="L6" s="501"/>
      <c r="M6" s="502"/>
      <c r="N6" s="503" t="s">
        <v>79</v>
      </c>
      <c r="O6" s="426"/>
      <c r="P6" s="426"/>
      <c r="Q6" s="426"/>
      <c r="R6" s="426"/>
      <c r="S6" s="427"/>
      <c r="U6" s="500" t="s">
        <v>299</v>
      </c>
      <c r="V6" s="501"/>
      <c r="W6" s="501"/>
      <c r="X6" s="501"/>
      <c r="Y6" s="501"/>
      <c r="Z6" s="502"/>
      <c r="AA6" s="500" t="s">
        <v>80</v>
      </c>
      <c r="AB6" s="501"/>
      <c r="AC6" s="501"/>
      <c r="AD6" s="501"/>
      <c r="AE6" s="501"/>
      <c r="AF6" s="502"/>
      <c r="AG6" s="1"/>
      <c r="AH6" s="1"/>
      <c r="AI6" s="1"/>
      <c r="AJ6" s="1"/>
    </row>
    <row r="7" spans="1:85" ht="12.75" customHeight="1" x14ac:dyDescent="0.2">
      <c r="A7" s="116"/>
      <c r="B7" s="478" t="s">
        <v>257</v>
      </c>
      <c r="C7" s="480"/>
      <c r="D7" s="478" t="s">
        <v>258</v>
      </c>
      <c r="E7" s="480"/>
      <c r="F7" s="479" t="s">
        <v>259</v>
      </c>
      <c r="G7" s="480"/>
      <c r="H7" s="478" t="s">
        <v>257</v>
      </c>
      <c r="I7" s="480"/>
      <c r="J7" s="478" t="s">
        <v>258</v>
      </c>
      <c r="K7" s="480"/>
      <c r="L7" s="479" t="s">
        <v>259</v>
      </c>
      <c r="M7" s="480"/>
      <c r="N7" s="478" t="s">
        <v>257</v>
      </c>
      <c r="O7" s="480"/>
      <c r="P7" s="478" t="s">
        <v>258</v>
      </c>
      <c r="Q7" s="480"/>
      <c r="R7" s="479" t="s">
        <v>259</v>
      </c>
      <c r="S7" s="480"/>
      <c r="U7" s="478" t="s">
        <v>257</v>
      </c>
      <c r="V7" s="480"/>
      <c r="W7" s="478" t="s">
        <v>258</v>
      </c>
      <c r="X7" s="480"/>
      <c r="Y7" s="479" t="s">
        <v>259</v>
      </c>
      <c r="Z7" s="480"/>
      <c r="AA7" s="478" t="s">
        <v>257</v>
      </c>
      <c r="AB7" s="480"/>
      <c r="AC7" s="478" t="s">
        <v>258</v>
      </c>
      <c r="AD7" s="480"/>
      <c r="AE7" s="479" t="s">
        <v>259</v>
      </c>
      <c r="AF7" s="480"/>
      <c r="AG7" s="1"/>
      <c r="AH7" s="1"/>
      <c r="AI7" s="1"/>
      <c r="AJ7" s="1"/>
    </row>
    <row r="8" spans="1:85" ht="24" customHeight="1" x14ac:dyDescent="0.2">
      <c r="A8" s="1"/>
      <c r="B8" s="481"/>
      <c r="C8" s="483"/>
      <c r="D8" s="481"/>
      <c r="E8" s="483"/>
      <c r="F8" s="482"/>
      <c r="G8" s="483"/>
      <c r="H8" s="481"/>
      <c r="I8" s="483"/>
      <c r="J8" s="481"/>
      <c r="K8" s="483"/>
      <c r="L8" s="482"/>
      <c r="M8" s="483"/>
      <c r="N8" s="481"/>
      <c r="O8" s="483"/>
      <c r="P8" s="481"/>
      <c r="Q8" s="483"/>
      <c r="R8" s="482"/>
      <c r="S8" s="483"/>
      <c r="U8" s="481"/>
      <c r="V8" s="483"/>
      <c r="W8" s="481"/>
      <c r="X8" s="483"/>
      <c r="Y8" s="482"/>
      <c r="Z8" s="483"/>
      <c r="AA8" s="481"/>
      <c r="AB8" s="483"/>
      <c r="AC8" s="481"/>
      <c r="AD8" s="483"/>
      <c r="AE8" s="482"/>
      <c r="AF8" s="483"/>
      <c r="AG8" s="1"/>
      <c r="AH8" s="1"/>
      <c r="AI8" s="1"/>
      <c r="AJ8" s="1"/>
    </row>
    <row r="9" spans="1:85" s="91" customFormat="1" ht="20.25" customHeight="1" x14ac:dyDescent="0.2">
      <c r="A9" s="92"/>
      <c r="B9" s="93" t="s">
        <v>36</v>
      </c>
      <c r="C9" s="94" t="s">
        <v>29</v>
      </c>
      <c r="D9" s="93" t="s">
        <v>36</v>
      </c>
      <c r="E9" s="94" t="s">
        <v>29</v>
      </c>
      <c r="F9" s="93" t="s">
        <v>36</v>
      </c>
      <c r="G9" s="94" t="s">
        <v>29</v>
      </c>
      <c r="H9" s="93" t="s">
        <v>36</v>
      </c>
      <c r="I9" s="94" t="s">
        <v>29</v>
      </c>
      <c r="J9" s="93" t="s">
        <v>36</v>
      </c>
      <c r="K9" s="94" t="s">
        <v>29</v>
      </c>
      <c r="L9" s="93" t="s">
        <v>36</v>
      </c>
      <c r="M9" s="94" t="s">
        <v>29</v>
      </c>
      <c r="N9" s="93" t="s">
        <v>36</v>
      </c>
      <c r="O9" s="94" t="s">
        <v>29</v>
      </c>
      <c r="P9" s="93" t="s">
        <v>36</v>
      </c>
      <c r="Q9" s="94" t="s">
        <v>29</v>
      </c>
      <c r="R9" s="93" t="s">
        <v>36</v>
      </c>
      <c r="S9" s="94" t="s">
        <v>29</v>
      </c>
      <c r="T9" s="175"/>
      <c r="U9" s="93" t="s">
        <v>36</v>
      </c>
      <c r="V9" s="94" t="s">
        <v>29</v>
      </c>
      <c r="W9" s="93" t="s">
        <v>36</v>
      </c>
      <c r="X9" s="94" t="s">
        <v>29</v>
      </c>
      <c r="Y9" s="93" t="s">
        <v>36</v>
      </c>
      <c r="Z9" s="94" t="s">
        <v>29</v>
      </c>
      <c r="AA9" s="93" t="s">
        <v>36</v>
      </c>
      <c r="AB9" s="94" t="s">
        <v>29</v>
      </c>
      <c r="AC9" s="93" t="s">
        <v>36</v>
      </c>
      <c r="AD9" s="94" t="s">
        <v>29</v>
      </c>
      <c r="AE9" s="93" t="s">
        <v>36</v>
      </c>
      <c r="AF9" s="94" t="s">
        <v>29</v>
      </c>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row>
    <row r="10" spans="1:85" x14ac:dyDescent="0.2">
      <c r="A10" s="95" t="s">
        <v>0</v>
      </c>
      <c r="C10" s="96"/>
      <c r="D10" s="96"/>
      <c r="E10" s="96"/>
      <c r="F10" s="96"/>
      <c r="G10" s="96"/>
      <c r="H10" s="1"/>
      <c r="I10" s="1"/>
      <c r="J10" s="1"/>
      <c r="K10" s="1"/>
      <c r="N10" s="85"/>
      <c r="O10" s="96"/>
      <c r="P10" s="96"/>
      <c r="Q10" s="96"/>
      <c r="R10" s="96"/>
      <c r="S10" s="292"/>
      <c r="T10" s="95" t="s">
        <v>0</v>
      </c>
      <c r="U10" s="1"/>
      <c r="V10" s="1"/>
      <c r="W10" s="1"/>
      <c r="X10" s="1"/>
      <c r="Y10" s="1"/>
      <c r="Z10" s="1"/>
      <c r="AB10" s="96"/>
      <c r="AC10" s="96"/>
      <c r="AD10" s="96"/>
      <c r="AE10" s="96"/>
      <c r="AF10" s="292"/>
      <c r="AG10" s="1"/>
      <c r="AH10" s="1"/>
      <c r="AI10" s="1"/>
      <c r="AJ10" s="1"/>
    </row>
    <row r="11" spans="1:85" x14ac:dyDescent="0.2">
      <c r="A11" s="97" t="s">
        <v>1</v>
      </c>
      <c r="B11" s="1"/>
      <c r="C11" s="1"/>
      <c r="D11" s="1"/>
      <c r="E11" s="1"/>
      <c r="F11" s="1"/>
      <c r="G11" s="1"/>
      <c r="H11" s="1"/>
      <c r="I11" s="1"/>
      <c r="J11" s="1"/>
      <c r="K11" s="1"/>
      <c r="S11" s="293"/>
      <c r="T11" s="97" t="s">
        <v>1</v>
      </c>
      <c r="U11" s="1"/>
      <c r="V11" s="1"/>
      <c r="W11" s="1"/>
      <c r="X11" s="1"/>
      <c r="Y11" s="1"/>
      <c r="Z11" s="1"/>
      <c r="AA11" s="1"/>
      <c r="AB11" s="1"/>
      <c r="AC11" s="1"/>
      <c r="AD11" s="1"/>
      <c r="AE11" s="1"/>
      <c r="AF11" s="293"/>
      <c r="AG11" s="1"/>
      <c r="AH11" s="1"/>
      <c r="AI11" s="1"/>
      <c r="AJ11" s="1"/>
    </row>
    <row r="12" spans="1:85" x14ac:dyDescent="0.2">
      <c r="A12" s="98" t="s">
        <v>2</v>
      </c>
      <c r="B12" s="209">
        <v>0.36755278281604697</v>
      </c>
      <c r="C12" s="100">
        <v>4.2358817807634702E-2</v>
      </c>
      <c r="D12" s="209">
        <v>0.92929165208752695</v>
      </c>
      <c r="E12" s="100">
        <v>4.4103886891151398E-2</v>
      </c>
      <c r="F12" s="209">
        <v>0.85967921924503898</v>
      </c>
      <c r="G12" s="100">
        <v>2.4137058982250399E-2</v>
      </c>
      <c r="H12" s="209">
        <v>0.37930652970798701</v>
      </c>
      <c r="I12" s="100">
        <v>4.0712858067606203E-2</v>
      </c>
      <c r="J12" s="209">
        <v>0.81689653350202096</v>
      </c>
      <c r="K12" s="100">
        <v>5.0969568910648202E-2</v>
      </c>
      <c r="L12" s="209">
        <v>0.76776711427690603</v>
      </c>
      <c r="M12" s="100">
        <v>2.3191280165488101E-2</v>
      </c>
      <c r="N12" s="209">
        <v>1.0531562692496099</v>
      </c>
      <c r="O12" s="100">
        <v>3.8300580694423797E-2</v>
      </c>
      <c r="P12" s="209">
        <v>1.39452461498936</v>
      </c>
      <c r="Q12" s="100">
        <v>5.3770574053236299E-2</v>
      </c>
      <c r="R12" s="209">
        <v>1.28756225302266</v>
      </c>
      <c r="S12" s="258">
        <v>2.6458626989118599E-2</v>
      </c>
      <c r="T12" s="98" t="s">
        <v>2</v>
      </c>
      <c r="U12" s="209">
        <v>-9.1680863544780597E-2</v>
      </c>
      <c r="V12" s="100">
        <v>4.5721552831564302E-2</v>
      </c>
      <c r="W12" s="209">
        <v>0.56869444980978501</v>
      </c>
      <c r="X12" s="100">
        <v>5.3990756512152203E-2</v>
      </c>
      <c r="Y12" s="209">
        <v>0.395026901321469</v>
      </c>
      <c r="Z12" s="100">
        <v>2.9630817707714498E-2</v>
      </c>
      <c r="AA12" s="209">
        <v>-2.0356816606793599E-3</v>
      </c>
      <c r="AB12" s="100">
        <v>4.3071418838950597E-2</v>
      </c>
      <c r="AC12" s="209">
        <v>0.59207359201982201</v>
      </c>
      <c r="AD12" s="100">
        <v>6.9863351820370595E-2</v>
      </c>
      <c r="AE12" s="209">
        <v>0.48207699351940098</v>
      </c>
      <c r="AF12" s="258">
        <v>2.6546616116450102E-2</v>
      </c>
      <c r="AG12" s="1"/>
      <c r="AH12" s="1"/>
      <c r="AI12" s="1"/>
      <c r="AJ12" s="1"/>
    </row>
    <row r="13" spans="1:85" ht="12.75" customHeight="1" x14ac:dyDescent="0.2">
      <c r="A13" s="98" t="s">
        <v>3</v>
      </c>
      <c r="B13" s="209">
        <v>-0.46358189501140101</v>
      </c>
      <c r="C13" s="100">
        <v>4.00221291225068E-2</v>
      </c>
      <c r="D13" s="209">
        <v>7.9698307334655702E-2</v>
      </c>
      <c r="E13" s="100">
        <v>3.6811264119133297E-2</v>
      </c>
      <c r="F13" s="209">
        <v>-0.10320096524619</v>
      </c>
      <c r="G13" s="100">
        <v>1.9081609805677299E-2</v>
      </c>
      <c r="H13" s="209">
        <v>0.106087104648529</v>
      </c>
      <c r="I13" s="100">
        <v>4.4568620645361302E-2</v>
      </c>
      <c r="J13" s="209">
        <v>0.63129814974571197</v>
      </c>
      <c r="K13" s="100">
        <v>5.4222101696265297E-2</v>
      </c>
      <c r="L13" s="209">
        <v>0.38253129520284701</v>
      </c>
      <c r="M13" s="100">
        <v>2.7457467029987599E-2</v>
      </c>
      <c r="N13" s="209">
        <v>-0.16577024113799901</v>
      </c>
      <c r="O13" s="100">
        <v>3.63446946928613E-2</v>
      </c>
      <c r="P13" s="209">
        <v>0.195076818885494</v>
      </c>
      <c r="Q13" s="100">
        <v>6.0437657269230297E-2</v>
      </c>
      <c r="R13" s="209">
        <v>-1.7343080764767201E-2</v>
      </c>
      <c r="S13" s="258">
        <v>2.08429604096859E-2</v>
      </c>
      <c r="T13" s="98" t="s">
        <v>3</v>
      </c>
      <c r="U13" s="209">
        <v>-1.2651855904654801</v>
      </c>
      <c r="V13" s="100">
        <v>4.8726826287495299E-2</v>
      </c>
      <c r="W13" s="209">
        <v>-0.59439031046689506</v>
      </c>
      <c r="X13" s="100">
        <v>6.3466773987371605E-2</v>
      </c>
      <c r="Y13" s="209">
        <v>-0.86708305222155202</v>
      </c>
      <c r="Z13" s="100">
        <v>2.7522241655525002E-2</v>
      </c>
      <c r="AA13" s="209">
        <v>-0.32110957711087301</v>
      </c>
      <c r="AB13" s="100">
        <v>4.5289341874952198E-2</v>
      </c>
      <c r="AC13" s="209">
        <v>0.16465334113306099</v>
      </c>
      <c r="AD13" s="100">
        <v>4.8213304250392303E-2</v>
      </c>
      <c r="AE13" s="209">
        <v>-0.13785315702921599</v>
      </c>
      <c r="AF13" s="258">
        <v>2.1433206457552E-2</v>
      </c>
      <c r="AG13" s="1"/>
      <c r="AH13" s="1"/>
      <c r="AI13" s="1"/>
      <c r="AJ13" s="1"/>
    </row>
    <row r="14" spans="1:85" x14ac:dyDescent="0.2">
      <c r="A14" s="98" t="s">
        <v>4</v>
      </c>
      <c r="B14" s="209">
        <v>0.34802007442084498</v>
      </c>
      <c r="C14" s="100">
        <v>2.7592146942477601E-2</v>
      </c>
      <c r="D14" s="209">
        <v>0.76697325573956199</v>
      </c>
      <c r="E14" s="100">
        <v>2.8864123764950601E-2</v>
      </c>
      <c r="F14" s="209">
        <v>0.79088339754963899</v>
      </c>
      <c r="G14" s="100">
        <v>1.5723787681821502E-2</v>
      </c>
      <c r="H14" s="209">
        <v>0.63486885676099103</v>
      </c>
      <c r="I14" s="100">
        <v>2.9901398814250101E-2</v>
      </c>
      <c r="J14" s="209">
        <v>1.0579315387989401</v>
      </c>
      <c r="K14" s="100">
        <v>3.2950528896413998E-2</v>
      </c>
      <c r="L14" s="209">
        <v>1.0178883780939301</v>
      </c>
      <c r="M14" s="100">
        <v>1.54208683889274E-2</v>
      </c>
      <c r="N14" s="209">
        <v>0.86064743998260596</v>
      </c>
      <c r="O14" s="100">
        <v>2.6713848786271002E-2</v>
      </c>
      <c r="P14" s="209">
        <v>1.08408338260224</v>
      </c>
      <c r="Q14" s="100">
        <v>3.4812108276503398E-2</v>
      </c>
      <c r="R14" s="209">
        <v>1.1191527942664901</v>
      </c>
      <c r="S14" s="258">
        <v>1.98912706723894E-2</v>
      </c>
      <c r="T14" s="98" t="s">
        <v>4</v>
      </c>
      <c r="U14" s="209">
        <v>-0.39788382668675698</v>
      </c>
      <c r="V14" s="100">
        <v>3.0104078107421901E-2</v>
      </c>
      <c r="W14" s="209">
        <v>0.203168723353089</v>
      </c>
      <c r="X14" s="100">
        <v>4.5713764068590401E-2</v>
      </c>
      <c r="Y14" s="209">
        <v>0.11320907273302799</v>
      </c>
      <c r="Z14" s="100">
        <v>2.0218455183366402E-2</v>
      </c>
      <c r="AA14" s="209">
        <v>9.0838527391484802E-3</v>
      </c>
      <c r="AB14" s="100">
        <v>3.3209170035691501E-2</v>
      </c>
      <c r="AC14" s="209">
        <v>0.61810527825073802</v>
      </c>
      <c r="AD14" s="100">
        <v>5.4043913329250001E-2</v>
      </c>
      <c r="AE14" s="209">
        <v>0.559204718323982</v>
      </c>
      <c r="AF14" s="258">
        <v>1.91798882759469E-2</v>
      </c>
      <c r="AG14" s="1"/>
      <c r="AH14" s="1"/>
      <c r="AI14" s="1"/>
      <c r="AJ14" s="1"/>
    </row>
    <row r="15" spans="1:85" x14ac:dyDescent="0.2">
      <c r="A15" s="98" t="s">
        <v>5</v>
      </c>
      <c r="B15" s="209">
        <v>-0.58563992939582099</v>
      </c>
      <c r="C15" s="100">
        <v>6.8962628492497194E-2</v>
      </c>
      <c r="D15" s="209">
        <v>0.249910589079096</v>
      </c>
      <c r="E15" s="100">
        <v>6.79916031192528E-2</v>
      </c>
      <c r="F15" s="209">
        <v>-0.111725717243919</v>
      </c>
      <c r="G15" s="100">
        <v>3.0305350537948701E-2</v>
      </c>
      <c r="H15" s="209">
        <v>0.117202454462557</v>
      </c>
      <c r="I15" s="100">
        <v>5.7479848926317301E-2</v>
      </c>
      <c r="J15" s="209">
        <v>0.53950632512343499</v>
      </c>
      <c r="K15" s="100">
        <v>0.10190438090840701</v>
      </c>
      <c r="L15" s="209">
        <v>0.40025598100007698</v>
      </c>
      <c r="M15" s="100">
        <v>3.99149471073117E-2</v>
      </c>
      <c r="N15" s="209">
        <v>3.4970511528383597E-2</v>
      </c>
      <c r="O15" s="100">
        <v>5.9655490042743502E-2</v>
      </c>
      <c r="P15" s="209">
        <v>0.59369355049954797</v>
      </c>
      <c r="Q15" s="100">
        <v>8.76160723424253E-2</v>
      </c>
      <c r="R15" s="209">
        <v>0.34305752836723702</v>
      </c>
      <c r="S15" s="258">
        <v>3.6943356547634303E-2</v>
      </c>
      <c r="T15" s="98" t="s">
        <v>5</v>
      </c>
      <c r="U15" s="209">
        <v>-1.3045727923625401</v>
      </c>
      <c r="V15" s="100">
        <v>7.9287199442805004E-2</v>
      </c>
      <c r="W15" s="209">
        <v>-0.57613484267002002</v>
      </c>
      <c r="X15" s="100">
        <v>0.122809648301164</v>
      </c>
      <c r="Y15" s="209">
        <v>-0.64740545153705198</v>
      </c>
      <c r="Z15" s="100">
        <v>5.62695345483432E-2</v>
      </c>
      <c r="AA15" s="209">
        <v>0.484206980331994</v>
      </c>
      <c r="AB15" s="100">
        <v>8.8027716690760094E-2</v>
      </c>
      <c r="AC15" s="209">
        <v>0.79698295104008099</v>
      </c>
      <c r="AD15" s="100">
        <v>7.04701177312472E-2</v>
      </c>
      <c r="AE15" s="209">
        <v>0.69803737455271497</v>
      </c>
      <c r="AF15" s="258">
        <v>3.2503366595172702E-2</v>
      </c>
      <c r="AG15" s="1"/>
      <c r="AH15" s="1"/>
      <c r="AI15" s="1"/>
      <c r="AJ15" s="1"/>
    </row>
    <row r="16" spans="1:85" x14ac:dyDescent="0.2">
      <c r="A16" s="98" t="s">
        <v>6</v>
      </c>
      <c r="B16" s="209">
        <v>8.5293310041129194E-2</v>
      </c>
      <c r="C16" s="100">
        <v>3.7630777689980299E-2</v>
      </c>
      <c r="D16" s="209">
        <v>0.70493526178417398</v>
      </c>
      <c r="E16" s="100">
        <v>3.5707868162053701E-2</v>
      </c>
      <c r="F16" s="209">
        <v>0.52822283285843097</v>
      </c>
      <c r="G16" s="100">
        <v>1.7594349165411E-2</v>
      </c>
      <c r="H16" s="209">
        <v>0.730729898985365</v>
      </c>
      <c r="I16" s="100">
        <v>3.43413800084722E-2</v>
      </c>
      <c r="J16" s="209">
        <v>1.16213740603339</v>
      </c>
      <c r="K16" s="100">
        <v>5.2971833436752498E-2</v>
      </c>
      <c r="L16" s="209">
        <v>1.0756469770078001</v>
      </c>
      <c r="M16" s="100">
        <v>1.6365653672527299E-2</v>
      </c>
      <c r="N16" s="209">
        <v>-5.7234489228105E-2</v>
      </c>
      <c r="O16" s="100">
        <v>4.0076839366793501E-2</v>
      </c>
      <c r="P16" s="209">
        <v>0.284914133818992</v>
      </c>
      <c r="Q16" s="100">
        <v>4.7088350105901497E-2</v>
      </c>
      <c r="R16" s="209">
        <v>0.21041709611051099</v>
      </c>
      <c r="S16" s="258">
        <v>1.9254491005975299E-2</v>
      </c>
      <c r="T16" s="98" t="s">
        <v>6</v>
      </c>
      <c r="U16" s="209">
        <v>-1.1013457429770701</v>
      </c>
      <c r="V16" s="100">
        <v>4.7611368448585302E-2</v>
      </c>
      <c r="W16" s="209">
        <v>-0.46596209302651498</v>
      </c>
      <c r="X16" s="100">
        <v>5.8979370805664601E-2</v>
      </c>
      <c r="Y16" s="209">
        <v>-0.51339740106364395</v>
      </c>
      <c r="Z16" s="100">
        <v>2.3548707907838699E-2</v>
      </c>
      <c r="AA16" s="209">
        <v>-0.37436637799160799</v>
      </c>
      <c r="AB16" s="100">
        <v>4.9872259428039301E-2</v>
      </c>
      <c r="AC16" s="209">
        <v>0.21782350803223499</v>
      </c>
      <c r="AD16" s="100">
        <v>5.0969340773394399E-2</v>
      </c>
      <c r="AE16" s="209">
        <v>2.4937574367926499E-2</v>
      </c>
      <c r="AF16" s="258">
        <v>2.1859159901641698E-2</v>
      </c>
      <c r="AG16" s="1"/>
      <c r="AH16" s="1"/>
      <c r="AI16" s="1"/>
      <c r="AJ16" s="1"/>
    </row>
    <row r="17" spans="1:32" s="1" customFormat="1" x14ac:dyDescent="0.2">
      <c r="A17" s="98" t="s">
        <v>7</v>
      </c>
      <c r="B17" s="209">
        <v>-0.482988974267475</v>
      </c>
      <c r="C17" s="100">
        <v>2.66424724138161E-2</v>
      </c>
      <c r="D17" s="209">
        <v>0.12584150311289499</v>
      </c>
      <c r="E17" s="100">
        <v>3.5539903699972203E-2</v>
      </c>
      <c r="F17" s="209">
        <v>0.10612740464748099</v>
      </c>
      <c r="G17" s="100">
        <v>1.83027530730859E-2</v>
      </c>
      <c r="H17" s="209">
        <v>0.33666255416663998</v>
      </c>
      <c r="I17" s="100">
        <v>2.63856533084539E-2</v>
      </c>
      <c r="J17" s="209">
        <v>0.563425136161254</v>
      </c>
      <c r="K17" s="100">
        <v>3.94030639173997E-2</v>
      </c>
      <c r="L17" s="209">
        <v>0.66355613172221295</v>
      </c>
      <c r="M17" s="100">
        <v>1.58285640924072E-2</v>
      </c>
      <c r="N17" s="209">
        <v>-3.3886153061655502E-2</v>
      </c>
      <c r="O17" s="100">
        <v>2.6541542980229298E-2</v>
      </c>
      <c r="P17" s="209">
        <v>0.27138213066781802</v>
      </c>
      <c r="Q17" s="100">
        <v>4.50578392277875E-2</v>
      </c>
      <c r="R17" s="209">
        <v>0.204480313766915</v>
      </c>
      <c r="S17" s="258">
        <v>1.9543369149799698E-2</v>
      </c>
      <c r="T17" s="98" t="s">
        <v>7</v>
      </c>
      <c r="U17" s="209">
        <v>-0.65382892763973399</v>
      </c>
      <c r="V17" s="100">
        <v>3.02723819003308E-2</v>
      </c>
      <c r="W17" s="209">
        <v>-0.16288804245508601</v>
      </c>
      <c r="X17" s="100">
        <v>4.8132879400657601E-2</v>
      </c>
      <c r="Y17" s="209">
        <v>-0.207262092892782</v>
      </c>
      <c r="Z17" s="100">
        <v>2.3079423764949501E-2</v>
      </c>
      <c r="AA17" s="209">
        <v>-0.44383062643550902</v>
      </c>
      <c r="AB17" s="100">
        <v>4.9275254994879301E-2</v>
      </c>
      <c r="AC17" s="209">
        <v>-6.9472137929435407E-2</v>
      </c>
      <c r="AD17" s="100">
        <v>5.5841973004114101E-2</v>
      </c>
      <c r="AE17" s="209">
        <v>-5.1649551856012998E-2</v>
      </c>
      <c r="AF17" s="258">
        <v>2.2698273166352399E-2</v>
      </c>
    </row>
    <row r="18" spans="1:32" s="1" customFormat="1" x14ac:dyDescent="0.2">
      <c r="A18" s="98" t="s">
        <v>8</v>
      </c>
      <c r="B18" s="209">
        <v>0.34805717715354201</v>
      </c>
      <c r="C18" s="100">
        <v>3.1574661534332298E-2</v>
      </c>
      <c r="D18" s="209">
        <v>0.63050962632266805</v>
      </c>
      <c r="E18" s="100">
        <v>3.9134725541152701E-2</v>
      </c>
      <c r="F18" s="209">
        <v>0.74516424143201299</v>
      </c>
      <c r="G18" s="100">
        <v>1.41164501147486E-2</v>
      </c>
      <c r="H18" s="209">
        <v>0.60694411096382195</v>
      </c>
      <c r="I18" s="100">
        <v>4.0519100248888197E-2</v>
      </c>
      <c r="J18" s="209">
        <v>0.90260093139766395</v>
      </c>
      <c r="K18" s="100">
        <v>4.4096826541627498E-2</v>
      </c>
      <c r="L18" s="209">
        <v>0.94565197970803905</v>
      </c>
      <c r="M18" s="100">
        <v>1.6411975356648099E-2</v>
      </c>
      <c r="N18" s="209">
        <v>0.36147982861223699</v>
      </c>
      <c r="O18" s="100">
        <v>3.74467757466342E-2</v>
      </c>
      <c r="P18" s="209">
        <v>0.64575132238469302</v>
      </c>
      <c r="Q18" s="100">
        <v>4.5532956895746803E-2</v>
      </c>
      <c r="R18" s="209">
        <v>0.57371079924898405</v>
      </c>
      <c r="S18" s="258">
        <v>1.8829862321406401E-2</v>
      </c>
      <c r="T18" s="98" t="s">
        <v>8</v>
      </c>
      <c r="U18" s="209">
        <v>-0.48752559700104398</v>
      </c>
      <c r="V18" s="100">
        <v>4.1062643490787899E-2</v>
      </c>
      <c r="W18" s="209">
        <v>-3.5305675593495602E-2</v>
      </c>
      <c r="X18" s="100">
        <v>5.2514631012897599E-2</v>
      </c>
      <c r="Y18" s="209">
        <v>-2.0941499712291201E-2</v>
      </c>
      <c r="Z18" s="100">
        <v>2.0936464361072001E-2</v>
      </c>
      <c r="AA18" s="209">
        <v>-0.368003563719491</v>
      </c>
      <c r="AB18" s="100">
        <v>3.5657222929968702E-2</v>
      </c>
      <c r="AC18" s="209">
        <v>8.7277949488658899E-2</v>
      </c>
      <c r="AD18" s="100">
        <v>4.8514744830630702E-2</v>
      </c>
      <c r="AE18" s="209">
        <v>6.6840136324892704E-2</v>
      </c>
      <c r="AF18" s="258">
        <v>2.0122531188978301E-2</v>
      </c>
    </row>
    <row r="19" spans="1:32" s="1" customFormat="1" x14ac:dyDescent="0.2">
      <c r="A19" s="98" t="s">
        <v>326</v>
      </c>
      <c r="B19" s="209">
        <v>-0.29241489174592999</v>
      </c>
      <c r="C19" s="100">
        <v>2.8102686277940301E-2</v>
      </c>
      <c r="D19" s="209">
        <v>0.23756726790459201</v>
      </c>
      <c r="E19" s="100">
        <v>3.3672707210769502E-2</v>
      </c>
      <c r="F19" s="209">
        <v>7.9005605975227294E-2</v>
      </c>
      <c r="G19" s="100">
        <v>1.6988289799484999E-2</v>
      </c>
      <c r="H19" s="209">
        <v>0.205612949803963</v>
      </c>
      <c r="I19" s="100">
        <v>2.7906169757428202E-2</v>
      </c>
      <c r="J19" s="209">
        <v>0.73448843199505498</v>
      </c>
      <c r="K19" s="100">
        <v>3.6676509345795999E-2</v>
      </c>
      <c r="L19" s="209">
        <v>0.56691386241016894</v>
      </c>
      <c r="M19" s="100">
        <v>1.9403726324704901E-2</v>
      </c>
      <c r="N19" s="209">
        <v>-6.00835445666787E-2</v>
      </c>
      <c r="O19" s="100">
        <v>2.8161161136204298E-2</v>
      </c>
      <c r="P19" s="209">
        <v>0.46524139913377199</v>
      </c>
      <c r="Q19" s="100">
        <v>4.0886636074728103E-2</v>
      </c>
      <c r="R19" s="209">
        <v>0.28894746972716101</v>
      </c>
      <c r="S19" s="258">
        <v>2.2702725843300801E-2</v>
      </c>
      <c r="T19" s="98" t="s">
        <v>326</v>
      </c>
      <c r="U19" s="209">
        <v>-0.37994743920915403</v>
      </c>
      <c r="V19" s="100">
        <v>3.2791117123339E-2</v>
      </c>
      <c r="W19" s="209">
        <v>0.391024323653829</v>
      </c>
      <c r="X19" s="100">
        <v>5.2292878714207902E-2</v>
      </c>
      <c r="Y19" s="209">
        <v>9.8506452577126299E-2</v>
      </c>
      <c r="Z19" s="100">
        <v>2.6619102262039299E-2</v>
      </c>
      <c r="AA19" s="209">
        <v>-0.37445463407998902</v>
      </c>
      <c r="AB19" s="100">
        <v>3.5559905585603901E-2</v>
      </c>
      <c r="AC19" s="209">
        <v>0.16475967723373799</v>
      </c>
      <c r="AD19" s="100">
        <v>3.6903783917662997E-2</v>
      </c>
      <c r="AE19" s="209">
        <v>0.110662068495173</v>
      </c>
      <c r="AF19" s="258">
        <v>1.9749014205511201E-2</v>
      </c>
    </row>
    <row r="20" spans="1:32" s="1" customFormat="1" x14ac:dyDescent="0.2">
      <c r="A20" s="98" t="s">
        <v>9</v>
      </c>
      <c r="B20" s="209">
        <v>-0.44535252212325299</v>
      </c>
      <c r="C20" s="100">
        <v>4.28704085230385E-2</v>
      </c>
      <c r="D20" s="209">
        <v>0.185281166085455</v>
      </c>
      <c r="E20" s="100">
        <v>5.9334527023409397E-2</v>
      </c>
      <c r="F20" s="209">
        <v>0.10464606963661</v>
      </c>
      <c r="G20" s="100">
        <v>2.4135624480876101E-2</v>
      </c>
      <c r="H20" s="209">
        <v>0.64375987417635605</v>
      </c>
      <c r="I20" s="100">
        <v>5.3526600459389999E-2</v>
      </c>
      <c r="J20" s="209">
        <v>1.1098520673933201</v>
      </c>
      <c r="K20" s="100">
        <v>6.0576342698298903E-2</v>
      </c>
      <c r="L20" s="209">
        <v>0.97647983455640197</v>
      </c>
      <c r="M20" s="100">
        <v>2.0428231557801501E-2</v>
      </c>
      <c r="N20" s="209">
        <v>-6.5701701236626706E-2</v>
      </c>
      <c r="O20" s="100">
        <v>4.0092208765957899E-2</v>
      </c>
      <c r="P20" s="209">
        <v>0.334221420191326</v>
      </c>
      <c r="Q20" s="100">
        <v>7.1138097492045804E-2</v>
      </c>
      <c r="R20" s="209">
        <v>0.21667027133165701</v>
      </c>
      <c r="S20" s="258">
        <v>2.35792478644299E-2</v>
      </c>
      <c r="T20" s="98" t="s">
        <v>9</v>
      </c>
      <c r="U20" s="209">
        <v>-1.42236606572682</v>
      </c>
      <c r="V20" s="100">
        <v>4.5216210050021098E-2</v>
      </c>
      <c r="W20" s="209">
        <v>-0.66134698205942399</v>
      </c>
      <c r="X20" s="100">
        <v>7.8815573538421502E-2</v>
      </c>
      <c r="Y20" s="209">
        <v>-0.78188181665504597</v>
      </c>
      <c r="Z20" s="100">
        <v>2.64033111179009E-2</v>
      </c>
      <c r="AA20" s="209">
        <v>6.3910319361412393E-2</v>
      </c>
      <c r="AB20" s="100">
        <v>5.1929226647484797E-2</v>
      </c>
      <c r="AC20" s="209">
        <v>0.34590845002340898</v>
      </c>
      <c r="AD20" s="100">
        <v>6.00307725146213E-2</v>
      </c>
      <c r="AE20" s="209">
        <v>0.24715227674097501</v>
      </c>
      <c r="AF20" s="258">
        <v>2.0871544799799802E-2</v>
      </c>
    </row>
    <row r="21" spans="1:32" s="1" customFormat="1" x14ac:dyDescent="0.2">
      <c r="A21" s="98" t="s">
        <v>10</v>
      </c>
      <c r="B21" s="209">
        <v>-0.17327511233115001</v>
      </c>
      <c r="C21" s="100">
        <v>4.0177035676389701E-2</v>
      </c>
      <c r="D21" s="209">
        <v>0.18935716607700101</v>
      </c>
      <c r="E21" s="100">
        <v>6.9553782285843399E-2</v>
      </c>
      <c r="F21" s="209">
        <v>0.26342871252198702</v>
      </c>
      <c r="G21" s="100">
        <v>2.64467153226117E-2</v>
      </c>
      <c r="H21" s="209">
        <v>0.26227661534139601</v>
      </c>
      <c r="I21" s="100">
        <v>5.3557397056891901E-2</v>
      </c>
      <c r="J21" s="209">
        <v>0.72306178123284504</v>
      </c>
      <c r="K21" s="100">
        <v>5.9459445274173399E-2</v>
      </c>
      <c r="L21" s="209">
        <v>0.75867085943670898</v>
      </c>
      <c r="M21" s="100">
        <v>2.8037120056272301E-2</v>
      </c>
      <c r="N21" s="209">
        <v>0.48885455875974798</v>
      </c>
      <c r="O21" s="100">
        <v>3.9395029481407898E-2</v>
      </c>
      <c r="P21" s="209">
        <v>0.70772688341577905</v>
      </c>
      <c r="Q21" s="100">
        <v>5.6957132233217501E-2</v>
      </c>
      <c r="R21" s="209">
        <v>0.75033812068018202</v>
      </c>
      <c r="S21" s="258">
        <v>3.0523985933272199E-2</v>
      </c>
      <c r="T21" s="98" t="s">
        <v>10</v>
      </c>
      <c r="U21" s="209">
        <v>-0.79000909518033002</v>
      </c>
      <c r="V21" s="100">
        <v>5.3390263334976998E-2</v>
      </c>
      <c r="W21" s="209">
        <v>-0.27859474195129202</v>
      </c>
      <c r="X21" s="100">
        <v>7.1364652198713699E-2</v>
      </c>
      <c r="Y21" s="209">
        <v>-0.240851535591559</v>
      </c>
      <c r="Z21" s="100">
        <v>3.2728736664344497E-2</v>
      </c>
      <c r="AA21" s="209">
        <v>-0.191585970157408</v>
      </c>
      <c r="AB21" s="100">
        <v>5.9541290386915302E-2</v>
      </c>
      <c r="AC21" s="209">
        <v>0.16131204173431399</v>
      </c>
      <c r="AD21" s="100">
        <v>5.8101995950786502E-2</v>
      </c>
      <c r="AE21" s="209">
        <v>0.18660726079421</v>
      </c>
      <c r="AF21" s="258">
        <v>3.7960742888894297E-2</v>
      </c>
    </row>
    <row r="22" spans="1:32" s="1" customFormat="1" x14ac:dyDescent="0.2">
      <c r="A22" s="98" t="s">
        <v>11</v>
      </c>
      <c r="B22" s="209">
        <v>-1.22933078649613</v>
      </c>
      <c r="C22" s="100">
        <v>7.33658032427639E-2</v>
      </c>
      <c r="D22" s="209">
        <v>-0.84999492103915697</v>
      </c>
      <c r="E22" s="100">
        <v>5.8757660169905697E-2</v>
      </c>
      <c r="F22" s="209">
        <v>-0.994863476556612</v>
      </c>
      <c r="G22" s="100">
        <v>4.4378630850114897E-2</v>
      </c>
      <c r="H22" s="209">
        <v>-0.32905358794783501</v>
      </c>
      <c r="I22" s="100">
        <v>5.7944466145286602E-2</v>
      </c>
      <c r="J22" s="209">
        <v>-0.10872730106912799</v>
      </c>
      <c r="K22" s="100">
        <v>4.96542820573719E-2</v>
      </c>
      <c r="L22" s="209">
        <v>-0.16705338930743099</v>
      </c>
      <c r="M22" s="100">
        <v>4.1564389437746402E-2</v>
      </c>
      <c r="N22" s="209">
        <v>-0.44901687769853099</v>
      </c>
      <c r="O22" s="100">
        <v>8.1858242863962996E-2</v>
      </c>
      <c r="P22" s="209">
        <v>-0.414438537843972</v>
      </c>
      <c r="Q22" s="100">
        <v>6.7231343709802494E-2</v>
      </c>
      <c r="R22" s="209">
        <v>-0.43670357943575</v>
      </c>
      <c r="S22" s="258">
        <v>3.8819662389857797E-2</v>
      </c>
      <c r="T22" s="98" t="s">
        <v>11</v>
      </c>
      <c r="U22" s="209">
        <v>-0.30332335834726498</v>
      </c>
      <c r="V22" s="100">
        <v>8.5125023496837093E-2</v>
      </c>
      <c r="W22" s="209">
        <v>5.14499882620814E-2</v>
      </c>
      <c r="X22" s="100">
        <v>7.5733853488887101E-2</v>
      </c>
      <c r="Y22" s="209">
        <v>-0.24575111967279401</v>
      </c>
      <c r="Z22" s="100">
        <v>4.6931685860889603E-2</v>
      </c>
      <c r="AA22" s="209">
        <v>0.54118380461896698</v>
      </c>
      <c r="AB22" s="100">
        <v>8.1297466106874397E-2</v>
      </c>
      <c r="AC22" s="209">
        <v>0.70055139639415698</v>
      </c>
      <c r="AD22" s="100">
        <v>7.7665350867085203E-2</v>
      </c>
      <c r="AE22" s="209">
        <v>0.64875082460482303</v>
      </c>
      <c r="AF22" s="258">
        <v>4.5388284259398302E-2</v>
      </c>
    </row>
    <row r="23" spans="1:32" s="1" customFormat="1" x14ac:dyDescent="0.2">
      <c r="A23" s="98" t="s">
        <v>12</v>
      </c>
      <c r="B23" s="209">
        <v>0.22839208761098301</v>
      </c>
      <c r="C23" s="100">
        <v>3.38460186188978E-2</v>
      </c>
      <c r="D23" s="209">
        <v>0.621062450242164</v>
      </c>
      <c r="E23" s="100">
        <v>6.1635457305134103E-2</v>
      </c>
      <c r="F23" s="209">
        <v>0.54049553049318799</v>
      </c>
      <c r="G23" s="100">
        <v>1.9046339706927099E-2</v>
      </c>
      <c r="H23" s="209">
        <v>1.1243214886239501</v>
      </c>
      <c r="I23" s="100">
        <v>3.8022075585067101E-2</v>
      </c>
      <c r="J23" s="209">
        <v>1.48429658694302</v>
      </c>
      <c r="K23" s="100">
        <v>8.4814986993600905E-2</v>
      </c>
      <c r="L23" s="209">
        <v>1.3909864993013701</v>
      </c>
      <c r="M23" s="100">
        <v>1.9806184888978701E-2</v>
      </c>
      <c r="N23" s="209">
        <v>0.167129298181143</v>
      </c>
      <c r="O23" s="100">
        <v>3.0647666100916699E-2</v>
      </c>
      <c r="P23" s="209">
        <v>0.37964166203441502</v>
      </c>
      <c r="Q23" s="100">
        <v>6.5979983961353503E-2</v>
      </c>
      <c r="R23" s="209">
        <v>0.28794590715493801</v>
      </c>
      <c r="S23" s="258">
        <v>1.80109422720434E-2</v>
      </c>
      <c r="T23" s="98" t="s">
        <v>12</v>
      </c>
      <c r="U23" s="209">
        <v>-0.98814916329553404</v>
      </c>
      <c r="V23" s="100">
        <v>3.6521763360602699E-2</v>
      </c>
      <c r="W23" s="209">
        <v>-0.73007181827502798</v>
      </c>
      <c r="X23" s="100">
        <v>8.2468614889661104E-2</v>
      </c>
      <c r="Y23" s="209">
        <v>-0.72595192635338202</v>
      </c>
      <c r="Z23" s="100">
        <v>2.33256453107068E-2</v>
      </c>
      <c r="AA23" s="209">
        <v>-0.24590201199758599</v>
      </c>
      <c r="AB23" s="100">
        <v>4.7209545968121797E-2</v>
      </c>
      <c r="AC23" s="209">
        <v>7.5607326996896304E-2</v>
      </c>
      <c r="AD23" s="100">
        <v>0.12016620338999801</v>
      </c>
      <c r="AE23" s="209">
        <v>-4.35901518432983E-2</v>
      </c>
      <c r="AF23" s="258">
        <v>2.2415743667211298E-2</v>
      </c>
    </row>
    <row r="24" spans="1:32" s="1" customFormat="1" x14ac:dyDescent="0.2">
      <c r="A24" s="98" t="s">
        <v>13</v>
      </c>
      <c r="B24" s="209">
        <v>-0.79605639163023101</v>
      </c>
      <c r="C24" s="100">
        <v>4.0972982962648098E-2</v>
      </c>
      <c r="D24" s="209">
        <v>-0.26753010461781301</v>
      </c>
      <c r="E24" s="100">
        <v>6.5105657277873999E-2</v>
      </c>
      <c r="F24" s="209">
        <v>-0.32386845914657802</v>
      </c>
      <c r="G24" s="100">
        <v>2.4852726986655901E-2</v>
      </c>
      <c r="H24" s="209">
        <v>0.39208725879912698</v>
      </c>
      <c r="I24" s="100">
        <v>5.7300795732937997E-2</v>
      </c>
      <c r="J24" s="209">
        <v>0.59406646992578205</v>
      </c>
      <c r="K24" s="100">
        <v>7.5852692559232299E-2</v>
      </c>
      <c r="L24" s="209">
        <v>0.72620278522349702</v>
      </c>
      <c r="M24" s="100">
        <v>2.6841771524046501E-2</v>
      </c>
      <c r="N24" s="209">
        <v>2.82156876030095E-2</v>
      </c>
      <c r="O24" s="100">
        <v>3.5728391441478602E-2</v>
      </c>
      <c r="P24" s="209">
        <v>0.12897643104588499</v>
      </c>
      <c r="Q24" s="100">
        <v>6.7041525498119495E-2</v>
      </c>
      <c r="R24" s="209">
        <v>0.218283607182572</v>
      </c>
      <c r="S24" s="258">
        <v>2.6647928681236201E-2</v>
      </c>
      <c r="T24" s="98" t="s">
        <v>13</v>
      </c>
      <c r="U24" s="209">
        <v>-0.95770775060138003</v>
      </c>
      <c r="V24" s="100">
        <v>4.6659386244760598E-2</v>
      </c>
      <c r="W24" s="209">
        <v>-0.51852156379110703</v>
      </c>
      <c r="X24" s="100">
        <v>7.4496469990386893E-2</v>
      </c>
      <c r="Y24" s="209">
        <v>-0.49765883640375802</v>
      </c>
      <c r="Z24" s="100">
        <v>2.9848347104715098E-2</v>
      </c>
      <c r="AA24" s="209">
        <v>-0.75001877306376696</v>
      </c>
      <c r="AB24" s="100">
        <v>6.1114796344539001E-2</v>
      </c>
      <c r="AC24" s="209">
        <v>-0.39967311263232702</v>
      </c>
      <c r="AD24" s="100">
        <v>9.5539056374326803E-2</v>
      </c>
      <c r="AE24" s="209">
        <v>-0.20379113959127801</v>
      </c>
      <c r="AF24" s="258">
        <v>3.4337245692540902E-2</v>
      </c>
    </row>
    <row r="25" spans="1:32" s="1" customFormat="1" x14ac:dyDescent="0.2">
      <c r="A25" s="98" t="s">
        <v>14</v>
      </c>
      <c r="B25" s="209">
        <v>-0.36067561637857098</v>
      </c>
      <c r="C25" s="100">
        <v>4.4184321202779403E-2</v>
      </c>
      <c r="D25" s="209">
        <v>0.26462331341252598</v>
      </c>
      <c r="E25" s="100">
        <v>3.3672303193189201E-2</v>
      </c>
      <c r="F25" s="209">
        <v>0.118247942281152</v>
      </c>
      <c r="G25" s="100">
        <v>1.85380273691109E-2</v>
      </c>
      <c r="H25" s="209">
        <v>0.22490194794830601</v>
      </c>
      <c r="I25" s="100">
        <v>5.2523634101264399E-2</v>
      </c>
      <c r="J25" s="209">
        <v>0.79218302451804801</v>
      </c>
      <c r="K25" s="100">
        <v>3.8911388063469401E-2</v>
      </c>
      <c r="L25" s="209">
        <v>0.71377273697738197</v>
      </c>
      <c r="M25" s="100">
        <v>2.0035147027765401E-2</v>
      </c>
      <c r="N25" s="209">
        <v>-0.38552602102162498</v>
      </c>
      <c r="O25" s="100">
        <v>4.9319029250439801E-2</v>
      </c>
      <c r="P25" s="209">
        <v>0.15152631705321201</v>
      </c>
      <c r="Q25" s="100">
        <v>4.4975897510218903E-2</v>
      </c>
      <c r="R25" s="209">
        <v>-8.8088440860187196E-3</v>
      </c>
      <c r="S25" s="258">
        <v>2.5671593088917099E-2</v>
      </c>
      <c r="T25" s="98" t="s">
        <v>14</v>
      </c>
      <c r="U25" s="209">
        <v>-1.55871742201966</v>
      </c>
      <c r="V25" s="100">
        <v>5.0574910108036997E-2</v>
      </c>
      <c r="W25" s="209">
        <v>-0.68550627918433005</v>
      </c>
      <c r="X25" s="100">
        <v>5.0327848039043097E-2</v>
      </c>
      <c r="Y25" s="209">
        <v>-0.97208949700409897</v>
      </c>
      <c r="Z25" s="100">
        <v>2.5710680274055299E-2</v>
      </c>
      <c r="AA25" s="209">
        <v>-0.42714258826060097</v>
      </c>
      <c r="AB25" s="100">
        <v>5.2661802102289303E-2</v>
      </c>
      <c r="AC25" s="209">
        <v>0.197750693757823</v>
      </c>
      <c r="AD25" s="100">
        <v>3.4032185843411999E-2</v>
      </c>
      <c r="AE25" s="209">
        <v>6.67210474554917E-3</v>
      </c>
      <c r="AF25" s="258">
        <v>2.11564831600458E-2</v>
      </c>
    </row>
    <row r="26" spans="1:32" s="1" customFormat="1" x14ac:dyDescent="0.2">
      <c r="A26" s="98" t="s">
        <v>15</v>
      </c>
      <c r="B26" s="209">
        <v>0.62090408451163404</v>
      </c>
      <c r="C26" s="100">
        <v>3.2943172111784602E-2</v>
      </c>
      <c r="D26" s="209">
        <v>0.97179015580607198</v>
      </c>
      <c r="E26" s="100">
        <v>3.6439742848664303E-2</v>
      </c>
      <c r="F26" s="209">
        <v>0.94484051662892399</v>
      </c>
      <c r="G26" s="100">
        <v>1.5286115709332001E-2</v>
      </c>
      <c r="H26" s="209">
        <v>0.75074445719772198</v>
      </c>
      <c r="I26" s="100">
        <v>3.4881813765469699E-2</v>
      </c>
      <c r="J26" s="209">
        <v>1.02083944872824</v>
      </c>
      <c r="K26" s="100">
        <v>3.6026139479315697E-2</v>
      </c>
      <c r="L26" s="209">
        <v>1.0498403349105001</v>
      </c>
      <c r="M26" s="100">
        <v>1.63501849041984E-2</v>
      </c>
      <c r="N26" s="209">
        <v>0.48848971567466498</v>
      </c>
      <c r="O26" s="100">
        <v>3.8476821723429401E-2</v>
      </c>
      <c r="P26" s="209">
        <v>0.76101986680053901</v>
      </c>
      <c r="Q26" s="100">
        <v>3.8287489004568902E-2</v>
      </c>
      <c r="R26" s="209">
        <v>0.57475846422385501</v>
      </c>
      <c r="S26" s="258">
        <v>1.87565588014326E-2</v>
      </c>
      <c r="T26" s="98" t="s">
        <v>15</v>
      </c>
      <c r="U26" s="209">
        <v>-0.74485894569023003</v>
      </c>
      <c r="V26" s="100">
        <v>4.8486203443551902E-2</v>
      </c>
      <c r="W26" s="209">
        <v>-0.24784571737129199</v>
      </c>
      <c r="X26" s="100">
        <v>4.9945687354524503E-2</v>
      </c>
      <c r="Y26" s="209">
        <v>-0.335437753749324</v>
      </c>
      <c r="Z26" s="100">
        <v>2.06947582447689E-2</v>
      </c>
      <c r="AA26" s="209">
        <v>-0.29000888670505698</v>
      </c>
      <c r="AB26" s="100">
        <v>4.3856308076544302E-2</v>
      </c>
      <c r="AC26" s="209">
        <v>0.23636423468478901</v>
      </c>
      <c r="AD26" s="100">
        <v>4.6386305559167403E-2</v>
      </c>
      <c r="AE26" s="209">
        <v>1.2416710818006001E-2</v>
      </c>
      <c r="AF26" s="258">
        <v>1.7260626299977402E-2</v>
      </c>
    </row>
    <row r="27" spans="1:32" s="1" customFormat="1" x14ac:dyDescent="0.2">
      <c r="A27" s="98" t="s">
        <v>16</v>
      </c>
      <c r="B27" s="209">
        <v>-0.81767819172659595</v>
      </c>
      <c r="C27" s="100">
        <v>6.2000448709701603E-2</v>
      </c>
      <c r="D27" s="209">
        <v>-0.46144860840511098</v>
      </c>
      <c r="E27" s="100">
        <v>5.6228599496533797E-2</v>
      </c>
      <c r="F27" s="209">
        <v>-0.59096522872093205</v>
      </c>
      <c r="G27" s="100">
        <v>2.5439969098817499E-2</v>
      </c>
      <c r="H27" s="209">
        <v>0.30492607250728199</v>
      </c>
      <c r="I27" s="100">
        <v>6.5122238162606094E-2</v>
      </c>
      <c r="J27" s="209">
        <v>0.54816471441068404</v>
      </c>
      <c r="K27" s="100">
        <v>7.1848200396709097E-2</v>
      </c>
      <c r="L27" s="209">
        <v>0.39742541012265997</v>
      </c>
      <c r="M27" s="100">
        <v>2.46676181862935E-2</v>
      </c>
      <c r="N27" s="209">
        <v>-6.89572105348467E-2</v>
      </c>
      <c r="O27" s="100">
        <v>5.05994133116923E-2</v>
      </c>
      <c r="P27" s="209">
        <v>9.2476664954165899E-2</v>
      </c>
      <c r="Q27" s="100">
        <v>7.0439209698521896E-2</v>
      </c>
      <c r="R27" s="209">
        <v>-1.0246734066614501E-2</v>
      </c>
      <c r="S27" s="258">
        <v>3.1365634309914597E-2</v>
      </c>
      <c r="T27" s="98" t="s">
        <v>16</v>
      </c>
      <c r="U27" s="209">
        <v>-0.49425490903874097</v>
      </c>
      <c r="V27" s="100">
        <v>6.7931331478662593E-2</v>
      </c>
      <c r="W27" s="209">
        <v>-0.120101592258539</v>
      </c>
      <c r="X27" s="100">
        <v>7.4944071690974695E-2</v>
      </c>
      <c r="Y27" s="209">
        <v>-0.18885991400318999</v>
      </c>
      <c r="Z27" s="100">
        <v>2.9969984593265501E-2</v>
      </c>
      <c r="AA27" s="209">
        <v>0.19887106129834201</v>
      </c>
      <c r="AB27" s="100">
        <v>6.42756690947211E-2</v>
      </c>
      <c r="AC27" s="209">
        <v>0.27381631270425899</v>
      </c>
      <c r="AD27" s="100">
        <v>7.8573808453696797E-2</v>
      </c>
      <c r="AE27" s="209">
        <v>0.242306922119089</v>
      </c>
      <c r="AF27" s="258">
        <v>2.7645692048485399E-2</v>
      </c>
    </row>
    <row r="28" spans="1:32" s="1" customFormat="1" x14ac:dyDescent="0.2">
      <c r="A28" s="98" t="s">
        <v>17</v>
      </c>
      <c r="B28" s="209">
        <v>-0.66730228683694304</v>
      </c>
      <c r="C28" s="100">
        <v>5.36764464505049E-2</v>
      </c>
      <c r="D28" s="209">
        <v>7.6655636359285295E-2</v>
      </c>
      <c r="E28" s="100">
        <v>0.13931000783319999</v>
      </c>
      <c r="F28" s="209">
        <v>-0.31575710777289301</v>
      </c>
      <c r="G28" s="100">
        <v>2.5817381098027E-2</v>
      </c>
      <c r="H28" s="209">
        <v>0.118271031267271</v>
      </c>
      <c r="I28" s="100">
        <v>5.9085523452637803E-2</v>
      </c>
      <c r="J28" s="209">
        <v>0.76750299870734795</v>
      </c>
      <c r="K28" s="100">
        <v>0.11437912959461601</v>
      </c>
      <c r="L28" s="209">
        <v>0.45339782230613102</v>
      </c>
      <c r="M28" s="100">
        <v>3.3350419147594602E-2</v>
      </c>
      <c r="N28" s="209">
        <v>0.45783584953808498</v>
      </c>
      <c r="O28" s="100">
        <v>5.8190167850545801E-2</v>
      </c>
      <c r="P28" s="209">
        <v>0.77748361087656004</v>
      </c>
      <c r="Q28" s="100">
        <v>0.13468090140278899</v>
      </c>
      <c r="R28" s="209">
        <v>0.66044327416705995</v>
      </c>
      <c r="S28" s="258">
        <v>2.90190721464379E-2</v>
      </c>
      <c r="T28" s="98" t="s">
        <v>17</v>
      </c>
      <c r="U28" s="209">
        <v>-1.4932697983213401</v>
      </c>
      <c r="V28" s="100">
        <v>7.7212939826303298E-2</v>
      </c>
      <c r="W28" s="209">
        <v>-0.98627417075434298</v>
      </c>
      <c r="X28" s="100">
        <v>0.13117655415200899</v>
      </c>
      <c r="Y28" s="209">
        <v>-1.08298614302559</v>
      </c>
      <c r="Z28" s="100">
        <v>2.8413129210916099E-2</v>
      </c>
      <c r="AA28" s="209">
        <v>0.541613009172491</v>
      </c>
      <c r="AB28" s="100">
        <v>9.4827246920843794E-2</v>
      </c>
      <c r="AC28" s="209">
        <v>0.89313205130526196</v>
      </c>
      <c r="AD28" s="100">
        <v>0.16093056360320299</v>
      </c>
      <c r="AE28" s="209">
        <v>0.58970018954983405</v>
      </c>
      <c r="AF28" s="258">
        <v>3.2254624827976898E-2</v>
      </c>
    </row>
    <row r="29" spans="1:32" s="1" customFormat="1" x14ac:dyDescent="0.2">
      <c r="A29" s="98" t="s">
        <v>18</v>
      </c>
      <c r="B29" s="209">
        <v>-0.88950992296554698</v>
      </c>
      <c r="C29" s="100">
        <v>3.9862434469525303E-2</v>
      </c>
      <c r="D29" s="209">
        <v>-0.35696613527973697</v>
      </c>
      <c r="E29" s="100">
        <v>6.02044442427358E-2</v>
      </c>
      <c r="F29" s="209">
        <v>-0.45230352244826699</v>
      </c>
      <c r="G29" s="100">
        <v>2.8713343656539402E-2</v>
      </c>
      <c r="H29" s="209">
        <v>0.115597682526449</v>
      </c>
      <c r="I29" s="100">
        <v>4.968189133611E-2</v>
      </c>
      <c r="J29" s="209">
        <v>0.42181848951502299</v>
      </c>
      <c r="K29" s="100">
        <v>6.8346264691758904E-2</v>
      </c>
      <c r="L29" s="209">
        <v>0.41628041685922701</v>
      </c>
      <c r="M29" s="100">
        <v>2.89387894681973E-2</v>
      </c>
      <c r="N29" s="209">
        <v>9.6659622154287E-2</v>
      </c>
      <c r="O29" s="100">
        <v>4.2115782661099298E-2</v>
      </c>
      <c r="P29" s="209">
        <v>0.32896725288604201</v>
      </c>
      <c r="Q29" s="100">
        <v>0.10187375151896901</v>
      </c>
      <c r="R29" s="209">
        <v>0.27840955237820197</v>
      </c>
      <c r="S29" s="258">
        <v>3.0687615063793101E-2</v>
      </c>
      <c r="T29" s="98" t="s">
        <v>18</v>
      </c>
      <c r="U29" s="209">
        <v>-0.43784326445320099</v>
      </c>
      <c r="V29" s="100">
        <v>5.62642238956843E-2</v>
      </c>
      <c r="W29" s="209">
        <v>0.10067326347672299</v>
      </c>
      <c r="X29" s="100">
        <v>0.11103776691839901</v>
      </c>
      <c r="Y29" s="209">
        <v>-0.201988753809873</v>
      </c>
      <c r="Z29" s="100">
        <v>3.5511138785626901E-2</v>
      </c>
      <c r="AA29" s="209">
        <v>-0.21165325496547999</v>
      </c>
      <c r="AB29" s="100">
        <v>4.5447696877378402E-2</v>
      </c>
      <c r="AC29" s="209">
        <v>0.20170454941249599</v>
      </c>
      <c r="AD29" s="100">
        <v>8.1754501808565902E-2</v>
      </c>
      <c r="AE29" s="209">
        <v>5.2464294733305598E-2</v>
      </c>
      <c r="AF29" s="258">
        <v>3.0744824236074501E-2</v>
      </c>
    </row>
    <row r="30" spans="1:32" s="1" customFormat="1" x14ac:dyDescent="0.2">
      <c r="A30" s="98" t="s">
        <v>19</v>
      </c>
      <c r="B30" s="209">
        <v>0.53345719542522196</v>
      </c>
      <c r="C30" s="100">
        <v>3.7767237829812998E-2</v>
      </c>
      <c r="D30" s="209">
        <v>1.1334424503889999</v>
      </c>
      <c r="E30" s="100">
        <v>3.2900020445804402E-2</v>
      </c>
      <c r="F30" s="209">
        <v>0.95293722711781603</v>
      </c>
      <c r="G30" s="100">
        <v>1.8749499969860001E-2</v>
      </c>
      <c r="H30" s="209">
        <v>0.59890441359701596</v>
      </c>
      <c r="I30" s="100">
        <v>4.2069241726013999E-2</v>
      </c>
      <c r="J30" s="209">
        <v>1.0179635020311599</v>
      </c>
      <c r="K30" s="100">
        <v>3.4178610169606799E-2</v>
      </c>
      <c r="L30" s="209">
        <v>0.85531524151334304</v>
      </c>
      <c r="M30" s="100">
        <v>2.0817062565362799E-2</v>
      </c>
      <c r="N30" s="209">
        <v>0.10007268510648699</v>
      </c>
      <c r="O30" s="100">
        <v>4.2060009604626698E-2</v>
      </c>
      <c r="P30" s="209">
        <v>0.40375699034474899</v>
      </c>
      <c r="Q30" s="100">
        <v>3.8337458341413701E-2</v>
      </c>
      <c r="R30" s="209">
        <v>0.24312458045242499</v>
      </c>
      <c r="S30" s="258">
        <v>1.93020553798436E-2</v>
      </c>
      <c r="T30" s="98" t="s">
        <v>19</v>
      </c>
      <c r="U30" s="209">
        <v>-0.57402806498950698</v>
      </c>
      <c r="V30" s="100">
        <v>5.8634832498160303E-2</v>
      </c>
      <c r="W30" s="209">
        <v>-6.7465664687286098E-2</v>
      </c>
      <c r="X30" s="100">
        <v>4.58287107249458E-2</v>
      </c>
      <c r="Y30" s="209">
        <v>-0.15252499294166499</v>
      </c>
      <c r="Z30" s="100">
        <v>3.0542543539982699E-2</v>
      </c>
      <c r="AA30" s="209">
        <v>-0.28827070604427801</v>
      </c>
      <c r="AB30" s="100">
        <v>4.7728426032616102E-2</v>
      </c>
      <c r="AC30" s="209">
        <v>0.236058907581632</v>
      </c>
      <c r="AD30" s="100">
        <v>4.4084239090089399E-2</v>
      </c>
      <c r="AE30" s="209">
        <v>-3.6181904016797301E-2</v>
      </c>
      <c r="AF30" s="258">
        <v>2.0860960648864599E-2</v>
      </c>
    </row>
    <row r="31" spans="1:32" s="1" customFormat="1" x14ac:dyDescent="0.2">
      <c r="A31" s="98" t="s">
        <v>20</v>
      </c>
      <c r="B31" s="209">
        <v>0.640050389994269</v>
      </c>
      <c r="C31" s="100">
        <v>5.62538009937633E-2</v>
      </c>
      <c r="D31" s="209">
        <v>0.89043412248096598</v>
      </c>
      <c r="E31" s="100">
        <v>5.6636932964896497E-2</v>
      </c>
      <c r="F31" s="209">
        <v>0.93156719197912297</v>
      </c>
      <c r="G31" s="100">
        <v>2.34121775000199E-2</v>
      </c>
      <c r="H31" s="209">
        <v>1.1167280939455499</v>
      </c>
      <c r="I31" s="100">
        <v>5.3587024979433601E-2</v>
      </c>
      <c r="J31" s="209">
        <v>1.47729614676317</v>
      </c>
      <c r="K31" s="100">
        <v>7.2674736847368193E-2</v>
      </c>
      <c r="L31" s="209">
        <v>1.4526887869804099</v>
      </c>
      <c r="M31" s="100">
        <v>2.50824112973136E-2</v>
      </c>
      <c r="N31" s="209">
        <v>1.38610234681416</v>
      </c>
      <c r="O31" s="100">
        <v>4.7503159838120299E-2</v>
      </c>
      <c r="P31" s="209">
        <v>1.68222255601496</v>
      </c>
      <c r="Q31" s="100">
        <v>6.6294126525448901E-2</v>
      </c>
      <c r="R31" s="209">
        <v>1.5581044329354901</v>
      </c>
      <c r="S31" s="258">
        <v>2.5289485027929898E-2</v>
      </c>
      <c r="T31" s="98" t="s">
        <v>20</v>
      </c>
      <c r="U31" s="209">
        <v>0.37448534507692199</v>
      </c>
      <c r="V31" s="100">
        <v>6.3603475230952403E-2</v>
      </c>
      <c r="W31" s="209">
        <v>0.833750512628191</v>
      </c>
      <c r="X31" s="100">
        <v>8.1398773136866207E-2</v>
      </c>
      <c r="Y31" s="209">
        <v>0.81762053009499502</v>
      </c>
      <c r="Z31" s="100">
        <v>3.3556723364549401E-2</v>
      </c>
      <c r="AA31" s="209">
        <v>0.484851253190763</v>
      </c>
      <c r="AB31" s="100">
        <v>5.3219036953434697E-2</v>
      </c>
      <c r="AC31" s="209">
        <v>1.0634915829917</v>
      </c>
      <c r="AD31" s="100">
        <v>8.1446304085833296E-2</v>
      </c>
      <c r="AE31" s="209">
        <v>0.87065487770335104</v>
      </c>
      <c r="AF31" s="258">
        <v>3.2586346695656597E-2</v>
      </c>
    </row>
    <row r="32" spans="1:32" s="1" customFormat="1" x14ac:dyDescent="0.2">
      <c r="A32" s="98"/>
      <c r="B32" s="209"/>
      <c r="C32" s="100"/>
      <c r="D32" s="209"/>
      <c r="E32" s="100"/>
      <c r="F32" s="209"/>
      <c r="G32" s="100"/>
      <c r="H32" s="209"/>
      <c r="I32" s="100"/>
      <c r="J32" s="209"/>
      <c r="K32" s="100"/>
      <c r="L32" s="209"/>
      <c r="M32" s="100"/>
      <c r="N32" s="209"/>
      <c r="O32" s="100"/>
      <c r="P32" s="209"/>
      <c r="Q32" s="100"/>
      <c r="R32" s="209"/>
      <c r="S32" s="258"/>
      <c r="T32" s="98"/>
      <c r="U32" s="209"/>
      <c r="V32" s="100"/>
      <c r="W32" s="209"/>
      <c r="X32" s="100"/>
      <c r="Y32" s="209"/>
      <c r="Z32" s="100"/>
      <c r="AA32" s="209"/>
      <c r="AB32" s="100"/>
      <c r="AC32" s="209"/>
      <c r="AD32" s="100"/>
      <c r="AE32" s="209"/>
      <c r="AF32" s="258"/>
    </row>
    <row r="33" spans="1:39" s="1" customFormat="1" x14ac:dyDescent="0.2">
      <c r="A33" s="97" t="s">
        <v>21</v>
      </c>
      <c r="B33" s="209"/>
      <c r="C33" s="100"/>
      <c r="D33" s="209"/>
      <c r="E33" s="100"/>
      <c r="F33" s="209"/>
      <c r="G33" s="100"/>
      <c r="H33" s="209"/>
      <c r="I33" s="100"/>
      <c r="J33" s="209"/>
      <c r="K33" s="100"/>
      <c r="L33" s="209"/>
      <c r="M33" s="100"/>
      <c r="N33" s="209"/>
      <c r="O33" s="100"/>
      <c r="P33" s="209"/>
      <c r="Q33" s="100"/>
      <c r="R33" s="209"/>
      <c r="S33" s="258"/>
      <c r="T33" s="97" t="s">
        <v>21</v>
      </c>
      <c r="U33" s="209"/>
      <c r="V33" s="100"/>
      <c r="W33" s="209"/>
      <c r="X33" s="100"/>
      <c r="Y33" s="209"/>
      <c r="Z33" s="100"/>
      <c r="AA33" s="209"/>
      <c r="AB33" s="100"/>
      <c r="AC33" s="209"/>
      <c r="AD33" s="100"/>
      <c r="AE33" s="209"/>
      <c r="AF33" s="258"/>
    </row>
    <row r="34" spans="1:39" s="1" customFormat="1" x14ac:dyDescent="0.2">
      <c r="A34" s="98" t="s">
        <v>22</v>
      </c>
      <c r="B34" s="209">
        <v>-0.81276403421345</v>
      </c>
      <c r="C34" s="100">
        <v>4.0861372822991897E-2</v>
      </c>
      <c r="D34" s="209">
        <v>-0.205913202244426</v>
      </c>
      <c r="E34" s="100">
        <v>4.3569580581882497E-2</v>
      </c>
      <c r="F34" s="209">
        <v>-0.31795487134001799</v>
      </c>
      <c r="G34" s="100">
        <v>1.8175768811229599E-2</v>
      </c>
      <c r="H34" s="209">
        <v>0.15912225759725099</v>
      </c>
      <c r="I34" s="100">
        <v>4.8754217148569E-2</v>
      </c>
      <c r="J34" s="209">
        <v>0.68060449854178195</v>
      </c>
      <c r="K34" s="100">
        <v>4.7971010057231901E-2</v>
      </c>
      <c r="L34" s="209">
        <v>0.513963278019265</v>
      </c>
      <c r="M34" s="100">
        <v>2.0628775284281701E-2</v>
      </c>
      <c r="N34" s="209">
        <v>-0.62246949352014802</v>
      </c>
      <c r="O34" s="100">
        <v>5.2844487753121998E-2</v>
      </c>
      <c r="P34" s="209">
        <v>-0.19104945260709999</v>
      </c>
      <c r="Q34" s="100">
        <v>5.4477314387348999E-2</v>
      </c>
      <c r="R34" s="209">
        <v>-0.34741515812284002</v>
      </c>
      <c r="S34" s="258">
        <v>2.2626912845686999E-2</v>
      </c>
      <c r="T34" s="98" t="s">
        <v>22</v>
      </c>
      <c r="U34" s="209">
        <v>-1.40541779544996</v>
      </c>
      <c r="V34" s="100">
        <v>5.9519366911046402E-2</v>
      </c>
      <c r="W34" s="209">
        <v>-0.63380370267841102</v>
      </c>
      <c r="X34" s="100">
        <v>6.2479384964494601E-2</v>
      </c>
      <c r="Y34" s="209">
        <v>-0.87956434929558203</v>
      </c>
      <c r="Z34" s="100">
        <v>2.89729259448007E-2</v>
      </c>
      <c r="AA34" s="209">
        <v>-0.50745378031945798</v>
      </c>
      <c r="AB34" s="100">
        <v>6.22639573325433E-2</v>
      </c>
      <c r="AC34" s="209">
        <v>5.3909990852198499E-3</v>
      </c>
      <c r="AD34" s="100">
        <v>4.4110857784539999E-2</v>
      </c>
      <c r="AE34" s="209">
        <v>-0.123997826822605</v>
      </c>
      <c r="AF34" s="258">
        <v>2.04201386171524E-2</v>
      </c>
    </row>
    <row r="35" spans="1:39" s="1" customFormat="1" x14ac:dyDescent="0.2">
      <c r="A35" s="98" t="s">
        <v>23</v>
      </c>
      <c r="B35" s="209">
        <v>0.232585718358615</v>
      </c>
      <c r="C35" s="100">
        <v>3.8791255030400498E-2</v>
      </c>
      <c r="D35" s="209">
        <v>0.61973065174646402</v>
      </c>
      <c r="E35" s="100">
        <v>5.7488261955763398E-2</v>
      </c>
      <c r="F35" s="209">
        <v>0.58099542567823703</v>
      </c>
      <c r="G35" s="100">
        <v>2.0041706077907801E-2</v>
      </c>
      <c r="H35" s="209">
        <v>0.679283877102697</v>
      </c>
      <c r="I35" s="100">
        <v>3.80508252844107E-2</v>
      </c>
      <c r="J35" s="209">
        <v>1.0978897919597099</v>
      </c>
      <c r="K35" s="100">
        <v>6.1576770359503097E-2</v>
      </c>
      <c r="L35" s="209">
        <v>1.07955713417568</v>
      </c>
      <c r="M35" s="100">
        <v>2.38270638320352E-2</v>
      </c>
      <c r="N35" s="209">
        <v>0.55699712590368</v>
      </c>
      <c r="O35" s="100">
        <v>3.9990085653533097E-2</v>
      </c>
      <c r="P35" s="209">
        <v>0.84152592054191899</v>
      </c>
      <c r="Q35" s="100">
        <v>7.0114838989972297E-2</v>
      </c>
      <c r="R35" s="209">
        <v>0.74102964529573601</v>
      </c>
      <c r="S35" s="258">
        <v>3.4532834504640203E-2</v>
      </c>
      <c r="T35" s="98" t="s">
        <v>23</v>
      </c>
      <c r="U35" s="209">
        <v>-0.62891246861498595</v>
      </c>
      <c r="V35" s="100">
        <v>4.1456125155821498E-2</v>
      </c>
      <c r="W35" s="209">
        <v>-7.7039590069592503E-2</v>
      </c>
      <c r="X35" s="100">
        <v>7.8919330866960097E-2</v>
      </c>
      <c r="Y35" s="209">
        <v>-0.16997431122845499</v>
      </c>
      <c r="Z35" s="100">
        <v>3.8634724549126802E-2</v>
      </c>
      <c r="AA35" s="209">
        <v>9.9964361383781397E-2</v>
      </c>
      <c r="AB35" s="100">
        <v>4.71898024567622E-2</v>
      </c>
      <c r="AC35" s="209">
        <v>0.60069537845924104</v>
      </c>
      <c r="AD35" s="100">
        <v>7.4200147906605798E-2</v>
      </c>
      <c r="AE35" s="209">
        <v>0.42477562342872599</v>
      </c>
      <c r="AF35" s="258">
        <v>3.34318697418481E-2</v>
      </c>
    </row>
    <row r="36" spans="1:39" s="1" customFormat="1" x14ac:dyDescent="0.2">
      <c r="A36" s="98" t="s">
        <v>24</v>
      </c>
      <c r="B36" s="209">
        <v>-0.28377679982892301</v>
      </c>
      <c r="C36" s="100">
        <v>5.0971411968999403E-2</v>
      </c>
      <c r="D36" s="209">
        <v>0.10074916748318601</v>
      </c>
      <c r="E36" s="100">
        <v>4.6089776661726402E-2</v>
      </c>
      <c r="F36" s="209">
        <v>8.4168535084165205E-2</v>
      </c>
      <c r="G36" s="100">
        <v>3.3932362793910202E-2</v>
      </c>
      <c r="H36" s="209">
        <v>-0.13923559912479699</v>
      </c>
      <c r="I36" s="100">
        <v>5.8816615441713398E-2</v>
      </c>
      <c r="J36" s="209">
        <v>0.118169475465306</v>
      </c>
      <c r="K36" s="100">
        <v>8.4750293860237705E-2</v>
      </c>
      <c r="L36" s="209">
        <v>0.111416891957712</v>
      </c>
      <c r="M36" s="100">
        <v>3.4222712162292702E-2</v>
      </c>
      <c r="N36" s="209">
        <v>0.207610442862567</v>
      </c>
      <c r="O36" s="100">
        <v>5.6187681471977599E-2</v>
      </c>
      <c r="P36" s="209">
        <v>0.40568719162884798</v>
      </c>
      <c r="Q36" s="100">
        <v>5.4257888462173103E-2</v>
      </c>
      <c r="R36" s="209">
        <v>0.30582279610579499</v>
      </c>
      <c r="S36" s="258">
        <v>2.9401474577104101E-2</v>
      </c>
      <c r="T36" s="98" t="s">
        <v>24</v>
      </c>
      <c r="U36" s="209">
        <v>-0.68979020382293998</v>
      </c>
      <c r="V36" s="100">
        <v>7.6845707581565906E-2</v>
      </c>
      <c r="W36" s="209">
        <v>-0.30552702371770102</v>
      </c>
      <c r="X36" s="100">
        <v>9.4468293985626006E-2</v>
      </c>
      <c r="Y36" s="209">
        <v>-0.36753268150637097</v>
      </c>
      <c r="Z36" s="100">
        <v>4.1785994203148401E-2</v>
      </c>
      <c r="AA36" s="209">
        <v>1.92700215036435E-2</v>
      </c>
      <c r="AB36" s="100">
        <v>6.7090929771012706E-2</v>
      </c>
      <c r="AC36" s="209">
        <v>0.30172472290406499</v>
      </c>
      <c r="AD36" s="100">
        <v>7.9066533798956298E-2</v>
      </c>
      <c r="AE36" s="209">
        <v>0.248171964220155</v>
      </c>
      <c r="AF36" s="258">
        <v>3.2366287980629203E-2</v>
      </c>
    </row>
    <row r="37" spans="1:39" s="1" customFormat="1" x14ac:dyDescent="0.2">
      <c r="A37" s="98" t="s">
        <v>25</v>
      </c>
      <c r="B37" s="209">
        <v>0.221960238088527</v>
      </c>
      <c r="C37" s="100">
        <v>3.7934549412548001E-2</v>
      </c>
      <c r="D37" s="209">
        <v>0.607215066754627</v>
      </c>
      <c r="E37" s="100">
        <v>5.5271345637314402E-2</v>
      </c>
      <c r="F37" s="209">
        <v>0.569491159439237</v>
      </c>
      <c r="G37" s="100">
        <v>1.9272437006737801E-2</v>
      </c>
      <c r="H37" s="209">
        <v>0.65236966199323099</v>
      </c>
      <c r="I37" s="100">
        <v>3.6930213852545801E-2</v>
      </c>
      <c r="J37" s="209">
        <v>1.0648821690550501</v>
      </c>
      <c r="K37" s="100">
        <v>5.9069163772908002E-2</v>
      </c>
      <c r="L37" s="209">
        <v>1.04736659896309</v>
      </c>
      <c r="M37" s="100">
        <v>2.2970003821751E-2</v>
      </c>
      <c r="N37" s="209">
        <v>0.54839506265766702</v>
      </c>
      <c r="O37" s="100">
        <v>3.9006967458196998E-2</v>
      </c>
      <c r="P37" s="209">
        <v>0.82961983588980703</v>
      </c>
      <c r="Q37" s="100">
        <v>6.7677826044324194E-2</v>
      </c>
      <c r="R37" s="209">
        <v>0.72941538260960703</v>
      </c>
      <c r="S37" s="258">
        <v>3.3532479188507998E-2</v>
      </c>
      <c r="T37" s="98" t="s">
        <v>25</v>
      </c>
      <c r="U37" s="209">
        <v>-0.62714780906082102</v>
      </c>
      <c r="V37" s="100">
        <v>4.0488717455216899E-2</v>
      </c>
      <c r="W37" s="209">
        <v>-8.2024909167260296E-2</v>
      </c>
      <c r="X37" s="100">
        <v>7.67783749966921E-2</v>
      </c>
      <c r="Y37" s="209">
        <v>-0.17386524452829699</v>
      </c>
      <c r="Z37" s="100">
        <v>3.71173376098222E-2</v>
      </c>
      <c r="AA37" s="209">
        <v>9.2363548258362599E-2</v>
      </c>
      <c r="AB37" s="100">
        <v>4.5990307472364697E-2</v>
      </c>
      <c r="AC37" s="209">
        <v>0.58630042940147098</v>
      </c>
      <c r="AD37" s="100">
        <v>7.2078922103495105E-2</v>
      </c>
      <c r="AE37" s="209">
        <v>0.41386461762837701</v>
      </c>
      <c r="AF37" s="258">
        <v>3.2618668983622902E-2</v>
      </c>
    </row>
    <row r="38" spans="1:39" s="1" customFormat="1" x14ac:dyDescent="0.2">
      <c r="B38" s="99"/>
      <c r="C38" s="100"/>
      <c r="D38" s="99"/>
      <c r="E38" s="100"/>
      <c r="F38" s="99"/>
      <c r="G38" s="100"/>
      <c r="H38" s="99"/>
      <c r="I38" s="100"/>
      <c r="J38" s="99"/>
      <c r="K38" s="100"/>
      <c r="L38" s="99"/>
      <c r="M38" s="100"/>
      <c r="N38" s="99"/>
      <c r="O38" s="100"/>
      <c r="P38" s="99"/>
      <c r="Q38" s="100"/>
      <c r="R38" s="99"/>
      <c r="S38" s="258"/>
      <c r="U38" s="99"/>
      <c r="V38" s="100"/>
      <c r="W38" s="99"/>
      <c r="X38" s="100"/>
      <c r="Y38" s="99"/>
      <c r="Z38" s="100"/>
      <c r="AA38" s="99"/>
      <c r="AB38" s="100"/>
      <c r="AC38" s="99"/>
      <c r="AD38" s="100"/>
      <c r="AE38" s="99"/>
      <c r="AF38" s="258"/>
    </row>
    <row r="39" spans="1:39" s="1" customFormat="1" x14ac:dyDescent="0.2">
      <c r="A39" s="101" t="s">
        <v>156</v>
      </c>
      <c r="B39" s="199">
        <f>IF(ISNUMBER(B$12),AVERAGE(B12:B31,B34,B37),"")</f>
        <v>-0.21013105523001363</v>
      </c>
      <c r="C39" s="102">
        <f>IF(ISNUMBER(C$12),SQRT((SUMSQ(C12:C31,C34,C37))/(22^2)),"")</f>
        <v>9.4842242588591696E-3</v>
      </c>
      <c r="D39" s="199">
        <f t="shared" ref="D39" si="0">IF(ISNUMBER(D$12),AVERAGE(D12:D31,D34,D37),"")</f>
        <v>0.29648800088118277</v>
      </c>
      <c r="E39" s="102">
        <f t="shared" ref="E39" si="1">IF(ISNUMBER(E$12),SQRT((SUMSQ(E12:E31,E34,E37))/(22^2)),"")</f>
        <v>1.2171871535728615E-2</v>
      </c>
      <c r="F39" s="199">
        <f t="shared" ref="F39" si="2">IF(ISNUMBER(F$12),AVERAGE(F12:F31,F34,F37),"")</f>
        <v>0.19654989560592992</v>
      </c>
      <c r="G39" s="102">
        <f t="shared" ref="G39" si="3">IF(ISNUMBER(G$12),SQRT((SUMSQ(G12:G31,G34,G37))/(22^2)),"")</f>
        <v>4.9362871776997656E-3</v>
      </c>
      <c r="H39" s="199">
        <f t="shared" ref="H39" si="4">IF(ISNUMBER(H$12),AVERAGE(H12:H31,H34,H37),"")</f>
        <v>0.42056235123058749</v>
      </c>
      <c r="I39" s="102">
        <f t="shared" ref="I39" si="5">IF(ISNUMBER(I$12),SQRT((SUMSQ(I12:I31,I34,I37))/(22^2)),"")</f>
        <v>1.0011986179008231E-2</v>
      </c>
      <c r="J39" s="199">
        <f t="shared" ref="J39" si="6">IF(ISNUMBER(J$12),AVERAGE(J12:J31,J34,J37),"")</f>
        <v>0.81827677497517337</v>
      </c>
      <c r="K39" s="102">
        <f t="shared" ref="K39" si="7">IF(ISNUMBER(K$12),SQRT((SUMSQ(K12:K31,K34,K37))/(22^2)),"")</f>
        <v>1.327103699997619E-2</v>
      </c>
      <c r="L39" s="199">
        <f t="shared" ref="L39" si="8">IF(ISNUMBER(L$12),AVERAGE(L12:L31,L34,L37),"")</f>
        <v>0.74570676978566086</v>
      </c>
      <c r="M39" s="102">
        <f t="shared" ref="M39" si="9">IF(ISNUMBER(M$12),SQRT((SUMSQ(M12:M31,M34,M37))/(22^2)),"")</f>
        <v>5.2956637804223014E-3</v>
      </c>
      <c r="N39" s="199">
        <f t="shared" ref="N39" si="10">IF(ISNUMBER(N$12),AVERAGE(N12:N31,N34,N37),"")</f>
        <v>0.18924377926617603</v>
      </c>
      <c r="O39" s="102">
        <f t="shared" ref="O39" si="11">IF(ISNUMBER(O$12),SQRT((SUMSQ(O12:O31,O34,O37))/(22^2)),"")</f>
        <v>9.4927947693080623E-3</v>
      </c>
      <c r="P39" s="199">
        <f t="shared" ref="P39" si="12">IF(ISNUMBER(P$12),AVERAGE(P12:P31,P34,P37),"")</f>
        <v>0.49576449336537659</v>
      </c>
      <c r="Q39" s="102">
        <f t="shared" ref="Q39" si="13">IF(ISNUMBER(Q$12),SQRT((SUMSQ(Q12:Q31,Q34,Q37))/(22^2)),"")</f>
        <v>1.404523715550479E-2</v>
      </c>
      <c r="R39" s="199">
        <f t="shared" ref="R39" si="14">IF(ISNUMBER(R$12),AVERAGE(R12:R31,R34,R37),"")</f>
        <v>0.39655929323408895</v>
      </c>
      <c r="S39" s="251">
        <f t="shared" ref="S39" si="15">IF(ISNUMBER(S$12),SQRT((SUMSQ(S12:S31,S34,S37))/(22^2)),"")</f>
        <v>5.5621573257169932E-3</v>
      </c>
      <c r="T39" s="101" t="s">
        <v>156</v>
      </c>
      <c r="U39" s="199">
        <f>IF(ISNUMBER(U$12),AVERAGE(U12:U31,U34,U37),"")</f>
        <v>-0.77748085804474665</v>
      </c>
      <c r="V39" s="102">
        <f>IF(ISNUMBER(V$12),SQRT((SUMSQ(V12:V31,V34,V37))/(22^2)),"")</f>
        <v>1.1550339628084185E-2</v>
      </c>
      <c r="W39" s="199">
        <f t="shared" ref="W39" si="16">IF(ISNUMBER(W$12),AVERAGE(W12:W31,W34,W37),"")</f>
        <v>-0.21352167478211939</v>
      </c>
      <c r="X39" s="102">
        <f t="shared" ref="X39" si="17">IF(ISNUMBER(X$12),SQRT((SUMSQ(X12:X31,X34,X37))/(22^2)),"")</f>
        <v>1.5973846108166261E-2</v>
      </c>
      <c r="Y39" s="199">
        <f t="shared" ref="Y39" si="18">IF(ISNUMBER(Y$12),AVERAGE(Y12:Y31,Y34,Y37),"")</f>
        <v>-0.33232447380613012</v>
      </c>
      <c r="Z39" s="102">
        <f t="shared" ref="Z39" si="19">IF(ISNUMBER(Z$12),SQRT((SUMSQ(Z12:Z31,Z34,Z37))/(22^2)),"")</f>
        <v>6.6155345165673117E-3</v>
      </c>
      <c r="AA39" s="199">
        <f t="shared" ref="AA39" si="20">IF(ISNUMBER(AA$12),AVERAGE(AA12:AA31,AA34,AA37),"")</f>
        <v>-0.10817057288819563</v>
      </c>
      <c r="AB39" s="102">
        <f t="shared" ref="AB39" si="21">IF(ISNUMBER(AB$12),SQRT((SUMSQ(AB12:AB31,AB34,AB37))/(22^2)),"")</f>
        <v>1.2027170029083711E-2</v>
      </c>
      <c r="AC39" s="199">
        <f t="shared" ref="AC39" si="22">IF(ISNUMBER(AC$12),AVERAGE(AC12:AC31,AC34,AC37),"")</f>
        <v>0.32499636466863635</v>
      </c>
      <c r="AD39" s="102">
        <f t="shared" ref="AD39" si="23">IF(ISNUMBER(AD$12),SQRT((SUMSQ(AD12:AD31,AD34,AD37))/(22^2)),"")</f>
        <v>1.567274169114917E-2</v>
      </c>
      <c r="AE39" s="199">
        <f t="shared" ref="AE39" si="24">IF(ISNUMBER(AE$12),AVERAGE(AE12:AE31,AE34,AE37),"")</f>
        <v>0.20978569153920013</v>
      </c>
      <c r="AF39" s="251">
        <f t="shared" ref="AF39" si="25">IF(ISNUMBER(AF$12),SQRT((SUMSQ(AF12:AF31,AF34,AF37))/(22^2)),"")</f>
        <v>5.8330932468263373E-3</v>
      </c>
    </row>
    <row r="40" spans="1:39" s="1" customFormat="1" x14ac:dyDescent="0.2">
      <c r="A40" s="103"/>
      <c r="B40" s="99"/>
      <c r="C40" s="100"/>
      <c r="D40" s="99"/>
      <c r="E40" s="100"/>
      <c r="F40" s="99"/>
      <c r="G40" s="100"/>
      <c r="H40" s="99"/>
      <c r="I40" s="100"/>
      <c r="J40" s="99"/>
      <c r="K40" s="100"/>
      <c r="L40" s="99"/>
      <c r="M40" s="100"/>
      <c r="N40" s="99"/>
      <c r="O40" s="100"/>
      <c r="P40" s="99"/>
      <c r="Q40" s="100"/>
      <c r="R40" s="99"/>
      <c r="S40" s="258"/>
      <c r="T40" s="103"/>
      <c r="U40" s="99"/>
      <c r="V40" s="100"/>
      <c r="W40" s="99"/>
      <c r="X40" s="100"/>
      <c r="Y40" s="99"/>
      <c r="Z40" s="100"/>
      <c r="AA40" s="99"/>
      <c r="AB40" s="100"/>
      <c r="AC40" s="99"/>
      <c r="AD40" s="100"/>
      <c r="AE40" s="99"/>
      <c r="AF40" s="258"/>
    </row>
    <row r="41" spans="1:39" s="1" customFormat="1" x14ac:dyDescent="0.2">
      <c r="A41" s="105" t="s">
        <v>26</v>
      </c>
      <c r="B41" s="99"/>
      <c r="C41" s="100"/>
      <c r="D41" s="99"/>
      <c r="E41" s="100"/>
      <c r="F41" s="99"/>
      <c r="G41" s="100"/>
      <c r="H41" s="99"/>
      <c r="I41" s="100"/>
      <c r="J41" s="99"/>
      <c r="K41" s="100"/>
      <c r="L41" s="99"/>
      <c r="M41" s="100"/>
      <c r="N41" s="99"/>
      <c r="O41" s="100"/>
      <c r="P41" s="99"/>
      <c r="Q41" s="100"/>
      <c r="R41" s="99"/>
      <c r="S41" s="258"/>
      <c r="T41" s="105" t="s">
        <v>26</v>
      </c>
      <c r="U41" s="99"/>
      <c r="V41" s="100"/>
      <c r="W41" s="99"/>
      <c r="X41" s="100"/>
      <c r="Y41" s="99"/>
      <c r="Z41" s="100"/>
      <c r="AA41" s="99"/>
      <c r="AB41" s="100"/>
      <c r="AC41" s="99"/>
      <c r="AD41" s="100"/>
      <c r="AE41" s="99"/>
      <c r="AF41" s="258"/>
    </row>
    <row r="42" spans="1:39" s="116" customFormat="1" ht="12.75" customHeight="1" x14ac:dyDescent="0.2">
      <c r="A42" s="104" t="s">
        <v>262</v>
      </c>
      <c r="B42" s="145">
        <v>0.557084510431751</v>
      </c>
      <c r="C42" s="156">
        <v>5.70581975589372E-2</v>
      </c>
      <c r="D42" s="145">
        <v>0.87454788053938004</v>
      </c>
      <c r="E42" s="156">
        <v>5.4264173219437703E-2</v>
      </c>
      <c r="F42" s="145">
        <v>0.97618342054450402</v>
      </c>
      <c r="G42" s="156">
        <v>2.6564311595443299E-2</v>
      </c>
      <c r="H42" s="145">
        <v>0.72947933585329205</v>
      </c>
      <c r="I42" s="156">
        <v>8.4540109638841704E-2</v>
      </c>
      <c r="J42" s="145">
        <v>0.76253124674886696</v>
      </c>
      <c r="K42" s="156">
        <v>6.1001537861741E-2</v>
      </c>
      <c r="L42" s="145">
        <v>0.83509290089888399</v>
      </c>
      <c r="M42" s="156">
        <v>2.9057379612029401E-2</v>
      </c>
      <c r="N42" s="145">
        <v>0.85775435365731501</v>
      </c>
      <c r="O42" s="156">
        <v>6.4460536781746999E-2</v>
      </c>
      <c r="P42" s="145">
        <v>0.974406338211108</v>
      </c>
      <c r="Q42" s="156">
        <v>6.7901068656846197E-2</v>
      </c>
      <c r="R42" s="145">
        <v>1.00551017602035</v>
      </c>
      <c r="S42" s="258">
        <v>3.37073408675218E-2</v>
      </c>
      <c r="T42" s="104" t="s">
        <v>262</v>
      </c>
      <c r="U42" s="145">
        <v>0.693692334016759</v>
      </c>
      <c r="V42" s="156">
        <v>8.93220359847407E-2</v>
      </c>
      <c r="W42" s="145">
        <v>1.0077558810056</v>
      </c>
      <c r="X42" s="156">
        <v>8.39201631311568E-2</v>
      </c>
      <c r="Y42" s="145">
        <v>0.78629308522322605</v>
      </c>
      <c r="Z42" s="156">
        <v>4.0371379564575399E-2</v>
      </c>
      <c r="AA42" s="145">
        <v>0.87524516220318804</v>
      </c>
      <c r="AB42" s="156">
        <v>6.7648577469975907E-2</v>
      </c>
      <c r="AC42" s="145">
        <v>0.92770213671625001</v>
      </c>
      <c r="AD42" s="156">
        <v>7.1577730470771705E-2</v>
      </c>
      <c r="AE42" s="145">
        <v>1.04957714006781</v>
      </c>
      <c r="AF42" s="258">
        <v>3.5089477303257899E-2</v>
      </c>
    </row>
    <row r="43" spans="1:39" s="116" customFormat="1" ht="12.75" customHeight="1" x14ac:dyDescent="0.2">
      <c r="A43" s="67" t="s">
        <v>338</v>
      </c>
      <c r="B43" s="214">
        <v>0.27043063444436</v>
      </c>
      <c r="C43" s="107">
        <v>9.0479635821872906E-2</v>
      </c>
      <c r="D43" s="214">
        <v>0.59353570463026795</v>
      </c>
      <c r="E43" s="107">
        <v>0.13889267589989199</v>
      </c>
      <c r="F43" s="214">
        <v>0.89656409681220595</v>
      </c>
      <c r="G43" s="107">
        <v>5.0791370534082801E-2</v>
      </c>
      <c r="H43" s="214">
        <v>0.66189400533081899</v>
      </c>
      <c r="I43" s="107">
        <v>6.2084723398726498E-2</v>
      </c>
      <c r="J43" s="214">
        <v>0.70577775383165897</v>
      </c>
      <c r="K43" s="107">
        <v>0.122309712877864</v>
      </c>
      <c r="L43" s="214">
        <v>1.0552095101666701</v>
      </c>
      <c r="M43" s="107">
        <v>4.7731139948859198E-2</v>
      </c>
      <c r="N43" s="214">
        <v>0.34280291802614299</v>
      </c>
      <c r="O43" s="107">
        <v>4.3260488722157597E-2</v>
      </c>
      <c r="P43" s="214">
        <v>0.56589835477012795</v>
      </c>
      <c r="Q43" s="107">
        <v>8.4756554024799799E-2</v>
      </c>
      <c r="R43" s="214">
        <v>0.62670787008803197</v>
      </c>
      <c r="S43" s="260">
        <v>4.9808956177765602E-2</v>
      </c>
      <c r="T43" s="67" t="s">
        <v>338</v>
      </c>
      <c r="U43" s="214">
        <v>0.210771526088011</v>
      </c>
      <c r="V43" s="107">
        <v>8.3559224901350496E-2</v>
      </c>
      <c r="W43" s="214">
        <v>0.83901127062916103</v>
      </c>
      <c r="X43" s="107">
        <v>0.16317173173215799</v>
      </c>
      <c r="Y43" s="214">
        <v>0.99296125589848405</v>
      </c>
      <c r="Z43" s="107">
        <v>5.0515216159896001E-2</v>
      </c>
      <c r="AA43" s="214">
        <v>0.51263529908859196</v>
      </c>
      <c r="AB43" s="107">
        <v>8.4768073382998299E-2</v>
      </c>
      <c r="AC43" s="214">
        <v>1.05420762684781</v>
      </c>
      <c r="AD43" s="107">
        <v>0.19323844677428401</v>
      </c>
      <c r="AE43" s="214">
        <v>1.2763671313212399</v>
      </c>
      <c r="AF43" s="260">
        <v>4.49960809854133E-2</v>
      </c>
    </row>
    <row r="44" spans="1:39" s="217" customFormat="1" ht="99.2" customHeight="1" x14ac:dyDescent="0.2">
      <c r="A44" s="476" t="s">
        <v>250</v>
      </c>
      <c r="B44" s="484"/>
      <c r="C44" s="484"/>
      <c r="D44" s="484"/>
      <c r="E44" s="484"/>
      <c r="F44" s="484"/>
      <c r="G44" s="484"/>
      <c r="H44" s="484"/>
      <c r="I44" s="484"/>
      <c r="J44" s="484"/>
      <c r="K44" s="484"/>
      <c r="L44" s="484"/>
      <c r="M44" s="484"/>
      <c r="N44" s="484"/>
      <c r="O44" s="484"/>
      <c r="P44" s="484"/>
      <c r="Q44" s="484"/>
      <c r="R44" s="484"/>
      <c r="S44" s="484"/>
      <c r="T44" s="476" t="s">
        <v>250</v>
      </c>
      <c r="U44" s="484"/>
      <c r="V44" s="484"/>
      <c r="W44" s="484"/>
      <c r="X44" s="484"/>
      <c r="Y44" s="484"/>
      <c r="Z44" s="484"/>
      <c r="AA44" s="484"/>
      <c r="AB44" s="484"/>
      <c r="AC44" s="484"/>
      <c r="AD44" s="484"/>
      <c r="AE44" s="484"/>
      <c r="AF44" s="484"/>
      <c r="AG44" s="484"/>
      <c r="AH44" s="484"/>
      <c r="AI44" s="484"/>
      <c r="AJ44" s="484"/>
      <c r="AK44" s="484"/>
      <c r="AL44" s="484"/>
      <c r="AM44" s="484"/>
    </row>
    <row r="45" spans="1:39" s="240" customFormat="1" ht="60.75" customHeight="1" x14ac:dyDescent="0.2">
      <c r="A45" s="323" t="s">
        <v>339</v>
      </c>
      <c r="B45" s="323"/>
      <c r="C45" s="323"/>
      <c r="D45" s="323"/>
      <c r="E45" s="323"/>
      <c r="F45" s="323"/>
      <c r="G45" s="323"/>
      <c r="H45" s="323"/>
      <c r="I45" s="323"/>
      <c r="J45" s="323"/>
      <c r="K45" s="323"/>
      <c r="L45" s="323"/>
      <c r="M45" s="323"/>
      <c r="N45" s="323"/>
      <c r="O45" s="323"/>
      <c r="P45" s="323"/>
      <c r="Q45" s="323"/>
      <c r="R45" s="323"/>
      <c r="S45" s="323"/>
      <c r="T45" s="323" t="s">
        <v>339</v>
      </c>
      <c r="U45" s="323"/>
      <c r="V45" s="323"/>
      <c r="W45" s="323"/>
      <c r="X45" s="323"/>
      <c r="Y45" s="323"/>
      <c r="Z45" s="323"/>
      <c r="AA45" s="323"/>
      <c r="AB45" s="323"/>
      <c r="AC45" s="323"/>
      <c r="AD45" s="323"/>
      <c r="AE45" s="323"/>
      <c r="AF45" s="323"/>
      <c r="AG45" s="323"/>
      <c r="AH45" s="323"/>
      <c r="AI45" s="323"/>
      <c r="AJ45" s="323"/>
      <c r="AK45" s="323"/>
      <c r="AL45" s="323"/>
      <c r="AM45" s="323"/>
    </row>
    <row r="46" spans="1:39" s="1" customFormat="1" x14ac:dyDescent="0.2">
      <c r="A46" s="504" t="s">
        <v>334</v>
      </c>
      <c r="B46" s="504"/>
      <c r="C46" s="504"/>
      <c r="D46" s="504"/>
      <c r="E46" s="504"/>
      <c r="F46" s="504"/>
      <c r="G46" s="504"/>
      <c r="H46" s="504"/>
      <c r="I46" s="504"/>
      <c r="J46" s="504"/>
      <c r="K46" s="504"/>
      <c r="L46" s="504"/>
      <c r="M46" s="504"/>
      <c r="N46" s="504"/>
      <c r="O46" s="504"/>
      <c r="P46" s="504"/>
      <c r="Q46" s="504"/>
      <c r="R46" s="504"/>
      <c r="S46" s="504"/>
      <c r="T46" s="504" t="str">
        <f>A46</f>
        <v xml:space="preserve">Notes: Results from OLS regressions including literacy and numeracy proficiency scores as controls. Qualification mismatch is defined relative to the qualification needed to get the job, as reported by the respondents. The "qualification to get the job" as well as the "highest level of qualification obtained" were re-classified into 4 categories: lower secondary or less; upper secondary; post-secondary non-tertiary and tertiary education.   </v>
      </c>
      <c r="U46" s="504"/>
      <c r="V46" s="504"/>
      <c r="W46" s="504"/>
      <c r="X46" s="504"/>
      <c r="Y46" s="504"/>
      <c r="Z46" s="504"/>
      <c r="AA46" s="504"/>
      <c r="AB46" s="504"/>
      <c r="AC46" s="504"/>
      <c r="AD46" s="504"/>
      <c r="AE46" s="504"/>
      <c r="AF46" s="504"/>
      <c r="AG46" s="504"/>
      <c r="AH46" s="504"/>
      <c r="AI46" s="504"/>
      <c r="AJ46" s="504"/>
      <c r="AK46" s="504"/>
      <c r="AL46" s="504"/>
      <c r="AM46" s="504"/>
    </row>
    <row r="47" spans="1:39" s="1" customFormat="1" ht="35.25" customHeight="1" x14ac:dyDescent="0.2">
      <c r="A47" s="504"/>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04"/>
      <c r="AF47" s="504"/>
      <c r="AG47" s="504"/>
      <c r="AH47" s="504"/>
      <c r="AI47" s="504"/>
      <c r="AJ47" s="504"/>
      <c r="AK47" s="504"/>
      <c r="AL47" s="504"/>
      <c r="AM47" s="504"/>
    </row>
    <row r="48" spans="1:39" x14ac:dyDescent="0.2">
      <c r="A48" s="304" t="s">
        <v>147</v>
      </c>
      <c r="B48" s="182"/>
      <c r="C48" s="182"/>
      <c r="D48" s="182"/>
      <c r="E48" s="182"/>
      <c r="F48" s="182"/>
      <c r="G48" s="182"/>
      <c r="H48" s="182"/>
      <c r="I48" s="182"/>
      <c r="J48" s="182"/>
      <c r="K48" s="182"/>
      <c r="L48" s="182"/>
      <c r="M48" s="182"/>
      <c r="N48" s="182"/>
      <c r="O48" s="182"/>
      <c r="P48" s="182"/>
      <c r="Q48" s="182"/>
      <c r="R48" s="182"/>
      <c r="S48" s="182"/>
      <c r="T48" s="304" t="s">
        <v>147</v>
      </c>
      <c r="U48" s="182"/>
      <c r="V48" s="182"/>
      <c r="W48" s="182"/>
      <c r="X48" s="182"/>
      <c r="Y48" s="182"/>
      <c r="Z48" s="182"/>
      <c r="AA48" s="182"/>
      <c r="AB48" s="182"/>
      <c r="AC48" s="182"/>
      <c r="AD48" s="182"/>
      <c r="AE48" s="182"/>
      <c r="AF48" s="182"/>
      <c r="AG48" s="182"/>
      <c r="AH48" s="182"/>
      <c r="AI48" s="182"/>
      <c r="AJ48" s="182"/>
      <c r="AK48" s="182"/>
      <c r="AL48" s="182"/>
      <c r="AM48" s="182"/>
    </row>
    <row r="52" spans="1:85" x14ac:dyDescent="0.2">
      <c r="T52" s="85"/>
      <c r="AE52" s="1"/>
      <c r="AF52" s="1"/>
      <c r="AG52" s="1"/>
      <c r="AH52" s="1"/>
      <c r="AI52" s="1"/>
      <c r="AJ52" s="1"/>
      <c r="CB52" s="85"/>
      <c r="CC52" s="85"/>
      <c r="CD52" s="85"/>
      <c r="CE52" s="85"/>
      <c r="CF52" s="85"/>
      <c r="CG52" s="85"/>
    </row>
    <row r="53" spans="1:85" x14ac:dyDescent="0.2">
      <c r="T53" s="85"/>
      <c r="AE53" s="1"/>
      <c r="AF53" s="1"/>
      <c r="AG53" s="1"/>
      <c r="AH53" s="1"/>
      <c r="AI53" s="1"/>
      <c r="AJ53" s="1"/>
      <c r="CB53" s="85"/>
      <c r="CC53" s="85"/>
      <c r="CD53" s="85"/>
      <c r="CE53" s="85"/>
      <c r="CF53" s="85"/>
      <c r="CG53" s="85"/>
    </row>
    <row r="54" spans="1:85" x14ac:dyDescent="0.2">
      <c r="T54" s="85"/>
      <c r="AE54" s="1"/>
      <c r="AF54" s="1"/>
      <c r="AG54" s="1"/>
      <c r="AH54" s="1"/>
      <c r="AI54" s="1"/>
      <c r="AJ54" s="1"/>
      <c r="CB54" s="85"/>
      <c r="CC54" s="85"/>
      <c r="CD54" s="85"/>
      <c r="CE54" s="85"/>
      <c r="CF54" s="85"/>
      <c r="CG54" s="85"/>
    </row>
    <row r="55" spans="1:85" x14ac:dyDescent="0.2">
      <c r="T55" s="85"/>
      <c r="AE55" s="1"/>
      <c r="AF55" s="1"/>
      <c r="AG55" s="1"/>
      <c r="AH55" s="1"/>
      <c r="AI55" s="1"/>
      <c r="AJ55" s="1"/>
      <c r="CB55" s="85"/>
      <c r="CC55" s="85"/>
      <c r="CD55" s="85"/>
      <c r="CE55" s="85"/>
      <c r="CF55" s="85"/>
      <c r="CG55" s="85"/>
    </row>
    <row r="56" spans="1:85" s="1" customFormat="1" x14ac:dyDescent="0.2">
      <c r="A56" s="108"/>
      <c r="B56" s="83"/>
      <c r="C56" s="83"/>
      <c r="D56" s="83"/>
      <c r="E56" s="83"/>
      <c r="F56" s="83"/>
      <c r="G56" s="83"/>
      <c r="H56" s="83"/>
      <c r="I56" s="83"/>
      <c r="J56" s="83"/>
      <c r="K56" s="83"/>
      <c r="T56" s="108"/>
      <c r="U56" s="83"/>
      <c r="V56" s="83"/>
      <c r="W56" s="83"/>
      <c r="X56" s="83"/>
      <c r="Y56" s="83"/>
      <c r="Z56" s="83"/>
      <c r="AA56" s="83"/>
      <c r="AB56" s="83"/>
      <c r="AC56" s="83"/>
      <c r="AD56" s="83"/>
    </row>
    <row r="57" spans="1:85" s="1" customFormat="1" x14ac:dyDescent="0.2">
      <c r="A57" s="108"/>
      <c r="B57" s="83"/>
      <c r="C57" s="83"/>
      <c r="D57" s="83"/>
      <c r="E57" s="83"/>
      <c r="F57" s="83"/>
      <c r="G57" s="83"/>
      <c r="H57" s="83"/>
      <c r="I57" s="83"/>
      <c r="J57" s="83"/>
      <c r="K57" s="83"/>
      <c r="T57" s="108"/>
      <c r="U57" s="83"/>
      <c r="V57" s="83"/>
      <c r="W57" s="83"/>
      <c r="X57" s="83"/>
      <c r="Y57" s="83"/>
      <c r="Z57" s="83"/>
      <c r="AA57" s="83"/>
      <c r="AB57" s="83"/>
      <c r="AC57" s="83"/>
      <c r="AD57" s="83"/>
    </row>
    <row r="58" spans="1:85" s="1" customFormat="1" x14ac:dyDescent="0.2">
      <c r="A58" s="84"/>
      <c r="B58" s="83"/>
      <c r="C58" s="85"/>
      <c r="D58" s="83"/>
      <c r="E58" s="85"/>
      <c r="F58" s="83"/>
      <c r="G58" s="85"/>
      <c r="H58" s="83"/>
      <c r="I58" s="85"/>
      <c r="J58" s="83"/>
      <c r="K58" s="85"/>
      <c r="T58" s="84"/>
      <c r="U58" s="83"/>
      <c r="V58" s="85"/>
      <c r="W58" s="83"/>
      <c r="X58" s="85"/>
      <c r="Y58" s="83"/>
      <c r="Z58" s="85"/>
      <c r="AA58" s="83"/>
      <c r="AB58" s="85"/>
      <c r="AC58" s="83"/>
      <c r="AD58" s="85"/>
    </row>
    <row r="59" spans="1:85" s="1" customFormat="1" x14ac:dyDescent="0.2">
      <c r="A59" s="84"/>
      <c r="B59" s="83"/>
      <c r="C59" s="85"/>
      <c r="D59" s="83"/>
      <c r="E59" s="85"/>
      <c r="F59" s="83"/>
      <c r="G59" s="85"/>
      <c r="H59" s="83"/>
      <c r="I59" s="85"/>
      <c r="J59" s="83"/>
      <c r="K59" s="85"/>
      <c r="T59" s="84"/>
      <c r="U59" s="83"/>
      <c r="V59" s="85"/>
      <c r="W59" s="83"/>
      <c r="X59" s="85"/>
      <c r="Y59" s="83"/>
      <c r="Z59" s="85"/>
      <c r="AA59" s="83"/>
      <c r="AB59" s="85"/>
      <c r="AC59" s="83"/>
      <c r="AD59" s="85"/>
    </row>
    <row r="60" spans="1:85" s="1" customFormat="1" x14ac:dyDescent="0.2">
      <c r="A60" s="84"/>
      <c r="B60" s="83"/>
      <c r="C60" s="85"/>
      <c r="D60" s="83"/>
      <c r="E60" s="85"/>
      <c r="F60" s="83"/>
      <c r="G60" s="85"/>
      <c r="H60" s="83"/>
      <c r="I60" s="85"/>
      <c r="J60" s="83"/>
      <c r="K60" s="85"/>
      <c r="T60" s="84"/>
      <c r="U60" s="83"/>
      <c r="V60" s="85"/>
      <c r="W60" s="83"/>
      <c r="X60" s="85"/>
      <c r="Y60" s="83"/>
      <c r="Z60" s="85"/>
      <c r="AA60" s="83"/>
      <c r="AB60" s="85"/>
      <c r="AC60" s="83"/>
      <c r="AD60" s="85"/>
    </row>
    <row r="61" spans="1:85" s="1" customFormat="1" x14ac:dyDescent="0.2">
      <c r="A61" s="84"/>
      <c r="B61" s="83"/>
      <c r="C61" s="85"/>
      <c r="D61" s="83"/>
      <c r="E61" s="85"/>
      <c r="F61" s="83"/>
      <c r="G61" s="85"/>
      <c r="H61" s="83"/>
      <c r="I61" s="85"/>
      <c r="J61" s="83"/>
      <c r="K61" s="85"/>
      <c r="T61" s="84"/>
      <c r="U61" s="83"/>
      <c r="V61" s="85"/>
      <c r="W61" s="83"/>
      <c r="X61" s="85"/>
      <c r="Y61" s="83"/>
      <c r="Z61" s="85"/>
      <c r="AA61" s="83"/>
      <c r="AB61" s="85"/>
      <c r="AC61" s="83"/>
      <c r="AD61" s="85"/>
    </row>
    <row r="62" spans="1:85" s="1" customFormat="1" x14ac:dyDescent="0.2">
      <c r="A62" s="84"/>
      <c r="B62" s="83"/>
      <c r="C62" s="85"/>
      <c r="D62" s="83"/>
      <c r="E62" s="85"/>
      <c r="F62" s="83"/>
      <c r="G62" s="85"/>
      <c r="H62" s="83"/>
      <c r="I62" s="85"/>
      <c r="J62" s="83"/>
      <c r="K62" s="85"/>
      <c r="T62" s="84"/>
      <c r="U62" s="83"/>
      <c r="V62" s="85"/>
      <c r="W62" s="83"/>
      <c r="X62" s="85"/>
      <c r="Y62" s="83"/>
      <c r="Z62" s="85"/>
      <c r="AA62" s="83"/>
      <c r="AB62" s="85"/>
      <c r="AC62" s="83"/>
      <c r="AD62" s="85"/>
    </row>
    <row r="63" spans="1:85" s="1" customFormat="1" x14ac:dyDescent="0.2">
      <c r="A63" s="121"/>
      <c r="B63" s="85"/>
      <c r="C63" s="85"/>
      <c r="D63" s="85"/>
      <c r="E63" s="85"/>
      <c r="F63" s="85"/>
      <c r="G63" s="85"/>
      <c r="H63" s="85"/>
      <c r="I63" s="85"/>
      <c r="J63" s="85"/>
      <c r="K63" s="85"/>
      <c r="T63" s="121"/>
      <c r="U63" s="85"/>
      <c r="V63" s="85"/>
      <c r="W63" s="85"/>
      <c r="X63" s="85"/>
      <c r="Y63" s="85"/>
      <c r="Z63" s="85"/>
      <c r="AA63" s="85"/>
      <c r="AB63" s="85"/>
      <c r="AC63" s="85"/>
      <c r="AD63" s="85"/>
    </row>
    <row r="64" spans="1:85" s="1" customFormat="1" x14ac:dyDescent="0.2">
      <c r="A64" s="122"/>
      <c r="B64" s="85"/>
      <c r="C64" s="85"/>
      <c r="D64" s="85"/>
      <c r="E64" s="85"/>
      <c r="F64" s="85"/>
      <c r="G64" s="85"/>
      <c r="H64" s="85"/>
      <c r="I64" s="85"/>
      <c r="J64" s="85"/>
      <c r="K64" s="85"/>
      <c r="T64" s="122"/>
      <c r="U64" s="85"/>
      <c r="V64" s="85"/>
      <c r="W64" s="85"/>
      <c r="X64" s="85"/>
      <c r="Y64" s="85"/>
      <c r="Z64" s="85"/>
      <c r="AA64" s="85"/>
      <c r="AB64" s="85"/>
      <c r="AC64" s="85"/>
      <c r="AD64" s="85"/>
    </row>
    <row r="65" spans="2:85" x14ac:dyDescent="0.2">
      <c r="T65" s="85"/>
      <c r="AE65" s="1"/>
      <c r="AF65" s="1"/>
      <c r="AG65" s="1"/>
      <c r="AH65" s="1"/>
      <c r="AI65" s="1"/>
      <c r="AJ65" s="1"/>
      <c r="CB65" s="85"/>
      <c r="CC65" s="85"/>
      <c r="CD65" s="85"/>
      <c r="CE65" s="85"/>
      <c r="CF65" s="85"/>
      <c r="CG65" s="85"/>
    </row>
    <row r="67" spans="2:85" x14ac:dyDescent="0.2">
      <c r="B67" s="83"/>
      <c r="AA67" s="83"/>
    </row>
    <row r="68" spans="2:85" x14ac:dyDescent="0.2">
      <c r="B68" s="83"/>
      <c r="AA68" s="83"/>
    </row>
    <row r="69" spans="2:85" x14ac:dyDescent="0.2">
      <c r="B69" s="83"/>
      <c r="AA69" s="83"/>
    </row>
    <row r="70" spans="2:85" x14ac:dyDescent="0.2">
      <c r="B70" s="83"/>
      <c r="AA70" s="83"/>
    </row>
    <row r="71" spans="2:85" x14ac:dyDescent="0.2">
      <c r="B71" s="83"/>
      <c r="AA71" s="83"/>
    </row>
  </sheetData>
  <mergeCells count="29">
    <mergeCell ref="A46:S47"/>
    <mergeCell ref="T46:AM47"/>
    <mergeCell ref="U7:V8"/>
    <mergeCell ref="W7:X8"/>
    <mergeCell ref="A45:S45"/>
    <mergeCell ref="T45:AM45"/>
    <mergeCell ref="A44:S44"/>
    <mergeCell ref="T44:AM44"/>
    <mergeCell ref="J7:K8"/>
    <mergeCell ref="L7:M8"/>
    <mergeCell ref="N7:O8"/>
    <mergeCell ref="P7:Q8"/>
    <mergeCell ref="R7:S8"/>
    <mergeCell ref="AA7:AB8"/>
    <mergeCell ref="AC7:AD8"/>
    <mergeCell ref="T1:AM1"/>
    <mergeCell ref="A2:S4"/>
    <mergeCell ref="T2:AM4"/>
    <mergeCell ref="B6:G6"/>
    <mergeCell ref="H6:M6"/>
    <mergeCell ref="N6:S6"/>
    <mergeCell ref="U6:Z6"/>
    <mergeCell ref="AA6:AF6"/>
    <mergeCell ref="AE7:AF8"/>
    <mergeCell ref="Y7:Z8"/>
    <mergeCell ref="B7:C8"/>
    <mergeCell ref="D7:E8"/>
    <mergeCell ref="F7:G8"/>
    <mergeCell ref="H7:I8"/>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BU71"/>
  <sheetViews>
    <sheetView zoomScaleNormal="100" workbookViewId="0">
      <selection activeCell="T45" sqref="T45:AN45"/>
    </sheetView>
  </sheetViews>
  <sheetFormatPr defaultColWidth="9" defaultRowHeight="12.75" x14ac:dyDescent="0.2"/>
  <cols>
    <col min="1" max="1" width="16.7109375" style="85" customWidth="1"/>
    <col min="2" max="7" width="4.140625" style="85" customWidth="1"/>
    <col min="8" max="13" width="4.140625" style="1" customWidth="1"/>
    <col min="14" max="19" width="4.140625" style="85" customWidth="1"/>
    <col min="20" max="20" width="16.7109375" style="85" customWidth="1"/>
    <col min="21" max="26" width="4.140625" style="1" customWidth="1"/>
    <col min="27" max="32" width="4.140625" style="85" customWidth="1"/>
    <col min="33" max="40" width="3" style="1" customWidth="1"/>
    <col min="41" max="72" width="2.7109375" style="1" customWidth="1"/>
    <col min="73" max="73" width="9" style="1"/>
    <col min="74" max="16384" width="9" style="85"/>
  </cols>
  <sheetData>
    <row r="1" spans="1:73" x14ac:dyDescent="0.2">
      <c r="A1" s="123" t="s">
        <v>319</v>
      </c>
      <c r="B1" s="1"/>
      <c r="C1" s="1"/>
      <c r="D1" s="1"/>
      <c r="E1" s="1"/>
      <c r="F1" s="1"/>
      <c r="G1" s="1"/>
      <c r="H1" s="123"/>
      <c r="I1" s="123"/>
      <c r="J1" s="123"/>
      <c r="K1" s="123"/>
      <c r="L1" s="123"/>
      <c r="M1" s="123"/>
      <c r="N1" s="123"/>
      <c r="O1" s="123"/>
      <c r="P1" s="123"/>
      <c r="Q1" s="123"/>
      <c r="R1" s="123"/>
      <c r="S1" s="123"/>
      <c r="T1" s="509" t="str">
        <f>A1</f>
        <v>Table A4.31</v>
      </c>
      <c r="U1" s="509"/>
      <c r="V1" s="509"/>
      <c r="W1" s="509"/>
      <c r="X1" s="509"/>
      <c r="Y1" s="509"/>
      <c r="Z1" s="509"/>
      <c r="AA1" s="509"/>
      <c r="AB1" s="509"/>
      <c r="AC1" s="509"/>
      <c r="AD1" s="509"/>
      <c r="AE1" s="509"/>
      <c r="AF1" s="509"/>
      <c r="AG1" s="509"/>
      <c r="AH1" s="509"/>
      <c r="AI1" s="509"/>
      <c r="AJ1" s="509"/>
      <c r="AK1" s="509"/>
      <c r="AL1" s="509"/>
      <c r="AM1" s="509"/>
      <c r="AN1" s="509"/>
    </row>
    <row r="2" spans="1:73" ht="12.75" customHeight="1" x14ac:dyDescent="0.2">
      <c r="A2" s="477" t="s">
        <v>300</v>
      </c>
      <c r="B2" s="477"/>
      <c r="C2" s="477"/>
      <c r="D2" s="477"/>
      <c r="E2" s="477"/>
      <c r="F2" s="477"/>
      <c r="G2" s="477"/>
      <c r="H2" s="477"/>
      <c r="I2" s="477"/>
      <c r="J2" s="477"/>
      <c r="K2" s="477"/>
      <c r="L2" s="477"/>
      <c r="M2" s="477"/>
      <c r="N2" s="477"/>
      <c r="O2" s="477"/>
      <c r="P2" s="477"/>
      <c r="Q2" s="477"/>
      <c r="R2" s="477"/>
      <c r="S2" s="477"/>
      <c r="T2" s="477" t="str">
        <f>A2</f>
        <v>Mean use of information-processing skills, adjusted for literacy and numeracy proficiency, by skills-mismatch status</v>
      </c>
      <c r="U2" s="477"/>
      <c r="V2" s="477"/>
      <c r="W2" s="477"/>
      <c r="X2" s="477"/>
      <c r="Y2" s="477"/>
      <c r="Z2" s="477"/>
      <c r="AA2" s="477"/>
      <c r="AB2" s="477"/>
      <c r="AC2" s="477"/>
      <c r="AD2" s="477"/>
      <c r="AE2" s="477"/>
      <c r="AF2" s="477"/>
      <c r="AG2" s="477"/>
      <c r="AH2" s="477"/>
      <c r="AI2" s="477"/>
      <c r="AJ2" s="477"/>
      <c r="AK2" s="477"/>
      <c r="AL2" s="477"/>
      <c r="AM2" s="477"/>
      <c r="AN2" s="477"/>
    </row>
    <row r="3" spans="1:73" x14ac:dyDescent="0.2">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row>
    <row r="4" spans="1:73" x14ac:dyDescent="0.2">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row>
    <row r="5" spans="1:73" ht="12.75" customHeight="1" x14ac:dyDescent="0.2">
      <c r="A5" s="110" t="s">
        <v>45</v>
      </c>
      <c r="T5" s="110" t="s">
        <v>46</v>
      </c>
    </row>
    <row r="6" spans="1:73" ht="19.5" customHeight="1" x14ac:dyDescent="0.2">
      <c r="A6" s="110"/>
      <c r="B6" s="500" t="s">
        <v>77</v>
      </c>
      <c r="C6" s="510"/>
      <c r="D6" s="510"/>
      <c r="E6" s="510"/>
      <c r="F6" s="510"/>
      <c r="G6" s="511"/>
      <c r="H6" s="500" t="s">
        <v>78</v>
      </c>
      <c r="I6" s="510"/>
      <c r="J6" s="510"/>
      <c r="K6" s="510"/>
      <c r="L6" s="510"/>
      <c r="M6" s="511"/>
      <c r="N6" s="500" t="s">
        <v>79</v>
      </c>
      <c r="O6" s="510"/>
      <c r="P6" s="510"/>
      <c r="Q6" s="510"/>
      <c r="R6" s="510"/>
      <c r="S6" s="511"/>
      <c r="T6" s="110"/>
      <c r="U6" s="500" t="s">
        <v>299</v>
      </c>
      <c r="V6" s="510"/>
      <c r="W6" s="510"/>
      <c r="X6" s="510"/>
      <c r="Y6" s="510"/>
      <c r="Z6" s="511"/>
      <c r="AA6" s="500" t="s">
        <v>80</v>
      </c>
      <c r="AB6" s="510"/>
      <c r="AC6" s="510"/>
      <c r="AD6" s="510"/>
      <c r="AE6" s="510"/>
      <c r="AF6" s="511"/>
    </row>
    <row r="7" spans="1:73" ht="12.75" customHeight="1" x14ac:dyDescent="0.2">
      <c r="A7" s="116"/>
      <c r="B7" s="505" t="s">
        <v>260</v>
      </c>
      <c r="C7" s="506"/>
      <c r="D7" s="505" t="s">
        <v>261</v>
      </c>
      <c r="E7" s="506"/>
      <c r="F7" s="505" t="s">
        <v>259</v>
      </c>
      <c r="G7" s="506"/>
      <c r="H7" s="505" t="s">
        <v>260</v>
      </c>
      <c r="I7" s="506"/>
      <c r="J7" s="505" t="s">
        <v>261</v>
      </c>
      <c r="K7" s="506"/>
      <c r="L7" s="505" t="s">
        <v>259</v>
      </c>
      <c r="M7" s="506"/>
      <c r="N7" s="505" t="s">
        <v>260</v>
      </c>
      <c r="O7" s="506"/>
      <c r="P7" s="505" t="s">
        <v>261</v>
      </c>
      <c r="Q7" s="506"/>
      <c r="R7" s="505" t="s">
        <v>259</v>
      </c>
      <c r="S7" s="506"/>
      <c r="T7" s="116"/>
      <c r="U7" s="505" t="s">
        <v>260</v>
      </c>
      <c r="V7" s="506"/>
      <c r="W7" s="505" t="s">
        <v>261</v>
      </c>
      <c r="X7" s="506"/>
      <c r="Y7" s="505" t="s">
        <v>259</v>
      </c>
      <c r="Z7" s="506"/>
      <c r="AA7" s="505" t="s">
        <v>260</v>
      </c>
      <c r="AB7" s="506"/>
      <c r="AC7" s="505" t="s">
        <v>261</v>
      </c>
      <c r="AD7" s="506"/>
      <c r="AE7" s="505" t="s">
        <v>259</v>
      </c>
      <c r="AF7" s="506"/>
    </row>
    <row r="8" spans="1:73" ht="24" customHeight="1" x14ac:dyDescent="0.2">
      <c r="A8" s="1"/>
      <c r="B8" s="507"/>
      <c r="C8" s="508"/>
      <c r="D8" s="507"/>
      <c r="E8" s="508"/>
      <c r="F8" s="507"/>
      <c r="G8" s="508"/>
      <c r="H8" s="507"/>
      <c r="I8" s="508"/>
      <c r="J8" s="507"/>
      <c r="K8" s="508"/>
      <c r="L8" s="507"/>
      <c r="M8" s="508"/>
      <c r="N8" s="507"/>
      <c r="O8" s="508"/>
      <c r="P8" s="507"/>
      <c r="Q8" s="508"/>
      <c r="R8" s="507"/>
      <c r="S8" s="508"/>
      <c r="T8" s="1"/>
      <c r="U8" s="507"/>
      <c r="V8" s="508"/>
      <c r="W8" s="507"/>
      <c r="X8" s="508"/>
      <c r="Y8" s="507"/>
      <c r="Z8" s="508"/>
      <c r="AA8" s="507"/>
      <c r="AB8" s="508"/>
      <c r="AC8" s="507"/>
      <c r="AD8" s="508"/>
      <c r="AE8" s="507"/>
      <c r="AF8" s="508"/>
    </row>
    <row r="9" spans="1:73" s="91" customFormat="1" ht="20.25" customHeight="1" x14ac:dyDescent="0.2">
      <c r="A9" s="92"/>
      <c r="B9" s="176" t="s">
        <v>36</v>
      </c>
      <c r="C9" s="177" t="s">
        <v>29</v>
      </c>
      <c r="D9" s="176" t="s">
        <v>36</v>
      </c>
      <c r="E9" s="177" t="s">
        <v>29</v>
      </c>
      <c r="F9" s="176" t="s">
        <v>36</v>
      </c>
      <c r="G9" s="177" t="s">
        <v>29</v>
      </c>
      <c r="H9" s="176" t="s">
        <v>36</v>
      </c>
      <c r="I9" s="177" t="s">
        <v>29</v>
      </c>
      <c r="J9" s="176" t="s">
        <v>36</v>
      </c>
      <c r="K9" s="177" t="s">
        <v>29</v>
      </c>
      <c r="L9" s="176" t="s">
        <v>36</v>
      </c>
      <c r="M9" s="177" t="s">
        <v>29</v>
      </c>
      <c r="N9" s="176" t="s">
        <v>36</v>
      </c>
      <c r="O9" s="177" t="s">
        <v>29</v>
      </c>
      <c r="P9" s="176" t="s">
        <v>36</v>
      </c>
      <c r="Q9" s="177" t="s">
        <v>29</v>
      </c>
      <c r="R9" s="176" t="s">
        <v>36</v>
      </c>
      <c r="S9" s="177" t="s">
        <v>29</v>
      </c>
      <c r="T9" s="92"/>
      <c r="U9" s="176" t="s">
        <v>36</v>
      </c>
      <c r="V9" s="177" t="s">
        <v>29</v>
      </c>
      <c r="W9" s="176" t="s">
        <v>36</v>
      </c>
      <c r="X9" s="177" t="s">
        <v>29</v>
      </c>
      <c r="Y9" s="176" t="s">
        <v>36</v>
      </c>
      <c r="Z9" s="177" t="s">
        <v>29</v>
      </c>
      <c r="AA9" s="176" t="s">
        <v>36</v>
      </c>
      <c r="AB9" s="177" t="s">
        <v>29</v>
      </c>
      <c r="AC9" s="176" t="s">
        <v>36</v>
      </c>
      <c r="AD9" s="177" t="s">
        <v>29</v>
      </c>
      <c r="AE9" s="176" t="s">
        <v>36</v>
      </c>
      <c r="AF9" s="177" t="s">
        <v>29</v>
      </c>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row>
    <row r="10" spans="1:73" x14ac:dyDescent="0.2">
      <c r="A10" s="95" t="s">
        <v>0</v>
      </c>
      <c r="C10" s="96"/>
      <c r="D10" s="96"/>
      <c r="E10" s="96"/>
      <c r="F10" s="96"/>
      <c r="G10" s="96"/>
      <c r="O10" s="96"/>
      <c r="P10" s="96"/>
      <c r="Q10" s="96"/>
      <c r="R10" s="96"/>
      <c r="S10" s="292"/>
      <c r="T10" s="95" t="s">
        <v>0</v>
      </c>
      <c r="AB10" s="96"/>
      <c r="AC10" s="96"/>
      <c r="AD10" s="96"/>
      <c r="AE10" s="96"/>
      <c r="AF10" s="292"/>
    </row>
    <row r="11" spans="1:73" x14ac:dyDescent="0.2">
      <c r="A11" s="97" t="s">
        <v>1</v>
      </c>
      <c r="B11" s="1"/>
      <c r="C11" s="1"/>
      <c r="D11" s="1"/>
      <c r="E11" s="1"/>
      <c r="F11" s="1"/>
      <c r="G11" s="1"/>
      <c r="N11" s="1"/>
      <c r="O11" s="1"/>
      <c r="P11" s="1"/>
      <c r="Q11" s="1"/>
      <c r="R11" s="1"/>
      <c r="S11" s="293"/>
      <c r="T11" s="97" t="s">
        <v>1</v>
      </c>
      <c r="AA11" s="1"/>
      <c r="AB11" s="1"/>
      <c r="AC11" s="1"/>
      <c r="AD11" s="1"/>
      <c r="AE11" s="1"/>
      <c r="AF11" s="293"/>
    </row>
    <row r="12" spans="1:73" x14ac:dyDescent="0.2">
      <c r="A12" s="83" t="s">
        <v>2</v>
      </c>
      <c r="B12" s="99">
        <v>0.225012501105329</v>
      </c>
      <c r="C12" s="100">
        <v>6.2012826903818097E-2</v>
      </c>
      <c r="D12" s="99">
        <v>1.09386325430332</v>
      </c>
      <c r="E12" s="100">
        <v>0.100778663400763</v>
      </c>
      <c r="F12" s="99">
        <v>0.77673515074857202</v>
      </c>
      <c r="G12" s="100">
        <v>2.1139707872275301E-2</v>
      </c>
      <c r="H12" s="99">
        <v>0.23826487627229001</v>
      </c>
      <c r="I12" s="100">
        <v>7.0918075990941007E-2</v>
      </c>
      <c r="J12" s="99">
        <v>1.18197177511116</v>
      </c>
      <c r="K12" s="100">
        <v>0.136952748186637</v>
      </c>
      <c r="L12" s="99">
        <v>0.71823042325616804</v>
      </c>
      <c r="M12" s="100">
        <v>2.1869054437339899E-2</v>
      </c>
      <c r="N12" s="99">
        <v>1.02793902974407</v>
      </c>
      <c r="O12" s="100">
        <v>7.4885053905150697E-2</v>
      </c>
      <c r="P12" s="99">
        <v>1.37523290150859</v>
      </c>
      <c r="Q12" s="100">
        <v>0.13012253890589201</v>
      </c>
      <c r="R12" s="99">
        <v>1.26041059113763</v>
      </c>
      <c r="S12" s="258">
        <v>2.3362889127515201E-2</v>
      </c>
      <c r="T12" s="83" t="s">
        <v>2</v>
      </c>
      <c r="U12" s="99">
        <v>-0.18969903728158599</v>
      </c>
      <c r="V12" s="100">
        <v>8.88983561171761E-2</v>
      </c>
      <c r="W12" s="99">
        <v>0.48997811495163801</v>
      </c>
      <c r="X12" s="100">
        <v>0.12622004912378601</v>
      </c>
      <c r="Y12" s="99">
        <v>0.35005966840962499</v>
      </c>
      <c r="Z12" s="100">
        <v>2.7284148163985101E-2</v>
      </c>
      <c r="AA12" s="99">
        <v>3.87803383860261E-3</v>
      </c>
      <c r="AB12" s="100">
        <v>6.87943612472562E-2</v>
      </c>
      <c r="AC12" s="99">
        <v>0.78114428372908995</v>
      </c>
      <c r="AD12" s="100">
        <v>0.13751212555317399</v>
      </c>
      <c r="AE12" s="99">
        <v>0.421805643805024</v>
      </c>
      <c r="AF12" s="258">
        <v>2.4365895859719301E-2</v>
      </c>
    </row>
    <row r="13" spans="1:73" ht="12.75" customHeight="1" x14ac:dyDescent="0.2">
      <c r="A13" s="98" t="s">
        <v>3</v>
      </c>
      <c r="B13" s="99">
        <v>-0.473566914973997</v>
      </c>
      <c r="C13" s="100">
        <v>4.1864070390716303E-2</v>
      </c>
      <c r="D13" s="178">
        <v>0.25305263594467498</v>
      </c>
      <c r="E13" s="179">
        <v>0.25422923518596002</v>
      </c>
      <c r="F13" s="99">
        <v>-9.2855186153877195E-2</v>
      </c>
      <c r="G13" s="100">
        <v>1.9061052769547001E-2</v>
      </c>
      <c r="H13" s="99">
        <v>8.1113088805670197E-2</v>
      </c>
      <c r="I13" s="100">
        <v>4.6423689384655603E-2</v>
      </c>
      <c r="J13" s="178">
        <v>0.54479911874923803</v>
      </c>
      <c r="K13" s="179">
        <v>0.348061204364156</v>
      </c>
      <c r="L13" s="99">
        <v>0.43857297790654398</v>
      </c>
      <c r="M13" s="100">
        <v>2.5790570389667301E-2</v>
      </c>
      <c r="N13" s="99">
        <v>-0.10206876378335</v>
      </c>
      <c r="O13" s="100">
        <v>5.1257286674011998E-2</v>
      </c>
      <c r="P13" s="179">
        <v>0.34259424750175499</v>
      </c>
      <c r="Q13" s="179">
        <v>0.26217744514316599</v>
      </c>
      <c r="R13" s="99">
        <v>2.0239580778035102E-2</v>
      </c>
      <c r="S13" s="258">
        <v>2.2805276435089099E-2</v>
      </c>
      <c r="T13" s="98" t="s">
        <v>3</v>
      </c>
      <c r="U13" s="99">
        <v>-1.18794195093772</v>
      </c>
      <c r="V13" s="100">
        <v>5.91179462645611E-2</v>
      </c>
      <c r="W13" s="99">
        <v>-0.36497415437620201</v>
      </c>
      <c r="X13" s="100">
        <v>0.22958201610717499</v>
      </c>
      <c r="Y13" s="99">
        <v>-0.86005923459129796</v>
      </c>
      <c r="Z13" s="100">
        <v>2.7890985070378099E-2</v>
      </c>
      <c r="AA13" s="99">
        <v>-0.28149871100456902</v>
      </c>
      <c r="AB13" s="100">
        <v>5.0886690759380397E-2</v>
      </c>
      <c r="AC13" s="178">
        <v>0.52816674779512296</v>
      </c>
      <c r="AD13" s="179">
        <v>0.217887867769883</v>
      </c>
      <c r="AE13" s="99">
        <v>-7.9939081564770198E-2</v>
      </c>
      <c r="AF13" s="258">
        <v>2.00615421844373E-2</v>
      </c>
    </row>
    <row r="14" spans="1:73" x14ac:dyDescent="0.2">
      <c r="A14" s="98" t="s">
        <v>4</v>
      </c>
      <c r="B14" s="99">
        <v>0.228141434537867</v>
      </c>
      <c r="C14" s="100">
        <v>5.1865356057952401E-2</v>
      </c>
      <c r="D14" s="99">
        <v>1.15083935176301</v>
      </c>
      <c r="E14" s="100">
        <v>9.0151309762089904E-2</v>
      </c>
      <c r="F14" s="99">
        <v>0.69014544636364095</v>
      </c>
      <c r="G14" s="100">
        <v>1.2220778675667E-2</v>
      </c>
      <c r="H14" s="99">
        <v>0.56915983926839697</v>
      </c>
      <c r="I14" s="100">
        <v>5.32963930745241E-2</v>
      </c>
      <c r="J14" s="99">
        <v>1.42049343362294</v>
      </c>
      <c r="K14" s="100">
        <v>8.1685062786426205E-2</v>
      </c>
      <c r="L14" s="99">
        <v>0.96160663711109395</v>
      </c>
      <c r="M14" s="100">
        <v>1.3829300119665201E-2</v>
      </c>
      <c r="N14" s="99">
        <v>0.82339475628090997</v>
      </c>
      <c r="O14" s="100">
        <v>5.9420526700428702E-2</v>
      </c>
      <c r="P14" s="99">
        <v>1.2814409550063199</v>
      </c>
      <c r="Q14" s="100">
        <v>8.7435128806912801E-2</v>
      </c>
      <c r="R14" s="99">
        <v>1.0750503055242</v>
      </c>
      <c r="S14" s="258">
        <v>1.79226792244352E-2</v>
      </c>
      <c r="T14" s="98" t="s">
        <v>4</v>
      </c>
      <c r="U14" s="99">
        <v>-0.559474227347319</v>
      </c>
      <c r="V14" s="100">
        <v>6.5056373884024896E-2</v>
      </c>
      <c r="W14" s="99">
        <v>0.49846824295498299</v>
      </c>
      <c r="X14" s="100">
        <v>0.106538777921787</v>
      </c>
      <c r="Y14" s="99">
        <v>2.3661639035659099E-2</v>
      </c>
      <c r="Z14" s="100">
        <v>1.7493085812439201E-2</v>
      </c>
      <c r="AA14" s="99">
        <v>-4.4870591125734903E-3</v>
      </c>
      <c r="AB14" s="100">
        <v>7.1605537210714706E-2</v>
      </c>
      <c r="AC14" s="99">
        <v>0.82753248032233295</v>
      </c>
      <c r="AD14" s="100">
        <v>9.0543307863687694E-2</v>
      </c>
      <c r="AE14" s="99">
        <v>0.485996214882218</v>
      </c>
      <c r="AF14" s="258">
        <v>2.0282801317264499E-2</v>
      </c>
    </row>
    <row r="15" spans="1:73" x14ac:dyDescent="0.2">
      <c r="A15" s="98" t="s">
        <v>5</v>
      </c>
      <c r="B15" s="99">
        <v>-0.38711823001412599</v>
      </c>
      <c r="C15" s="100">
        <v>5.7033169750512903E-2</v>
      </c>
      <c r="D15" s="99">
        <v>0.17884446978343799</v>
      </c>
      <c r="E15" s="100">
        <v>0.19658364674151299</v>
      </c>
      <c r="F15" s="99">
        <v>-0.15099898183872401</v>
      </c>
      <c r="G15" s="100">
        <v>3.6858474359811301E-2</v>
      </c>
      <c r="H15" s="99">
        <v>0.202682984452286</v>
      </c>
      <c r="I15" s="100">
        <v>7.1119018272596202E-2</v>
      </c>
      <c r="J15" s="99">
        <v>0.83933477400789203</v>
      </c>
      <c r="K15" s="100">
        <v>0.31627182798808001</v>
      </c>
      <c r="L15" s="99">
        <v>0.38225589234183899</v>
      </c>
      <c r="M15" s="100">
        <v>4.1836228861924299E-2</v>
      </c>
      <c r="N15" s="99">
        <v>0.26938716934464901</v>
      </c>
      <c r="O15" s="100">
        <v>6.7643984090009296E-2</v>
      </c>
      <c r="P15" s="99">
        <v>0.53122285525042301</v>
      </c>
      <c r="Q15" s="100">
        <v>0.20902902514313901</v>
      </c>
      <c r="R15" s="99">
        <v>0.310021111429851</v>
      </c>
      <c r="S15" s="258">
        <v>3.6645881323890003E-2</v>
      </c>
      <c r="T15" s="98" t="s">
        <v>5</v>
      </c>
      <c r="U15" s="99">
        <v>-0.98805824258866004</v>
      </c>
      <c r="V15" s="100">
        <v>0.111325349202282</v>
      </c>
      <c r="W15" s="99">
        <v>-0.65124453109129599</v>
      </c>
      <c r="X15" s="100">
        <v>0.191175321914726</v>
      </c>
      <c r="Y15" s="99">
        <v>-0.72351753661197604</v>
      </c>
      <c r="Z15" s="100">
        <v>4.78714157204711E-2</v>
      </c>
      <c r="AA15" s="99">
        <v>0.548644850523899</v>
      </c>
      <c r="AB15" s="100">
        <v>8.7399664115702505E-2</v>
      </c>
      <c r="AC15" s="178">
        <v>0.80075491872871796</v>
      </c>
      <c r="AD15" s="179">
        <v>0.162270543515669</v>
      </c>
      <c r="AE15" s="99">
        <v>0.71407081709383202</v>
      </c>
      <c r="AF15" s="258">
        <v>3.3165294398268402E-2</v>
      </c>
    </row>
    <row r="16" spans="1:73" x14ac:dyDescent="0.2">
      <c r="A16" s="98" t="s">
        <v>6</v>
      </c>
      <c r="B16" s="99">
        <v>0.12583475745234601</v>
      </c>
      <c r="C16" s="100">
        <v>4.4403577937678497E-2</v>
      </c>
      <c r="D16" s="99">
        <v>0.85939880846301298</v>
      </c>
      <c r="E16" s="100">
        <v>7.2342102290881394E-2</v>
      </c>
      <c r="F16" s="99">
        <v>0.49372415425352201</v>
      </c>
      <c r="G16" s="100">
        <v>1.67200023768856E-2</v>
      </c>
      <c r="H16" s="99">
        <v>0.75167526540804996</v>
      </c>
      <c r="I16" s="100">
        <v>4.4452525422700097E-2</v>
      </c>
      <c r="J16" s="99">
        <v>1.31253439745651</v>
      </c>
      <c r="K16" s="100">
        <v>7.2893766124074499E-2</v>
      </c>
      <c r="L16" s="99">
        <v>1.0591131010356001</v>
      </c>
      <c r="M16" s="100">
        <v>1.7580326006416201E-2</v>
      </c>
      <c r="N16" s="99">
        <v>0.10316620095566301</v>
      </c>
      <c r="O16" s="100">
        <v>6.71065224091041E-2</v>
      </c>
      <c r="P16" s="99">
        <v>0.44865080740529101</v>
      </c>
      <c r="Q16" s="100">
        <v>0.101136496297188</v>
      </c>
      <c r="R16" s="99">
        <v>0.18195156694115999</v>
      </c>
      <c r="S16" s="258">
        <v>1.7740229716146302E-2</v>
      </c>
      <c r="T16" s="98" t="s">
        <v>6</v>
      </c>
      <c r="U16" s="99">
        <v>-1.0041249478784999</v>
      </c>
      <c r="V16" s="100">
        <v>6.0670828422414801E-2</v>
      </c>
      <c r="W16" s="99">
        <v>-0.11108262297108</v>
      </c>
      <c r="X16" s="100">
        <v>9.1314838218346905E-2</v>
      </c>
      <c r="Y16" s="99">
        <v>-0.58035585664174505</v>
      </c>
      <c r="Z16" s="100">
        <v>2.2524578276238799E-2</v>
      </c>
      <c r="AA16" s="99">
        <v>-0.26084458670549798</v>
      </c>
      <c r="AB16" s="100">
        <v>6.48690771437858E-2</v>
      </c>
      <c r="AC16" s="99">
        <v>0.34269529565808099</v>
      </c>
      <c r="AD16" s="100">
        <v>9.26226406417784E-2</v>
      </c>
      <c r="AE16" s="99">
        <v>1.3863784830273E-3</v>
      </c>
      <c r="AF16" s="258">
        <v>1.9595001421941101E-2</v>
      </c>
    </row>
    <row r="17" spans="1:32" s="1" customFormat="1" x14ac:dyDescent="0.2">
      <c r="A17" s="98" t="s">
        <v>7</v>
      </c>
      <c r="B17" s="99">
        <v>-0.25523974282758799</v>
      </c>
      <c r="C17" s="100">
        <v>4.39680681111791E-2</v>
      </c>
      <c r="D17" s="99">
        <v>0.38205618404907099</v>
      </c>
      <c r="E17" s="100">
        <v>7.5952970386323898E-2</v>
      </c>
      <c r="F17" s="99">
        <v>-7.3478637213557907E-2</v>
      </c>
      <c r="G17" s="100">
        <v>2.02432039913076E-2</v>
      </c>
      <c r="H17" s="99">
        <v>0.39280099925755102</v>
      </c>
      <c r="I17" s="100">
        <v>3.8765835248869701E-2</v>
      </c>
      <c r="J17" s="99">
        <v>0.72306730084590498</v>
      </c>
      <c r="K17" s="100">
        <v>7.7905410444722906E-2</v>
      </c>
      <c r="L17" s="99">
        <v>0.57722036450533498</v>
      </c>
      <c r="M17" s="100">
        <v>1.48832110993238E-2</v>
      </c>
      <c r="N17" s="99">
        <v>5.3934836879810197E-2</v>
      </c>
      <c r="O17" s="100">
        <v>5.36418214267948E-2</v>
      </c>
      <c r="P17" s="99">
        <v>0.25780588892331702</v>
      </c>
      <c r="Q17" s="100">
        <v>7.1678434208271594E-2</v>
      </c>
      <c r="R17" s="99">
        <v>0.16830557860870099</v>
      </c>
      <c r="S17" s="258">
        <v>1.7894514664692902E-2</v>
      </c>
      <c r="T17" s="98" t="s">
        <v>7</v>
      </c>
      <c r="U17" s="99">
        <v>-0.30277993970795902</v>
      </c>
      <c r="V17" s="100">
        <v>6.1443428645368697E-2</v>
      </c>
      <c r="W17" s="99">
        <v>8.6381673142236506E-2</v>
      </c>
      <c r="X17" s="100">
        <v>0.114849246682708</v>
      </c>
      <c r="Y17" s="99">
        <v>-0.35103867372939301</v>
      </c>
      <c r="Z17" s="100">
        <v>2.2983699641366599E-2</v>
      </c>
      <c r="AA17" s="99">
        <v>-0.349143915617872</v>
      </c>
      <c r="AB17" s="100">
        <v>6.2556017868928102E-2</v>
      </c>
      <c r="AC17" s="99">
        <v>0.12334435496148199</v>
      </c>
      <c r="AD17" s="100">
        <v>0.103810945516429</v>
      </c>
      <c r="AE17" s="99">
        <v>-0.110778971151865</v>
      </c>
      <c r="AF17" s="258">
        <v>2.0312628485425699E-2</v>
      </c>
    </row>
    <row r="18" spans="1:32" s="1" customFormat="1" x14ac:dyDescent="0.2">
      <c r="A18" s="98" t="s">
        <v>8</v>
      </c>
      <c r="B18" s="99">
        <v>0.31667322567803702</v>
      </c>
      <c r="C18" s="100">
        <v>5.6755763850578303E-2</v>
      </c>
      <c r="D18" s="99">
        <v>0.98835554161368</v>
      </c>
      <c r="E18" s="100">
        <v>8.9206055818519106E-2</v>
      </c>
      <c r="F18" s="99">
        <v>0.68121250044709303</v>
      </c>
      <c r="G18" s="100">
        <v>1.4220743309882201E-2</v>
      </c>
      <c r="H18" s="99">
        <v>0.63336519180213202</v>
      </c>
      <c r="I18" s="100">
        <v>5.6351567678262202E-2</v>
      </c>
      <c r="J18" s="99">
        <v>1.16843775435938</v>
      </c>
      <c r="K18" s="100">
        <v>9.03101357374263E-2</v>
      </c>
      <c r="L18" s="99">
        <v>0.89904276310102305</v>
      </c>
      <c r="M18" s="100">
        <v>1.69529408507441E-2</v>
      </c>
      <c r="N18" s="99">
        <v>0.490513916441912</v>
      </c>
      <c r="O18" s="100">
        <v>6.1823780830767401E-2</v>
      </c>
      <c r="P18" s="99">
        <v>0.62811518548170897</v>
      </c>
      <c r="Q18" s="100">
        <v>8.5742758050653706E-2</v>
      </c>
      <c r="R18" s="99">
        <v>0.56272826096500395</v>
      </c>
      <c r="S18" s="258">
        <v>1.6615908710792202E-2</v>
      </c>
      <c r="T18" s="98" t="s">
        <v>8</v>
      </c>
      <c r="U18" s="99">
        <v>-0.41667657090324101</v>
      </c>
      <c r="V18" s="100">
        <v>5.86672291540382E-2</v>
      </c>
      <c r="W18" s="99">
        <v>0.20583395898030701</v>
      </c>
      <c r="X18" s="100">
        <v>0.112753896629497</v>
      </c>
      <c r="Y18" s="99">
        <v>-7.2273739792606401E-2</v>
      </c>
      <c r="Z18" s="100">
        <v>1.9307756848927101E-2</v>
      </c>
      <c r="AA18" s="99">
        <v>-0.22409793681512899</v>
      </c>
      <c r="AB18" s="100">
        <v>7.0511874540896094E-2</v>
      </c>
      <c r="AC18" s="99">
        <v>0.32339939491929498</v>
      </c>
      <c r="AD18" s="100">
        <v>9.4256452789296105E-2</v>
      </c>
      <c r="AE18" s="99">
        <v>3.01868950290307E-2</v>
      </c>
      <c r="AF18" s="258">
        <v>1.83136513429853E-2</v>
      </c>
    </row>
    <row r="19" spans="1:32" s="1" customFormat="1" x14ac:dyDescent="0.2">
      <c r="A19" s="98" t="s">
        <v>326</v>
      </c>
      <c r="B19" s="99">
        <v>-0.40810380024866999</v>
      </c>
      <c r="C19" s="100">
        <v>4.4112711780893502E-2</v>
      </c>
      <c r="D19" s="99">
        <v>0.34844170280009901</v>
      </c>
      <c r="E19" s="100">
        <v>7.9208523725635499E-2</v>
      </c>
      <c r="F19" s="99">
        <v>-3.0348071296923702E-3</v>
      </c>
      <c r="G19" s="100">
        <v>1.23625895593237E-2</v>
      </c>
      <c r="H19" s="99">
        <v>0.225771244024912</v>
      </c>
      <c r="I19" s="100">
        <v>5.04100330589091E-2</v>
      </c>
      <c r="J19" s="99">
        <v>1.0475783676755599</v>
      </c>
      <c r="K19" s="100">
        <v>0.123682219286512</v>
      </c>
      <c r="L19" s="99">
        <v>0.50515839979878197</v>
      </c>
      <c r="M19" s="100">
        <v>1.59669259705503E-2</v>
      </c>
      <c r="N19" s="99">
        <v>-2.4393457761711399E-2</v>
      </c>
      <c r="O19" s="100">
        <v>6.1186690584997899E-2</v>
      </c>
      <c r="P19" s="99">
        <v>0.50412485335782597</v>
      </c>
      <c r="Q19" s="100">
        <v>8.93287169559423E-2</v>
      </c>
      <c r="R19" s="99">
        <v>0.256994214971621</v>
      </c>
      <c r="S19" s="258">
        <v>1.7021419761398902E-2</v>
      </c>
      <c r="T19" s="98" t="s">
        <v>326</v>
      </c>
      <c r="U19" s="99">
        <v>-0.40854663390533302</v>
      </c>
      <c r="V19" s="100">
        <v>7.5265416620383094E-2</v>
      </c>
      <c r="W19" s="99">
        <v>0.42091068320795599</v>
      </c>
      <c r="X19" s="100">
        <v>0.119837569868672</v>
      </c>
      <c r="Y19" s="99">
        <v>1.18779788048231E-2</v>
      </c>
      <c r="Z19" s="100">
        <v>2.2978431084059298E-2</v>
      </c>
      <c r="AA19" s="99">
        <v>-0.174101908067468</v>
      </c>
      <c r="AB19" s="100">
        <v>5.3903343020336801E-2</v>
      </c>
      <c r="AC19" s="99">
        <v>0.31548594601506902</v>
      </c>
      <c r="AD19" s="100">
        <v>0.11896111593926501</v>
      </c>
      <c r="AE19" s="99">
        <v>3.82923052104715E-2</v>
      </c>
      <c r="AF19" s="258">
        <v>1.49319816226176E-2</v>
      </c>
    </row>
    <row r="20" spans="1:32" s="1" customFormat="1" x14ac:dyDescent="0.2">
      <c r="A20" s="98" t="s">
        <v>9</v>
      </c>
      <c r="B20" s="99">
        <v>-0.41979816326025499</v>
      </c>
      <c r="C20" s="100">
        <v>4.2835372419690897E-2</v>
      </c>
      <c r="D20" s="99">
        <v>0.68707454313923499</v>
      </c>
      <c r="E20" s="100">
        <v>0.162019486338427</v>
      </c>
      <c r="F20" s="99">
        <v>4.3133663018546403E-2</v>
      </c>
      <c r="G20" s="100">
        <v>2.5394788811527499E-2</v>
      </c>
      <c r="H20" s="99">
        <v>0.68224920874512995</v>
      </c>
      <c r="I20" s="100">
        <v>4.9777662696765999E-2</v>
      </c>
      <c r="J20" s="99">
        <v>1.1026787192947001</v>
      </c>
      <c r="K20" s="100">
        <v>0.108103548171138</v>
      </c>
      <c r="L20" s="99">
        <v>0.96538725167516604</v>
      </c>
      <c r="M20" s="100">
        <v>2.2481039480483401E-2</v>
      </c>
      <c r="N20" s="99">
        <v>-5.59000664702788E-2</v>
      </c>
      <c r="O20" s="100">
        <v>4.5209355676333197E-2</v>
      </c>
      <c r="P20" s="178">
        <v>0.34910667316754301</v>
      </c>
      <c r="Q20" s="179">
        <v>0.21990950261489201</v>
      </c>
      <c r="R20" s="99">
        <v>0.20531190467173899</v>
      </c>
      <c r="S20" s="258">
        <v>2.1427959270604799E-2</v>
      </c>
      <c r="T20" s="98" t="s">
        <v>9</v>
      </c>
      <c r="U20" s="99">
        <v>-1.38932416839182</v>
      </c>
      <c r="V20" s="100">
        <v>6.06254912161443E-2</v>
      </c>
      <c r="W20" s="99">
        <v>-0.350027937619598</v>
      </c>
      <c r="X20" s="100">
        <v>0.20023632708547601</v>
      </c>
      <c r="Y20" s="99">
        <v>-0.86197474324485601</v>
      </c>
      <c r="Z20" s="100">
        <v>2.7499909051568999E-2</v>
      </c>
      <c r="AA20" s="99">
        <v>-3.5825648990970703E-2</v>
      </c>
      <c r="AB20" s="100">
        <v>4.6151310592093098E-2</v>
      </c>
      <c r="AC20" s="178">
        <v>0.59571720674517503</v>
      </c>
      <c r="AD20" s="179">
        <v>0.13811418959448599</v>
      </c>
      <c r="AE20" s="99">
        <v>0.26959264164703101</v>
      </c>
      <c r="AF20" s="258">
        <v>1.9945899631403499E-2</v>
      </c>
    </row>
    <row r="21" spans="1:32" s="1" customFormat="1" x14ac:dyDescent="0.2">
      <c r="A21" s="98" t="s">
        <v>10</v>
      </c>
      <c r="B21" s="99">
        <v>-0.19248737169405999</v>
      </c>
      <c r="C21" s="100">
        <v>5.0360881512086599E-2</v>
      </c>
      <c r="D21" s="99">
        <v>0.55978835173966601</v>
      </c>
      <c r="E21" s="100">
        <v>9.2125535972919906E-2</v>
      </c>
      <c r="F21" s="99">
        <v>0.17869013970651801</v>
      </c>
      <c r="G21" s="100">
        <v>2.50668913288025E-2</v>
      </c>
      <c r="H21" s="99">
        <v>0.262710718330883</v>
      </c>
      <c r="I21" s="100">
        <v>5.9411503725894203E-2</v>
      </c>
      <c r="J21" s="99">
        <v>1.0334677201575699</v>
      </c>
      <c r="K21" s="100">
        <v>0.121359705903546</v>
      </c>
      <c r="L21" s="99">
        <v>0.70216486837899095</v>
      </c>
      <c r="M21" s="100">
        <v>3.03716365316852E-2</v>
      </c>
      <c r="N21" s="99">
        <v>0.57677566659354995</v>
      </c>
      <c r="O21" s="100">
        <v>5.6465926788495102E-2</v>
      </c>
      <c r="P21" s="99">
        <v>0.94569333044067205</v>
      </c>
      <c r="Q21" s="100">
        <v>9.7499093562708403E-2</v>
      </c>
      <c r="R21" s="99">
        <v>0.70172833344309604</v>
      </c>
      <c r="S21" s="258">
        <v>2.4393361979205701E-2</v>
      </c>
      <c r="T21" s="98" t="s">
        <v>10</v>
      </c>
      <c r="U21" s="99">
        <v>-0.75967071034630596</v>
      </c>
      <c r="V21" s="100">
        <v>7.9334663194545504E-2</v>
      </c>
      <c r="W21" s="99">
        <v>9.4627565378318804E-2</v>
      </c>
      <c r="X21" s="100">
        <v>0.121382430322205</v>
      </c>
      <c r="Y21" s="99">
        <v>-0.34004642089244802</v>
      </c>
      <c r="Z21" s="100">
        <v>3.04473104545184E-2</v>
      </c>
      <c r="AA21" s="99">
        <v>-0.20190047145251</v>
      </c>
      <c r="AB21" s="100">
        <v>7.3995661802367899E-2</v>
      </c>
      <c r="AC21" s="99">
        <v>0.32035473609958598</v>
      </c>
      <c r="AD21" s="100">
        <v>0.104196435152068</v>
      </c>
      <c r="AE21" s="99">
        <v>0.17520493108683499</v>
      </c>
      <c r="AF21" s="258">
        <v>3.5198372464420098E-2</v>
      </c>
    </row>
    <row r="22" spans="1:32" s="1" customFormat="1" x14ac:dyDescent="0.2">
      <c r="A22" s="98" t="s">
        <v>11</v>
      </c>
      <c r="B22" s="99">
        <v>-1.1427988226977699</v>
      </c>
      <c r="C22" s="100">
        <v>5.1517518394992502E-2</v>
      </c>
      <c r="D22" s="99">
        <v>-0.484187023917169</v>
      </c>
      <c r="E22" s="100">
        <v>0.15660969915994799</v>
      </c>
      <c r="F22" s="99">
        <v>-1.0216516221899199</v>
      </c>
      <c r="G22" s="100">
        <v>3.8670537073462297E-2</v>
      </c>
      <c r="H22" s="99">
        <v>-0.30087378365937001</v>
      </c>
      <c r="I22" s="100">
        <v>5.73189952347146E-2</v>
      </c>
      <c r="J22" s="99">
        <v>-6.7499506199147893E-2</v>
      </c>
      <c r="K22" s="100">
        <v>0.15042414979687699</v>
      </c>
      <c r="L22" s="99">
        <v>-0.17349283802600299</v>
      </c>
      <c r="M22" s="100">
        <v>3.5086765402007898E-2</v>
      </c>
      <c r="N22" s="99">
        <v>-0.42485996557867201</v>
      </c>
      <c r="O22" s="100">
        <v>9.6310894996412405E-2</v>
      </c>
      <c r="P22" s="99">
        <v>-0.23555274447347699</v>
      </c>
      <c r="Q22" s="100">
        <v>0.176698845975549</v>
      </c>
      <c r="R22" s="99">
        <v>-0.42224745524525298</v>
      </c>
      <c r="S22" s="258">
        <v>4.1084041422830599E-2</v>
      </c>
      <c r="T22" s="98" t="s">
        <v>11</v>
      </c>
      <c r="U22" s="99">
        <v>-0.201128165262317</v>
      </c>
      <c r="V22" s="100">
        <v>9.1517124458530594E-2</v>
      </c>
      <c r="W22" s="99">
        <v>1.34018009417448E-2</v>
      </c>
      <c r="X22" s="100">
        <v>0.17761877433588899</v>
      </c>
      <c r="Y22" s="99">
        <v>-0.197241173294051</v>
      </c>
      <c r="Z22" s="100">
        <v>4.3359899065507697E-2</v>
      </c>
      <c r="AA22" s="99">
        <v>0.56948668916430301</v>
      </c>
      <c r="AB22" s="100">
        <v>6.2622093199690199E-2</v>
      </c>
      <c r="AC22" s="178">
        <v>0.47119526078913598</v>
      </c>
      <c r="AD22" s="179">
        <v>0.184149554817957</v>
      </c>
      <c r="AE22" s="99">
        <v>0.68508688664417094</v>
      </c>
      <c r="AF22" s="258">
        <v>5.1193846199727298E-2</v>
      </c>
    </row>
    <row r="23" spans="1:32" s="1" customFormat="1" x14ac:dyDescent="0.2">
      <c r="A23" s="98" t="s">
        <v>12</v>
      </c>
      <c r="B23" s="99">
        <v>0.45389669467980698</v>
      </c>
      <c r="C23" s="100">
        <v>5.8187809574504E-2</v>
      </c>
      <c r="D23" s="99">
        <v>0.71901346537459399</v>
      </c>
      <c r="E23" s="100">
        <v>0.101164570953023</v>
      </c>
      <c r="F23" s="99">
        <v>0.45571998261136698</v>
      </c>
      <c r="G23" s="100">
        <v>1.87061995847503E-2</v>
      </c>
      <c r="H23" s="99">
        <v>1.26880523626883</v>
      </c>
      <c r="I23" s="100">
        <v>4.8056733893025297E-2</v>
      </c>
      <c r="J23" s="99">
        <v>1.6374762025633101</v>
      </c>
      <c r="K23" s="100">
        <v>0.13109465110190099</v>
      </c>
      <c r="L23" s="99">
        <v>1.33186234935495</v>
      </c>
      <c r="M23" s="100">
        <v>2.1010732701237801E-2</v>
      </c>
      <c r="N23" s="99">
        <v>0.30637656458495099</v>
      </c>
      <c r="O23" s="100">
        <v>5.2592485855075699E-2</v>
      </c>
      <c r="P23" s="99">
        <v>0.57287519479972204</v>
      </c>
      <c r="Q23" s="100">
        <v>0.104975474391341</v>
      </c>
      <c r="R23" s="99">
        <v>0.257228844769473</v>
      </c>
      <c r="S23" s="258">
        <v>1.54211948619418E-2</v>
      </c>
      <c r="T23" s="98" t="s">
        <v>12</v>
      </c>
      <c r="U23" s="99">
        <v>-0.77662930200297797</v>
      </c>
      <c r="V23" s="100">
        <v>7.3633843032536103E-2</v>
      </c>
      <c r="W23" s="99">
        <v>-0.44683552865974702</v>
      </c>
      <c r="X23" s="100">
        <v>8.6556906488015298E-2</v>
      </c>
      <c r="Y23" s="99">
        <v>-0.79797726928361101</v>
      </c>
      <c r="Z23" s="100">
        <v>2.2797344110055399E-2</v>
      </c>
      <c r="AA23" s="99">
        <v>-6.41615469484737E-3</v>
      </c>
      <c r="AB23" s="100">
        <v>5.6276223642086703E-2</v>
      </c>
      <c r="AC23" s="99">
        <v>0.61781607618825596</v>
      </c>
      <c r="AD23" s="100">
        <v>0.20782284781937799</v>
      </c>
      <c r="AE23" s="99">
        <v>-0.108290443167743</v>
      </c>
      <c r="AF23" s="258">
        <v>2.1700465730706199E-2</v>
      </c>
    </row>
    <row r="24" spans="1:32" s="1" customFormat="1" x14ac:dyDescent="0.2">
      <c r="A24" s="98" t="s">
        <v>13</v>
      </c>
      <c r="B24" s="99">
        <v>-0.83163047592848205</v>
      </c>
      <c r="C24" s="100">
        <v>6.6972338926289302E-2</v>
      </c>
      <c r="D24" s="99">
        <v>7.0415869312226403E-2</v>
      </c>
      <c r="E24" s="100">
        <v>0.17244420263767599</v>
      </c>
      <c r="F24" s="99">
        <v>-0.36486012036688698</v>
      </c>
      <c r="G24" s="100">
        <v>2.2876864125297099E-2</v>
      </c>
      <c r="H24" s="99">
        <v>0.40062905159724499</v>
      </c>
      <c r="I24" s="100">
        <v>7.2365532626653101E-2</v>
      </c>
      <c r="J24" s="99">
        <v>0.84966011880708703</v>
      </c>
      <c r="K24" s="100">
        <v>0.23618050714521599</v>
      </c>
      <c r="L24" s="99">
        <v>0.69617307875748202</v>
      </c>
      <c r="M24" s="100">
        <v>2.77290630758526E-2</v>
      </c>
      <c r="N24" s="99">
        <v>-3.5128477006325397E-2</v>
      </c>
      <c r="O24" s="100">
        <v>7.2758409176159194E-2</v>
      </c>
      <c r="P24" s="99">
        <v>0.40419679884612603</v>
      </c>
      <c r="Q24" s="100">
        <v>0.13519513779488601</v>
      </c>
      <c r="R24" s="99">
        <v>0.216046063692688</v>
      </c>
      <c r="S24" s="258">
        <v>2.33210655974843E-2</v>
      </c>
      <c r="T24" s="98" t="s">
        <v>13</v>
      </c>
      <c r="U24" s="99">
        <v>-0.80970062057868097</v>
      </c>
      <c r="V24" s="100">
        <v>8.4208651211999705E-2</v>
      </c>
      <c r="W24" s="99">
        <v>-0.15865151958741699</v>
      </c>
      <c r="X24" s="100">
        <v>0.15139699191505299</v>
      </c>
      <c r="Y24" s="99">
        <v>-0.56377981038798597</v>
      </c>
      <c r="Z24" s="100">
        <v>2.8262991172412801E-2</v>
      </c>
      <c r="AA24" s="99">
        <v>-0.74246017077834803</v>
      </c>
      <c r="AB24" s="100">
        <v>0.111119120511462</v>
      </c>
      <c r="AC24" s="178">
        <v>-0.14132626933735301</v>
      </c>
      <c r="AD24" s="179">
        <v>0.29037687506073301</v>
      </c>
      <c r="AE24" s="99">
        <v>-0.22463385270990199</v>
      </c>
      <c r="AF24" s="258">
        <v>3.3531771139727599E-2</v>
      </c>
    </row>
    <row r="25" spans="1:32" s="1" customFormat="1" x14ac:dyDescent="0.2">
      <c r="A25" s="98" t="s">
        <v>14</v>
      </c>
      <c r="B25" s="99">
        <v>-0.40925815312791702</v>
      </c>
      <c r="C25" s="100">
        <v>6.8158418019653194E-2</v>
      </c>
      <c r="D25" s="99">
        <v>0.24965396272756299</v>
      </c>
      <c r="E25" s="100">
        <v>0.13157700237970599</v>
      </c>
      <c r="F25" s="99">
        <v>0.11781369903299101</v>
      </c>
      <c r="G25" s="100">
        <v>1.6591702390268501E-2</v>
      </c>
      <c r="H25" s="99">
        <v>0.22420177721787499</v>
      </c>
      <c r="I25" s="100">
        <v>7.4740334258246097E-2</v>
      </c>
      <c r="J25" s="99">
        <v>0.83282996768308004</v>
      </c>
      <c r="K25" s="100">
        <v>0.14773298892454501</v>
      </c>
      <c r="L25" s="99">
        <v>0.70985623774081796</v>
      </c>
      <c r="M25" s="100">
        <v>1.7921874033695901E-2</v>
      </c>
      <c r="N25" s="99">
        <v>-0.331325777187649</v>
      </c>
      <c r="O25" s="100">
        <v>7.3610205661039402E-2</v>
      </c>
      <c r="P25" s="99">
        <v>2.75897451109193E-2</v>
      </c>
      <c r="Q25" s="100">
        <v>0.20643291923787399</v>
      </c>
      <c r="R25" s="99">
        <v>1.18518544659066E-2</v>
      </c>
      <c r="S25" s="258">
        <v>2.2322852590816698E-2</v>
      </c>
      <c r="T25" s="98" t="s">
        <v>14</v>
      </c>
      <c r="U25" s="99">
        <v>-1.63605682055623</v>
      </c>
      <c r="V25" s="100">
        <v>8.4613237141816205E-2</v>
      </c>
      <c r="W25" s="99">
        <v>-0.40487764292738299</v>
      </c>
      <c r="X25" s="100">
        <v>0.161275311109108</v>
      </c>
      <c r="Y25" s="99">
        <v>-0.96754587630849498</v>
      </c>
      <c r="Z25" s="100">
        <v>2.29416503563587E-2</v>
      </c>
      <c r="AA25" s="99">
        <v>-0.44122746280682501</v>
      </c>
      <c r="AB25" s="100">
        <v>7.6109238986126607E-2</v>
      </c>
      <c r="AC25" s="99">
        <v>0.136603596656034</v>
      </c>
      <c r="AD25" s="100">
        <v>0.13323940894967601</v>
      </c>
      <c r="AE25" s="99">
        <v>3.5796192102569603E-2</v>
      </c>
      <c r="AF25" s="258">
        <v>2.0554141321930602E-2</v>
      </c>
    </row>
    <row r="26" spans="1:32" s="1" customFormat="1" x14ac:dyDescent="0.2">
      <c r="A26" s="98" t="s">
        <v>15</v>
      </c>
      <c r="B26" s="99">
        <v>0.63640224884626895</v>
      </c>
      <c r="C26" s="100">
        <v>4.4260662736753102E-2</v>
      </c>
      <c r="D26" s="99">
        <v>1.1764036896399901</v>
      </c>
      <c r="E26" s="100">
        <v>6.6339054810331796E-2</v>
      </c>
      <c r="F26" s="99">
        <v>0.90312884076849098</v>
      </c>
      <c r="G26" s="100">
        <v>1.5112331776217699E-2</v>
      </c>
      <c r="H26" s="99">
        <v>0.76901171374876498</v>
      </c>
      <c r="I26" s="100">
        <v>4.4485376407616101E-2</v>
      </c>
      <c r="J26" s="99">
        <v>1.23904236480162</v>
      </c>
      <c r="K26" s="100">
        <v>9.9213457685639106E-2</v>
      </c>
      <c r="L26" s="99">
        <v>1.0126762478187099</v>
      </c>
      <c r="M26" s="100">
        <v>1.6008758680804001E-2</v>
      </c>
      <c r="N26" s="99">
        <v>0.47831160149660301</v>
      </c>
      <c r="O26" s="100">
        <v>5.2770717762669603E-2</v>
      </c>
      <c r="P26" s="99">
        <v>0.73469400326822298</v>
      </c>
      <c r="Q26" s="100">
        <v>8.6556616297778194E-2</v>
      </c>
      <c r="R26" s="99">
        <v>0.60287879016463897</v>
      </c>
      <c r="S26" s="258">
        <v>1.8485076694247999E-2</v>
      </c>
      <c r="T26" s="98" t="s">
        <v>15</v>
      </c>
      <c r="U26" s="99">
        <v>-0.68438691806284602</v>
      </c>
      <c r="V26" s="100">
        <v>6.5196126827251302E-2</v>
      </c>
      <c r="W26" s="99">
        <v>1.5739147668081301E-2</v>
      </c>
      <c r="X26" s="100">
        <v>0.12224644216637499</v>
      </c>
      <c r="Y26" s="99">
        <v>-0.41132021645657302</v>
      </c>
      <c r="Z26" s="100">
        <v>1.99013854392888E-2</v>
      </c>
      <c r="AA26" s="99">
        <v>-0.26206451293828997</v>
      </c>
      <c r="AB26" s="100">
        <v>5.1332140819503699E-2</v>
      </c>
      <c r="AC26" s="99">
        <v>0.28325705211031799</v>
      </c>
      <c r="AD26" s="100">
        <v>8.4961865593377206E-2</v>
      </c>
      <c r="AE26" s="99">
        <v>1.6430633812844899E-2</v>
      </c>
      <c r="AF26" s="258">
        <v>1.79796062827202E-2</v>
      </c>
    </row>
    <row r="27" spans="1:32" s="1" customFormat="1" x14ac:dyDescent="0.2">
      <c r="A27" s="98" t="s">
        <v>16</v>
      </c>
      <c r="B27" s="99">
        <v>-0.92385208695798304</v>
      </c>
      <c r="C27" s="100">
        <v>6.4506573765197694E-2</v>
      </c>
      <c r="D27" s="99">
        <v>-0.38326570595842002</v>
      </c>
      <c r="E27" s="100">
        <v>0.15226271733490099</v>
      </c>
      <c r="F27" s="99">
        <v>-0.647273322537117</v>
      </c>
      <c r="G27" s="100">
        <v>2.5208337056636099E-2</v>
      </c>
      <c r="H27" s="99">
        <v>0.14655222428424899</v>
      </c>
      <c r="I27" s="100">
        <v>7.4918111535642998E-2</v>
      </c>
      <c r="J27" s="99">
        <v>0.99948376342341505</v>
      </c>
      <c r="K27" s="100">
        <v>0.184446969185458</v>
      </c>
      <c r="L27" s="99">
        <v>0.412262909451733</v>
      </c>
      <c r="M27" s="100">
        <v>2.6852215749943099E-2</v>
      </c>
      <c r="N27" s="99">
        <v>-5.7047407528943002E-2</v>
      </c>
      <c r="O27" s="100">
        <v>9.6616695412394801E-2</v>
      </c>
      <c r="P27" s="99">
        <v>0.35086850949603199</v>
      </c>
      <c r="Q27" s="100">
        <v>0.12636402819631701</v>
      </c>
      <c r="R27" s="99">
        <v>-1.39794510737893E-2</v>
      </c>
      <c r="S27" s="258">
        <v>2.93598761325869E-2</v>
      </c>
      <c r="T27" s="98" t="s">
        <v>16</v>
      </c>
      <c r="U27" s="99">
        <v>-0.38507151863126599</v>
      </c>
      <c r="V27" s="100">
        <v>7.3505527722703495E-2</v>
      </c>
      <c r="W27" s="99">
        <v>-3.6985651230012503E-2</v>
      </c>
      <c r="X27" s="100">
        <v>0.151700244101867</v>
      </c>
      <c r="Y27" s="99">
        <v>-0.247669048091753</v>
      </c>
      <c r="Z27" s="100">
        <v>2.9542748949655799E-2</v>
      </c>
      <c r="AA27" s="99">
        <v>6.1738994582500997E-2</v>
      </c>
      <c r="AB27" s="100">
        <v>6.6986793312379403E-2</v>
      </c>
      <c r="AC27" s="178">
        <v>0.51896669849886101</v>
      </c>
      <c r="AD27" s="179">
        <v>0.16374047381925999</v>
      </c>
      <c r="AE27" s="99">
        <v>0.25473546816522402</v>
      </c>
      <c r="AF27" s="258">
        <v>2.8147695509178401E-2</v>
      </c>
    </row>
    <row r="28" spans="1:32" s="1" customFormat="1" x14ac:dyDescent="0.2">
      <c r="A28" s="98" t="s">
        <v>17</v>
      </c>
      <c r="B28" s="99">
        <v>-0.51662787380257802</v>
      </c>
      <c r="C28" s="100">
        <v>5.3671438483661099E-2</v>
      </c>
      <c r="D28" s="99">
        <v>0.225339891030093</v>
      </c>
      <c r="E28" s="100">
        <v>0.115047822942741</v>
      </c>
      <c r="F28" s="99">
        <v>-0.37835884118333901</v>
      </c>
      <c r="G28" s="100">
        <v>2.7918141769236501E-2</v>
      </c>
      <c r="H28" s="99">
        <v>0.35507051010556601</v>
      </c>
      <c r="I28" s="100">
        <v>7.6554833663489294E-2</v>
      </c>
      <c r="J28" s="99">
        <v>0.79750959976657099</v>
      </c>
      <c r="K28" s="100">
        <v>0.124897382438885</v>
      </c>
      <c r="L28" s="99">
        <v>0.40515658966690399</v>
      </c>
      <c r="M28" s="100">
        <v>3.25351415440715E-2</v>
      </c>
      <c r="N28" s="99">
        <v>0.65083085243705596</v>
      </c>
      <c r="O28" s="100">
        <v>5.6594099901547401E-2</v>
      </c>
      <c r="P28" s="99">
        <v>0.85507445583707198</v>
      </c>
      <c r="Q28" s="100">
        <v>0.110665656147965</v>
      </c>
      <c r="R28" s="99">
        <v>0.61704254471136899</v>
      </c>
      <c r="S28" s="258">
        <v>3.1705605263623003E-2</v>
      </c>
      <c r="T28" s="98" t="s">
        <v>17</v>
      </c>
      <c r="U28" s="99">
        <v>-1.1886714071939799</v>
      </c>
      <c r="V28" s="100">
        <v>6.9359550620419305E-2</v>
      </c>
      <c r="W28" s="99">
        <v>-0.762193593014453</v>
      </c>
      <c r="X28" s="100">
        <v>0.161955500875265</v>
      </c>
      <c r="Y28" s="99">
        <v>-1.15558239847866</v>
      </c>
      <c r="Z28" s="100">
        <v>3.3818127134146503E-2</v>
      </c>
      <c r="AA28" s="99">
        <v>0.57990326366585998</v>
      </c>
      <c r="AB28" s="100">
        <v>5.5333889321072499E-2</v>
      </c>
      <c r="AC28" s="99">
        <v>0.84096541207006104</v>
      </c>
      <c r="AD28" s="100">
        <v>0.176583215904699</v>
      </c>
      <c r="AE28" s="99">
        <v>0.59470488401684296</v>
      </c>
      <c r="AF28" s="258">
        <v>3.6443413840010701E-2</v>
      </c>
    </row>
    <row r="29" spans="1:32" s="1" customFormat="1" x14ac:dyDescent="0.2">
      <c r="A29" s="98" t="s">
        <v>18</v>
      </c>
      <c r="B29" s="99">
        <v>-0.70814553942282399</v>
      </c>
      <c r="C29" s="100">
        <v>4.9202227825482801E-2</v>
      </c>
      <c r="D29" s="99">
        <v>-0.28727864294342897</v>
      </c>
      <c r="E29" s="100">
        <v>0.19957914761808801</v>
      </c>
      <c r="F29" s="99">
        <v>-0.50384910992570497</v>
      </c>
      <c r="G29" s="100">
        <v>2.78884572693049E-2</v>
      </c>
      <c r="H29" s="99">
        <v>0.34688968191548603</v>
      </c>
      <c r="I29" s="100">
        <v>4.8475077453649797E-2</v>
      </c>
      <c r="J29" s="99">
        <v>0.53145755629505398</v>
      </c>
      <c r="K29" s="100">
        <v>0.125659757055191</v>
      </c>
      <c r="L29" s="99">
        <v>0.37139408856606498</v>
      </c>
      <c r="M29" s="100">
        <v>2.5720676426166201E-2</v>
      </c>
      <c r="N29" s="99">
        <v>0.32763604370941801</v>
      </c>
      <c r="O29" s="100">
        <v>6.7133082055488805E-2</v>
      </c>
      <c r="P29" s="99">
        <v>0.65836397967381299</v>
      </c>
      <c r="Q29" s="100">
        <v>0.17136144407293299</v>
      </c>
      <c r="R29" s="99">
        <v>0.24418602100790701</v>
      </c>
      <c r="S29" s="258">
        <v>3.3484237333410202E-2</v>
      </c>
      <c r="T29" s="98" t="s">
        <v>18</v>
      </c>
      <c r="U29" s="99">
        <v>-0.23932386669066699</v>
      </c>
      <c r="V29" s="100">
        <v>7.2348689763368404E-2</v>
      </c>
      <c r="W29" s="99">
        <v>-0.26210915815830699</v>
      </c>
      <c r="X29" s="100">
        <v>0.17382751768577701</v>
      </c>
      <c r="Y29" s="99">
        <v>-0.20151888814472099</v>
      </c>
      <c r="Z29" s="100">
        <v>3.2953744316727998E-2</v>
      </c>
      <c r="AA29" s="99">
        <v>8.9189651108865595E-3</v>
      </c>
      <c r="AB29" s="100">
        <v>5.5575097989113302E-2</v>
      </c>
      <c r="AC29" s="178">
        <v>0.34566359651370199</v>
      </c>
      <c r="AD29" s="179">
        <v>0.167996740090636</v>
      </c>
      <c r="AE29" s="99">
        <v>1.06300309156711E-2</v>
      </c>
      <c r="AF29" s="258">
        <v>3.0584343446124498E-2</v>
      </c>
    </row>
    <row r="30" spans="1:32" s="1" customFormat="1" x14ac:dyDescent="0.2">
      <c r="A30" s="98" t="s">
        <v>19</v>
      </c>
      <c r="B30" s="99">
        <v>0.57376871929728401</v>
      </c>
      <c r="C30" s="100">
        <v>5.0813116199512703E-2</v>
      </c>
      <c r="D30" s="99">
        <v>1.37469850246115</v>
      </c>
      <c r="E30" s="100">
        <v>0.103594013285084</v>
      </c>
      <c r="F30" s="99">
        <v>0.91683725439050601</v>
      </c>
      <c r="G30" s="100">
        <v>1.5959277625701901E-2</v>
      </c>
      <c r="H30" s="99">
        <v>0.53764851525391</v>
      </c>
      <c r="I30" s="100">
        <v>6.2976337803616805E-2</v>
      </c>
      <c r="J30" s="99">
        <v>1.2724232010410601</v>
      </c>
      <c r="K30" s="100">
        <v>8.2804199520500901E-2</v>
      </c>
      <c r="L30" s="99">
        <v>0.85628312418105501</v>
      </c>
      <c r="M30" s="100">
        <v>1.7742857652121399E-2</v>
      </c>
      <c r="N30" s="99">
        <v>8.4826204611858205E-2</v>
      </c>
      <c r="O30" s="100">
        <v>7.16830455412302E-2</v>
      </c>
      <c r="P30" s="99">
        <v>0.65335336561782298</v>
      </c>
      <c r="Q30" s="100">
        <v>0.118145327715272</v>
      </c>
      <c r="R30" s="99">
        <v>0.25969900968899001</v>
      </c>
      <c r="S30" s="258">
        <v>1.8607297744310702E-2</v>
      </c>
      <c r="T30" s="98" t="s">
        <v>19</v>
      </c>
      <c r="U30" s="99">
        <v>-0.740815642695139</v>
      </c>
      <c r="V30" s="100">
        <v>8.7250093930111003E-2</v>
      </c>
      <c r="W30" s="99">
        <v>-5.8576700420662903E-2</v>
      </c>
      <c r="X30" s="100">
        <v>0.108220881094542</v>
      </c>
      <c r="Y30" s="99">
        <v>-0.18410108779439399</v>
      </c>
      <c r="Z30" s="100">
        <v>2.4891717350282099E-2</v>
      </c>
      <c r="AA30" s="99">
        <v>-0.36947803875055002</v>
      </c>
      <c r="AB30" s="100">
        <v>8.0804115912206098E-2</v>
      </c>
      <c r="AC30" s="99">
        <v>0.622646683772351</v>
      </c>
      <c r="AD30" s="100">
        <v>0.115612800804602</v>
      </c>
      <c r="AE30" s="99">
        <v>-1.67933571389433E-2</v>
      </c>
      <c r="AF30" s="258">
        <v>1.7494825849895999E-2</v>
      </c>
    </row>
    <row r="31" spans="1:32" s="1" customFormat="1" x14ac:dyDescent="0.2">
      <c r="A31" s="98" t="s">
        <v>20</v>
      </c>
      <c r="B31" s="99">
        <v>0.42309844264531798</v>
      </c>
      <c r="C31" s="100">
        <v>6.9315106696537399E-2</v>
      </c>
      <c r="D31" s="99">
        <v>1.0246116463431001</v>
      </c>
      <c r="E31" s="100">
        <v>0.16367193657863799</v>
      </c>
      <c r="F31" s="99">
        <v>0.92005274677165105</v>
      </c>
      <c r="G31" s="100">
        <v>2.5096119406879301E-2</v>
      </c>
      <c r="H31" s="99">
        <v>0.96262937349585598</v>
      </c>
      <c r="I31" s="100">
        <v>6.8938902279348305E-2</v>
      </c>
      <c r="J31" s="99">
        <v>1.6207766540022199</v>
      </c>
      <c r="K31" s="100">
        <v>0.16582070875602001</v>
      </c>
      <c r="L31" s="99">
        <v>1.44946353365883</v>
      </c>
      <c r="M31" s="100">
        <v>2.0778331726948599E-2</v>
      </c>
      <c r="N31" s="99">
        <v>1.3236981842706901</v>
      </c>
      <c r="O31" s="100">
        <v>7.6314961719050306E-2</v>
      </c>
      <c r="P31" s="99">
        <v>1.7561871876963799</v>
      </c>
      <c r="Q31" s="100">
        <v>0.16721491014672599</v>
      </c>
      <c r="R31" s="99">
        <v>1.57327323864346</v>
      </c>
      <c r="S31" s="258">
        <v>2.4813695437996299E-2</v>
      </c>
      <c r="T31" s="98" t="s">
        <v>20</v>
      </c>
      <c r="U31" s="99">
        <v>0.25635048024841001</v>
      </c>
      <c r="V31" s="100">
        <v>7.1064128342802194E-2</v>
      </c>
      <c r="W31" s="99">
        <v>0.83604959125757605</v>
      </c>
      <c r="X31" s="100">
        <v>0.17110796348834101</v>
      </c>
      <c r="Y31" s="99">
        <v>0.79194038533188704</v>
      </c>
      <c r="Z31" s="100">
        <v>2.87642083411399E-2</v>
      </c>
      <c r="AA31" s="99">
        <v>0.32894872369572797</v>
      </c>
      <c r="AB31" s="100">
        <v>7.3609788606096099E-2</v>
      </c>
      <c r="AC31" s="99">
        <v>1.2856710647465099</v>
      </c>
      <c r="AD31" s="100">
        <v>0.26269522888051799</v>
      </c>
      <c r="AE31" s="99">
        <v>0.875920971340865</v>
      </c>
      <c r="AF31" s="258">
        <v>3.5545970507173799E-2</v>
      </c>
    </row>
    <row r="32" spans="1:32" s="1" customFormat="1" x14ac:dyDescent="0.2">
      <c r="A32" s="98"/>
      <c r="B32" s="99"/>
      <c r="C32" s="100"/>
      <c r="D32" s="99"/>
      <c r="E32" s="100"/>
      <c r="F32" s="99"/>
      <c r="G32" s="100"/>
      <c r="H32" s="99"/>
      <c r="I32" s="100"/>
      <c r="J32" s="99"/>
      <c r="K32" s="100"/>
      <c r="L32" s="99"/>
      <c r="M32" s="100"/>
      <c r="N32" s="99"/>
      <c r="O32" s="100"/>
      <c r="P32" s="99"/>
      <c r="Q32" s="100"/>
      <c r="R32" s="99"/>
      <c r="S32" s="258"/>
      <c r="T32" s="98"/>
      <c r="U32" s="99"/>
      <c r="V32" s="100"/>
      <c r="W32" s="99"/>
      <c r="X32" s="100"/>
      <c r="Y32" s="99"/>
      <c r="Z32" s="100"/>
      <c r="AA32" s="99"/>
      <c r="AB32" s="100"/>
      <c r="AC32" s="99"/>
      <c r="AD32" s="100"/>
      <c r="AE32" s="99"/>
      <c r="AF32" s="258"/>
    </row>
    <row r="33" spans="1:43" s="1" customFormat="1" x14ac:dyDescent="0.2">
      <c r="A33" s="97" t="s">
        <v>21</v>
      </c>
      <c r="B33" s="99"/>
      <c r="C33" s="100"/>
      <c r="D33" s="99"/>
      <c r="E33" s="100"/>
      <c r="F33" s="99"/>
      <c r="G33" s="100"/>
      <c r="H33" s="99"/>
      <c r="I33" s="100"/>
      <c r="J33" s="99"/>
      <c r="K33" s="100"/>
      <c r="L33" s="99"/>
      <c r="M33" s="100"/>
      <c r="N33" s="99"/>
      <c r="O33" s="100"/>
      <c r="P33" s="99"/>
      <c r="Q33" s="100"/>
      <c r="R33" s="99"/>
      <c r="S33" s="258"/>
      <c r="T33" s="97" t="s">
        <v>21</v>
      </c>
      <c r="U33" s="99"/>
      <c r="V33" s="100"/>
      <c r="W33" s="99"/>
      <c r="X33" s="100"/>
      <c r="Y33" s="99"/>
      <c r="Z33" s="100"/>
      <c r="AA33" s="99"/>
      <c r="AB33" s="100"/>
      <c r="AC33" s="99"/>
      <c r="AD33" s="100"/>
      <c r="AE33" s="99"/>
      <c r="AF33" s="258"/>
    </row>
    <row r="34" spans="1:43" s="1" customFormat="1" x14ac:dyDescent="0.2">
      <c r="A34" s="98" t="s">
        <v>22</v>
      </c>
      <c r="B34" s="99">
        <v>-0.78147136547751095</v>
      </c>
      <c r="C34" s="100">
        <v>4.73462771498823E-2</v>
      </c>
      <c r="D34" s="99">
        <v>-2.2699750985442899E-3</v>
      </c>
      <c r="E34" s="100">
        <v>9.2421522117145702E-2</v>
      </c>
      <c r="F34" s="99">
        <v>-0.36386430968125699</v>
      </c>
      <c r="G34" s="100">
        <v>1.7898345671577599E-2</v>
      </c>
      <c r="H34" s="99">
        <v>0.22430189615589399</v>
      </c>
      <c r="I34" s="100">
        <v>5.8087557035889602E-2</v>
      </c>
      <c r="J34" s="99">
        <v>0.76917455072152097</v>
      </c>
      <c r="K34" s="100">
        <v>0.105081582167383</v>
      </c>
      <c r="L34" s="99">
        <v>0.49712536656477502</v>
      </c>
      <c r="M34" s="100">
        <v>1.9181296659209798E-2</v>
      </c>
      <c r="N34" s="99">
        <v>-0.432290878429611</v>
      </c>
      <c r="O34" s="100">
        <v>8.3961283023651398E-2</v>
      </c>
      <c r="P34" s="99">
        <v>-0.13915840003669899</v>
      </c>
      <c r="Q34" s="100">
        <v>0.14844342927888801</v>
      </c>
      <c r="R34" s="99">
        <v>-0.35568562778548002</v>
      </c>
      <c r="S34" s="258">
        <v>2.3957404395564898E-2</v>
      </c>
      <c r="T34" s="98" t="s">
        <v>22</v>
      </c>
      <c r="U34" s="99">
        <v>-1.24084525400346</v>
      </c>
      <c r="V34" s="100">
        <v>7.9454177520384195E-2</v>
      </c>
      <c r="W34" s="99">
        <v>-0.61146383275427696</v>
      </c>
      <c r="X34" s="100">
        <v>0.123036337676885</v>
      </c>
      <c r="Y34" s="99">
        <v>-0.91035656814737698</v>
      </c>
      <c r="Z34" s="100">
        <v>2.92815351370555E-2</v>
      </c>
      <c r="AA34" s="99">
        <v>-0.32287358597445098</v>
      </c>
      <c r="AB34" s="100">
        <v>6.0448146145325503E-2</v>
      </c>
      <c r="AC34" s="99">
        <v>8.4257944074402999E-2</v>
      </c>
      <c r="AD34" s="100">
        <v>0.13176631883200501</v>
      </c>
      <c r="AE34" s="99">
        <v>-0.132490281660055</v>
      </c>
      <c r="AF34" s="258">
        <v>2.2267277138562198E-2</v>
      </c>
    </row>
    <row r="35" spans="1:43" s="1" customFormat="1" x14ac:dyDescent="0.2">
      <c r="A35" s="98" t="s">
        <v>23</v>
      </c>
      <c r="B35" s="99">
        <v>0.280680092360242</v>
      </c>
      <c r="C35" s="100">
        <v>6.5494762089860298E-2</v>
      </c>
      <c r="D35" s="99">
        <v>1.0140356247537901</v>
      </c>
      <c r="E35" s="100">
        <v>6.4740691269706496E-2</v>
      </c>
      <c r="F35" s="99">
        <v>0.47430877513995801</v>
      </c>
      <c r="G35" s="100">
        <v>1.7668558979057902E-2</v>
      </c>
      <c r="H35" s="99">
        <v>0.675056245634861</v>
      </c>
      <c r="I35" s="100">
        <v>7.2914347495609003E-2</v>
      </c>
      <c r="J35" s="99">
        <v>1.54286027912826</v>
      </c>
      <c r="K35" s="100">
        <v>9.3987373826275894E-2</v>
      </c>
      <c r="L35" s="99">
        <v>0.96130333813145896</v>
      </c>
      <c r="M35" s="100">
        <v>2.15174147747039E-2</v>
      </c>
      <c r="N35" s="99">
        <v>0.50549979357577701</v>
      </c>
      <c r="O35" s="100">
        <v>7.9358919623707294E-2</v>
      </c>
      <c r="P35" s="99">
        <v>1.2073169283579199</v>
      </c>
      <c r="Q35" s="100">
        <v>0.106600472154163</v>
      </c>
      <c r="R35" s="99">
        <v>0.69252083195805103</v>
      </c>
      <c r="S35" s="258">
        <v>2.852190433303E-2</v>
      </c>
      <c r="T35" s="98" t="s">
        <v>23</v>
      </c>
      <c r="U35" s="99">
        <v>-0.57873834339130403</v>
      </c>
      <c r="V35" s="100">
        <v>0.109728097904565</v>
      </c>
      <c r="W35" s="99">
        <v>0.20979892740219999</v>
      </c>
      <c r="X35" s="100">
        <v>9.5637132625989704E-2</v>
      </c>
      <c r="Y35" s="99">
        <v>-0.28968054916916902</v>
      </c>
      <c r="Z35" s="100">
        <v>2.99355925035634E-2</v>
      </c>
      <c r="AA35" s="99">
        <v>6.3631177521481494E-2</v>
      </c>
      <c r="AB35" s="100">
        <v>9.1741574603113898E-2</v>
      </c>
      <c r="AC35" s="99">
        <v>0.95641674642918195</v>
      </c>
      <c r="AD35" s="100">
        <v>0.11060782298567499</v>
      </c>
      <c r="AE35" s="99">
        <v>0.35291809219506398</v>
      </c>
      <c r="AF35" s="258">
        <v>3.2699642342649798E-2</v>
      </c>
    </row>
    <row r="36" spans="1:43" s="1" customFormat="1" x14ac:dyDescent="0.2">
      <c r="A36" s="98" t="s">
        <v>24</v>
      </c>
      <c r="B36" s="99">
        <v>-0.49627083281574003</v>
      </c>
      <c r="C36" s="100">
        <v>9.0638732042836706E-2</v>
      </c>
      <c r="D36" s="99">
        <v>0.50203183059689604</v>
      </c>
      <c r="E36" s="100">
        <v>0.121432146012316</v>
      </c>
      <c r="F36" s="99">
        <v>1.51496028710332E-2</v>
      </c>
      <c r="G36" s="100">
        <v>2.8983969016118001E-2</v>
      </c>
      <c r="H36" s="99">
        <v>-0.45839378274315301</v>
      </c>
      <c r="I36" s="100">
        <v>0.108105257159858</v>
      </c>
      <c r="J36" s="99">
        <v>0.49881976394928801</v>
      </c>
      <c r="K36" s="100">
        <v>0.15223156137302099</v>
      </c>
      <c r="L36" s="99">
        <v>9.0048783422839604E-2</v>
      </c>
      <c r="M36" s="100">
        <v>2.6768193958763498E-2</v>
      </c>
      <c r="N36" s="99">
        <v>-5.3170591577419102E-2</v>
      </c>
      <c r="O36" s="100">
        <v>8.6781868993740005E-2</v>
      </c>
      <c r="P36" s="99">
        <v>0.52045777288244499</v>
      </c>
      <c r="Q36" s="100">
        <v>0.161069478361377</v>
      </c>
      <c r="R36" s="99">
        <v>0.318673836032424</v>
      </c>
      <c r="S36" s="258">
        <v>2.61684056926101E-2</v>
      </c>
      <c r="T36" s="98" t="s">
        <v>24</v>
      </c>
      <c r="U36" s="99">
        <v>-0.66702221374373105</v>
      </c>
      <c r="V36" s="100">
        <v>0.13498044604034201</v>
      </c>
      <c r="W36" s="99">
        <v>-0.299490467562469</v>
      </c>
      <c r="X36" s="100">
        <v>0.19587972261156</v>
      </c>
      <c r="Y36" s="99">
        <v>-0.413185522648012</v>
      </c>
      <c r="Z36" s="100">
        <v>4.3209001766999398E-2</v>
      </c>
      <c r="AA36" s="99">
        <v>-0.16376713608488699</v>
      </c>
      <c r="AB36" s="100">
        <v>9.0923031596898907E-2</v>
      </c>
      <c r="AC36" s="178">
        <v>0.33756034809047902</v>
      </c>
      <c r="AD36" s="179">
        <v>0.21905192611368399</v>
      </c>
      <c r="AE36" s="99">
        <v>0.23161131937715501</v>
      </c>
      <c r="AF36" s="258">
        <v>3.4457292843918401E-2</v>
      </c>
    </row>
    <row r="37" spans="1:43" s="1" customFormat="1" x14ac:dyDescent="0.2">
      <c r="A37" s="98" t="s">
        <v>25</v>
      </c>
      <c r="B37" s="99">
        <v>0.25170477806552599</v>
      </c>
      <c r="C37" s="100">
        <v>5.97077707655949E-2</v>
      </c>
      <c r="D37" s="99">
        <v>1.00780914993241</v>
      </c>
      <c r="E37" s="100">
        <v>6.2361935795308E-2</v>
      </c>
      <c r="F37" s="99">
        <v>0.46700682907165902</v>
      </c>
      <c r="G37" s="100">
        <v>1.7208361481873598E-2</v>
      </c>
      <c r="H37" s="99">
        <v>0.66661888074727704</v>
      </c>
      <c r="I37" s="100">
        <v>6.7911167109002898E-2</v>
      </c>
      <c r="J37" s="99">
        <v>1.5136835262814801</v>
      </c>
      <c r="K37" s="100">
        <v>9.1053586191583602E-2</v>
      </c>
      <c r="L37" s="99">
        <v>0.93292768424206896</v>
      </c>
      <c r="M37" s="100">
        <v>2.1208744444093E-2</v>
      </c>
      <c r="N37" s="99">
        <v>0.44471948666155497</v>
      </c>
      <c r="O37" s="100">
        <v>7.1966540306346999E-2</v>
      </c>
      <c r="P37" s="99">
        <v>1.1903228262486401</v>
      </c>
      <c r="Q37" s="100">
        <v>0.103181909093914</v>
      </c>
      <c r="R37" s="99">
        <v>0.69012984156144996</v>
      </c>
      <c r="S37" s="258">
        <v>2.74107175249707E-2</v>
      </c>
      <c r="T37" s="98" t="s">
        <v>25</v>
      </c>
      <c r="U37" s="99">
        <v>-0.58584590068475795</v>
      </c>
      <c r="V37" s="100">
        <v>9.0346631288254195E-2</v>
      </c>
      <c r="W37" s="99">
        <v>0.212901864035559</v>
      </c>
      <c r="X37" s="100">
        <v>9.2724654946023596E-2</v>
      </c>
      <c r="Y37" s="99">
        <v>-0.28712769506105301</v>
      </c>
      <c r="Z37" s="100">
        <v>2.8835446175446901E-2</v>
      </c>
      <c r="AA37" s="99">
        <v>2.25609159266471E-2</v>
      </c>
      <c r="AB37" s="100">
        <v>7.5511581485709106E-2</v>
      </c>
      <c r="AC37" s="99">
        <v>0.94122258351996702</v>
      </c>
      <c r="AD37" s="100">
        <v>0.106709592000945</v>
      </c>
      <c r="AE37" s="99">
        <v>0.350701968991112</v>
      </c>
      <c r="AF37" s="258">
        <v>3.2427667609580102E-2</v>
      </c>
    </row>
    <row r="38" spans="1:43" s="1" customFormat="1" x14ac:dyDescent="0.2">
      <c r="B38" s="99"/>
      <c r="C38" s="100"/>
      <c r="D38" s="99"/>
      <c r="E38" s="100"/>
      <c r="F38" s="99"/>
      <c r="G38" s="100"/>
      <c r="H38" s="99"/>
      <c r="I38" s="100"/>
      <c r="J38" s="99"/>
      <c r="K38" s="100"/>
      <c r="L38" s="99"/>
      <c r="M38" s="100"/>
      <c r="N38" s="99"/>
      <c r="O38" s="100"/>
      <c r="P38" s="99"/>
      <c r="Q38" s="100"/>
      <c r="R38" s="99"/>
      <c r="S38" s="258"/>
      <c r="U38" s="99"/>
      <c r="V38" s="100"/>
      <c r="W38" s="99"/>
      <c r="X38" s="100"/>
      <c r="Y38" s="99"/>
      <c r="Z38" s="100"/>
      <c r="AA38" s="99"/>
      <c r="AB38" s="100"/>
      <c r="AC38" s="99"/>
      <c r="AD38" s="100"/>
      <c r="AE38" s="99"/>
      <c r="AF38" s="258"/>
    </row>
    <row r="39" spans="1:43" s="1" customFormat="1" x14ac:dyDescent="0.2">
      <c r="A39" s="101" t="s">
        <v>156</v>
      </c>
      <c r="B39" s="106">
        <f>AVERAGE(B12:B31,B34,B37)</f>
        <v>-0.19161662446027172</v>
      </c>
      <c r="C39" s="107">
        <f>SQRT(SUMSQ(C12:C31,C34,C37)/(21^2))</f>
        <v>1.2118992847636031E-2</v>
      </c>
      <c r="D39" s="106">
        <f t="shared" ref="D39" si="0">AVERAGE(D12:D31,D34,D37)</f>
        <v>0.50875725784103498</v>
      </c>
      <c r="E39" s="107">
        <f t="shared" ref="E39" si="1">SQRT(SUMSQ(E12:E31,E34,E37)/(21^2))</f>
        <v>2.9888173945981582E-2</v>
      </c>
      <c r="F39" s="106">
        <f t="shared" ref="F39" si="2">AVERAGE(F12:F31,F34,F37)</f>
        <v>0.13836252131656732</v>
      </c>
      <c r="G39" s="107">
        <f t="shared" ref="G39" si="3">SQRT(SUMSQ(G12:G31,G34,G37)/(21^2))</f>
        <v>5.0399201001949711E-3</v>
      </c>
      <c r="H39" s="106">
        <f t="shared" ref="H39" si="4">AVERAGE(H12:H31,H34,H37)</f>
        <v>0.43823993152267648</v>
      </c>
      <c r="I39" s="107">
        <f t="shared" ref="I39" si="5">SQRT(SUMSQ(I12:I31,I34,I37)/(21^2))</f>
        <v>1.3402086147621539E-2</v>
      </c>
      <c r="J39" s="106">
        <f t="shared" ref="J39" si="6">AVERAGE(J12:J31,J34,J37)</f>
        <v>1.0168355163849145</v>
      </c>
      <c r="K39" s="107">
        <f t="shared" ref="K39" si="7">SQRT(SUMSQ(K12:K31,K34,K37)/(21^2))</f>
        <v>3.5450219332798967E-2</v>
      </c>
      <c r="L39" s="106">
        <f t="shared" ref="L39" si="8">AVERAGE(L12:L31,L34,L37)</f>
        <v>0.71411095686763315</v>
      </c>
      <c r="M39" s="107">
        <f t="shared" ref="M39" si="9">SQRT(SUMSQ(M12:M31,M34,M37)/(21^2))</f>
        <v>5.3473461500537474E-3</v>
      </c>
      <c r="N39" s="106">
        <f t="shared" ref="N39" si="10">AVERAGE(N12:N31,N34,N37)</f>
        <v>0.24993162364846161</v>
      </c>
      <c r="O39" s="107">
        <f t="shared" ref="O39" si="11">SQRT(SUMSQ(O12:O31,O34,O37)/(21^2))</f>
        <v>1.5230280185794809E-2</v>
      </c>
      <c r="P39" s="106">
        <f t="shared" ref="P39" si="12">AVERAGE(P12:P31,P34,P37)</f>
        <v>0.61330921000581906</v>
      </c>
      <c r="Q39" s="107">
        <f t="shared" ref="Q39" si="13">SQRT(SUMSQ(Q12:Q31,Q34,Q37)/(21^2))</f>
        <v>3.2589603413487697E-2</v>
      </c>
      <c r="R39" s="106">
        <f t="shared" ref="R39" si="14">AVERAGE(R12:R31,R34,R37)</f>
        <v>0.38287114195783639</v>
      </c>
      <c r="S39" s="260">
        <f t="shared" ref="S39" si="15">SQRT(SUMSQ(S12:S31,S34,S37)/(21^2))</f>
        <v>5.5472159158519146E-3</v>
      </c>
      <c r="T39" s="101" t="s">
        <v>156</v>
      </c>
      <c r="U39" s="106">
        <f>AVERAGE(U12:U31,U34,U37)</f>
        <v>-0.70174642570010703</v>
      </c>
      <c r="V39" s="107">
        <f>SQRT(SUMSQ(V12:V31,V34,V37)/(21^2))</f>
        <v>1.7132311259967604E-2</v>
      </c>
      <c r="W39" s="106">
        <f t="shared" ref="W39" si="16">AVERAGE(W12:W31,W34,W37)</f>
        <v>-6.1124101376910704E-2</v>
      </c>
      <c r="X39" s="107">
        <f t="shared" ref="X39" si="17">SQRT(SUMSQ(X12:X31,X34,X37)/(21^2))</f>
        <v>3.2544021389872772E-2</v>
      </c>
      <c r="Y39" s="106">
        <f t="shared" ref="Y39" si="18">AVERAGE(Y12:Y31,Y34,Y37)</f>
        <v>-0.38799757115322736</v>
      </c>
      <c r="Z39" s="107">
        <f t="shared" ref="Z39" si="19">SQRT(SUMSQ(Z12:Z31,Z34,Z37)/(21^2))</f>
        <v>6.4062999131767407E-3</v>
      </c>
      <c r="AA39" s="106">
        <f t="shared" ref="AA39" si="20">AVERAGE(AA12:AA31,AA34,AA37)</f>
        <v>-7.056089669097608E-2</v>
      </c>
      <c r="AB39" s="107">
        <f t="shared" ref="AB39" si="21">SQRT(SUMSQ(AB12:AB31,AB34,AB37)/(21^2))</f>
        <v>1.531951248064445E-2</v>
      </c>
      <c r="AC39" s="106">
        <f t="shared" ref="AC39" si="22">AVERAGE(AC12:AC31,AC34,AC37)</f>
        <v>0.49843341202619074</v>
      </c>
      <c r="AD39" s="107">
        <f t="shared" ref="AD39" si="23">SQRT(SUMSQ(AD12:AD31,AD34,AD37)/(21^2))</f>
        <v>3.5538293714601987E-2</v>
      </c>
      <c r="AE39" s="106">
        <f t="shared" ref="AE39" si="24">AVERAGE(AE12:AE31,AE34,AE37)</f>
        <v>0.19489167617424966</v>
      </c>
      <c r="AF39" s="260">
        <f t="shared" ref="AF39" si="25">SQRT(SUMSQ(AF12:AF31,AF34,AF37)/(21^2))</f>
        <v>6.1415285613284284E-3</v>
      </c>
    </row>
    <row r="40" spans="1:43" s="1" customFormat="1" x14ac:dyDescent="0.2">
      <c r="A40" s="103"/>
      <c r="B40" s="99"/>
      <c r="C40" s="100"/>
      <c r="D40" s="99"/>
      <c r="E40" s="100"/>
      <c r="F40" s="99"/>
      <c r="G40" s="100"/>
      <c r="H40" s="99"/>
      <c r="I40" s="100"/>
      <c r="J40" s="99"/>
      <c r="K40" s="100"/>
      <c r="L40" s="99"/>
      <c r="M40" s="100"/>
      <c r="N40" s="99"/>
      <c r="O40" s="100"/>
      <c r="P40" s="99"/>
      <c r="Q40" s="100"/>
      <c r="R40" s="99"/>
      <c r="S40" s="258"/>
      <c r="T40" s="103"/>
      <c r="U40" s="99"/>
      <c r="V40" s="100"/>
      <c r="W40" s="99"/>
      <c r="X40" s="100"/>
      <c r="Y40" s="99"/>
      <c r="Z40" s="100"/>
      <c r="AA40" s="99"/>
      <c r="AB40" s="100"/>
      <c r="AC40" s="99"/>
      <c r="AD40" s="100"/>
      <c r="AE40" s="99"/>
      <c r="AF40" s="258"/>
    </row>
    <row r="41" spans="1:43" s="1" customFormat="1" x14ac:dyDescent="0.2">
      <c r="A41" s="105" t="s">
        <v>26</v>
      </c>
      <c r="B41" s="99"/>
      <c r="C41" s="100"/>
      <c r="D41" s="99"/>
      <c r="E41" s="100"/>
      <c r="F41" s="99"/>
      <c r="G41" s="100"/>
      <c r="H41" s="99"/>
      <c r="I41" s="100"/>
      <c r="J41" s="99"/>
      <c r="K41" s="100"/>
      <c r="L41" s="99"/>
      <c r="M41" s="100"/>
      <c r="N41" s="99"/>
      <c r="O41" s="100"/>
      <c r="P41" s="99"/>
      <c r="Q41" s="100"/>
      <c r="R41" s="99"/>
      <c r="S41" s="258"/>
      <c r="T41" s="105" t="s">
        <v>26</v>
      </c>
      <c r="U41" s="99"/>
      <c r="V41" s="100"/>
      <c r="W41" s="99"/>
      <c r="X41" s="100"/>
      <c r="Y41" s="99"/>
      <c r="Z41" s="100"/>
      <c r="AA41" s="99"/>
      <c r="AB41" s="100"/>
      <c r="AC41" s="99"/>
      <c r="AD41" s="100"/>
      <c r="AE41" s="99"/>
      <c r="AF41" s="258"/>
    </row>
    <row r="42" spans="1:43" s="116" customFormat="1" ht="12.75" customHeight="1" x14ac:dyDescent="0.2">
      <c r="A42" s="104" t="s">
        <v>262</v>
      </c>
      <c r="B42" s="145">
        <v>0.38591725655737502</v>
      </c>
      <c r="C42" s="156">
        <v>7.2230588022641401E-2</v>
      </c>
      <c r="D42" s="145">
        <v>1.2915715043292599</v>
      </c>
      <c r="E42" s="156">
        <v>8.9357606828782604E-2</v>
      </c>
      <c r="F42" s="145">
        <v>0.91146586888648395</v>
      </c>
      <c r="G42" s="156">
        <v>2.5030896078451399E-2</v>
      </c>
      <c r="H42" s="145">
        <v>0.61402261367447897</v>
      </c>
      <c r="I42" s="156">
        <v>8.9650155252127897E-2</v>
      </c>
      <c r="J42" s="145">
        <v>1.14109245296383</v>
      </c>
      <c r="K42" s="156">
        <v>9.9282764729655304E-2</v>
      </c>
      <c r="L42" s="145">
        <v>0.81537737596429005</v>
      </c>
      <c r="M42" s="156">
        <v>3.0968008258767901E-2</v>
      </c>
      <c r="N42" s="145">
        <v>0.72325626250424901</v>
      </c>
      <c r="O42" s="156">
        <v>8.1911541764499496E-2</v>
      </c>
      <c r="P42" s="145">
        <v>1.1329448661328001</v>
      </c>
      <c r="Q42" s="156">
        <v>9.8824720428608098E-2</v>
      </c>
      <c r="R42" s="145">
        <v>1.0146824398098899</v>
      </c>
      <c r="S42" s="258">
        <v>3.3050245855000597E-2</v>
      </c>
      <c r="T42" s="104" t="s">
        <v>262</v>
      </c>
      <c r="U42" s="145">
        <v>0.30014739017818898</v>
      </c>
      <c r="V42" s="156">
        <v>9.3707588901671898E-2</v>
      </c>
      <c r="W42" s="145">
        <v>1.12573260818706</v>
      </c>
      <c r="X42" s="156">
        <v>0.13662957536480599</v>
      </c>
      <c r="Y42" s="145">
        <v>0.83058679405375402</v>
      </c>
      <c r="Z42" s="156">
        <v>3.7798917184807303E-2</v>
      </c>
      <c r="AA42" s="145">
        <v>0.8989264875977</v>
      </c>
      <c r="AB42" s="156">
        <v>0.130885258824149</v>
      </c>
      <c r="AC42" s="145">
        <v>1.3144554611161701</v>
      </c>
      <c r="AD42" s="156">
        <v>0.126489654907252</v>
      </c>
      <c r="AE42" s="145">
        <v>1.02215193669392</v>
      </c>
      <c r="AF42" s="258">
        <v>3.1669967094718997E-2</v>
      </c>
    </row>
    <row r="43" spans="1:43" s="116" customFormat="1" ht="12.75" customHeight="1" x14ac:dyDescent="0.2">
      <c r="A43" s="67" t="s">
        <v>338</v>
      </c>
      <c r="B43" s="214">
        <v>0.27515507883726997</v>
      </c>
      <c r="C43" s="107">
        <v>9.9004430588843506E-2</v>
      </c>
      <c r="D43" s="214">
        <v>0.89184743398159305</v>
      </c>
      <c r="E43" s="107">
        <v>0.14402479269097801</v>
      </c>
      <c r="F43" s="214">
        <v>0.67800515008618101</v>
      </c>
      <c r="G43" s="107">
        <v>5.3816252166700697E-2</v>
      </c>
      <c r="H43" s="214">
        <v>0.73212576813623398</v>
      </c>
      <c r="I43" s="107">
        <v>0.12468862913448001</v>
      </c>
      <c r="J43" s="214">
        <v>1.34363534659827</v>
      </c>
      <c r="K43" s="107">
        <v>0.101805046421931</v>
      </c>
      <c r="L43" s="214">
        <v>0.88744246818512196</v>
      </c>
      <c r="M43" s="107">
        <v>5.5982579734497398E-2</v>
      </c>
      <c r="N43" s="214">
        <v>0.377319498823322</v>
      </c>
      <c r="O43" s="107">
        <v>0.115889951223625</v>
      </c>
      <c r="P43" s="214">
        <v>0.79432262571966605</v>
      </c>
      <c r="Q43" s="107">
        <v>0.106608320580219</v>
      </c>
      <c r="R43" s="214">
        <v>0.54798647429606595</v>
      </c>
      <c r="S43" s="260">
        <v>3.4559829686007203E-2</v>
      </c>
      <c r="T43" s="67" t="s">
        <v>338</v>
      </c>
      <c r="U43" s="214">
        <v>0.178442265227614</v>
      </c>
      <c r="V43" s="107">
        <v>0.13813324885157399</v>
      </c>
      <c r="W43" s="214">
        <v>0.97604418223786005</v>
      </c>
      <c r="X43" s="107">
        <v>0.12839717783754701</v>
      </c>
      <c r="Y43" s="214">
        <v>0.784652704858951</v>
      </c>
      <c r="Z43" s="107">
        <v>5.3367580891367297E-2</v>
      </c>
      <c r="AA43" s="214">
        <v>0.79055191664539004</v>
      </c>
      <c r="AB43" s="107">
        <v>0.158257981627038</v>
      </c>
      <c r="AC43" s="214">
        <v>1.3565632528152001</v>
      </c>
      <c r="AD43" s="107">
        <v>0.122281266198488</v>
      </c>
      <c r="AE43" s="214">
        <v>1.15333387992958</v>
      </c>
      <c r="AF43" s="260">
        <v>5.7761871893211601E-2</v>
      </c>
    </row>
    <row r="44" spans="1:43" s="116" customFormat="1" ht="99.2" customHeight="1" x14ac:dyDescent="0.2">
      <c r="A44" s="463" t="s">
        <v>250</v>
      </c>
      <c r="B44" s="464"/>
      <c r="C44" s="464"/>
      <c r="D44" s="464"/>
      <c r="E44" s="464"/>
      <c r="F44" s="464"/>
      <c r="G44" s="464"/>
      <c r="H44" s="464"/>
      <c r="I44" s="464"/>
      <c r="J44" s="464"/>
      <c r="K44" s="464"/>
      <c r="L44" s="464"/>
      <c r="M44" s="464"/>
      <c r="N44" s="464"/>
      <c r="O44" s="464"/>
      <c r="P44" s="464"/>
      <c r="Q44" s="464"/>
      <c r="R44" s="464"/>
      <c r="S44" s="464"/>
      <c r="T44" s="463" t="s">
        <v>250</v>
      </c>
      <c r="U44" s="464"/>
      <c r="V44" s="464"/>
      <c r="W44" s="464"/>
      <c r="X44" s="464"/>
      <c r="Y44" s="464"/>
      <c r="Z44" s="464"/>
      <c r="AA44" s="464"/>
      <c r="AB44" s="464"/>
      <c r="AC44" s="464"/>
      <c r="AD44" s="464"/>
      <c r="AE44" s="464"/>
      <c r="AF44" s="464"/>
      <c r="AG44" s="464"/>
      <c r="AH44" s="464"/>
      <c r="AI44" s="464"/>
      <c r="AJ44" s="464"/>
      <c r="AK44" s="464"/>
      <c r="AL44" s="464"/>
      <c r="AM44" s="464"/>
      <c r="AN44" s="464"/>
      <c r="AO44" s="155"/>
      <c r="AP44" s="155"/>
      <c r="AQ44" s="155"/>
    </row>
    <row r="45" spans="1:43" s="237" customFormat="1" ht="66" customHeight="1" x14ac:dyDescent="0.2">
      <c r="A45" s="323" t="s">
        <v>339</v>
      </c>
      <c r="B45" s="323"/>
      <c r="C45" s="323"/>
      <c r="D45" s="323"/>
      <c r="E45" s="323"/>
      <c r="F45" s="323"/>
      <c r="G45" s="323"/>
      <c r="H45" s="323"/>
      <c r="I45" s="323"/>
      <c r="J45" s="323"/>
      <c r="K45" s="323"/>
      <c r="L45" s="323"/>
      <c r="M45" s="323"/>
      <c r="N45" s="323"/>
      <c r="O45" s="323"/>
      <c r="P45" s="323"/>
      <c r="Q45" s="323"/>
      <c r="R45" s="323"/>
      <c r="S45" s="323"/>
      <c r="T45" s="323" t="s">
        <v>339</v>
      </c>
      <c r="U45" s="323"/>
      <c r="V45" s="323"/>
      <c r="W45" s="323"/>
      <c r="X45" s="323"/>
      <c r="Y45" s="323"/>
      <c r="Z45" s="323"/>
      <c r="AA45" s="323"/>
      <c r="AB45" s="323"/>
      <c r="AC45" s="323"/>
      <c r="AD45" s="323"/>
      <c r="AE45" s="323"/>
      <c r="AF45" s="323"/>
      <c r="AG45" s="323"/>
      <c r="AH45" s="323"/>
      <c r="AI45" s="323"/>
      <c r="AJ45" s="323"/>
      <c r="AK45" s="323"/>
      <c r="AL45" s="323"/>
      <c r="AM45" s="323"/>
      <c r="AN45" s="323"/>
      <c r="AO45" s="155"/>
      <c r="AP45" s="155"/>
      <c r="AQ45" s="155"/>
    </row>
    <row r="46" spans="1:43" s="1" customFormat="1" x14ac:dyDescent="0.2">
      <c r="A46" s="498" t="s">
        <v>301</v>
      </c>
      <c r="B46" s="498"/>
      <c r="C46" s="498"/>
      <c r="D46" s="498"/>
      <c r="E46" s="498"/>
      <c r="F46" s="498"/>
      <c r="G46" s="498"/>
      <c r="H46" s="498"/>
      <c r="I46" s="498"/>
      <c r="J46" s="498"/>
      <c r="K46" s="498"/>
      <c r="L46" s="498"/>
      <c r="M46" s="498"/>
      <c r="N46" s="498"/>
      <c r="O46" s="498"/>
      <c r="P46" s="498"/>
      <c r="Q46" s="498"/>
      <c r="R46" s="498"/>
      <c r="S46" s="498"/>
      <c r="T46" s="504" t="str">
        <f>A46</f>
        <v>Notes: Literacy mismatch. Results from OLS regressions including literacy and numeracy proficiency scores as controls. Cells corresponding to less than 30 observations are shown in grey.</v>
      </c>
      <c r="U46" s="504"/>
      <c r="V46" s="504"/>
      <c r="W46" s="504"/>
      <c r="X46" s="504"/>
      <c r="Y46" s="504"/>
      <c r="Z46" s="504"/>
      <c r="AA46" s="504"/>
      <c r="AB46" s="504"/>
      <c r="AC46" s="504"/>
      <c r="AD46" s="504"/>
      <c r="AE46" s="504"/>
      <c r="AF46" s="504"/>
      <c r="AG46" s="504"/>
      <c r="AH46" s="504"/>
      <c r="AI46" s="504"/>
      <c r="AJ46" s="504"/>
      <c r="AK46" s="504"/>
      <c r="AL46" s="504"/>
      <c r="AM46" s="504"/>
      <c r="AN46" s="504"/>
    </row>
    <row r="47" spans="1:43" s="1" customFormat="1" x14ac:dyDescent="0.2">
      <c r="A47" s="498"/>
      <c r="B47" s="498"/>
      <c r="C47" s="498"/>
      <c r="D47" s="498"/>
      <c r="E47" s="498"/>
      <c r="F47" s="498"/>
      <c r="G47" s="498"/>
      <c r="H47" s="498"/>
      <c r="I47" s="498"/>
      <c r="J47" s="498"/>
      <c r="K47" s="498"/>
      <c r="L47" s="498"/>
      <c r="M47" s="498"/>
      <c r="N47" s="498"/>
      <c r="O47" s="498"/>
      <c r="P47" s="498"/>
      <c r="Q47" s="498"/>
      <c r="R47" s="498"/>
      <c r="S47" s="498"/>
      <c r="T47" s="504"/>
      <c r="U47" s="504"/>
      <c r="V47" s="504"/>
      <c r="W47" s="504"/>
      <c r="X47" s="504"/>
      <c r="Y47" s="504"/>
      <c r="Z47" s="504"/>
      <c r="AA47" s="504"/>
      <c r="AB47" s="504"/>
      <c r="AC47" s="504"/>
      <c r="AD47" s="504"/>
      <c r="AE47" s="504"/>
      <c r="AF47" s="504"/>
      <c r="AG47" s="504"/>
      <c r="AH47" s="504"/>
      <c r="AI47" s="504"/>
      <c r="AJ47" s="504"/>
      <c r="AK47" s="504"/>
      <c r="AL47" s="504"/>
      <c r="AM47" s="504"/>
      <c r="AN47" s="504"/>
    </row>
    <row r="48" spans="1:43" x14ac:dyDescent="0.2">
      <c r="A48" s="304" t="s">
        <v>147</v>
      </c>
      <c r="B48" s="182"/>
      <c r="C48" s="182"/>
      <c r="D48" s="182"/>
      <c r="E48" s="182"/>
      <c r="F48" s="182"/>
      <c r="G48" s="182"/>
      <c r="H48" s="182"/>
      <c r="I48" s="182"/>
      <c r="J48" s="182"/>
      <c r="K48" s="182"/>
      <c r="L48" s="182"/>
      <c r="M48" s="182"/>
      <c r="N48" s="182"/>
      <c r="O48" s="182"/>
      <c r="P48" s="182"/>
      <c r="Q48" s="182"/>
      <c r="R48" s="182"/>
      <c r="S48" s="182"/>
      <c r="T48" s="304" t="s">
        <v>147</v>
      </c>
      <c r="U48" s="182"/>
      <c r="V48" s="182"/>
      <c r="W48" s="182"/>
      <c r="X48" s="182"/>
      <c r="Y48" s="182"/>
      <c r="Z48" s="182"/>
      <c r="AA48" s="182"/>
      <c r="AB48" s="182"/>
      <c r="AC48" s="182"/>
      <c r="AD48" s="182"/>
      <c r="AE48" s="182"/>
      <c r="AF48" s="182"/>
      <c r="AG48" s="182"/>
      <c r="AH48" s="182"/>
      <c r="AI48" s="182"/>
      <c r="AJ48" s="182"/>
      <c r="AK48" s="182"/>
      <c r="AL48" s="182"/>
      <c r="AM48" s="182"/>
      <c r="AN48" s="182"/>
    </row>
    <row r="56" spans="1:32" s="1" customFormat="1" x14ac:dyDescent="0.2">
      <c r="A56" s="108"/>
      <c r="B56" s="83"/>
      <c r="C56" s="83"/>
      <c r="D56" s="83"/>
      <c r="E56" s="83"/>
      <c r="F56" s="83"/>
      <c r="G56" s="83"/>
      <c r="N56" s="83"/>
      <c r="O56" s="83"/>
      <c r="P56" s="83"/>
      <c r="Q56" s="83"/>
      <c r="R56" s="83"/>
      <c r="S56" s="83"/>
      <c r="T56" s="108"/>
      <c r="AA56" s="83"/>
      <c r="AB56" s="83"/>
      <c r="AC56" s="83"/>
      <c r="AD56" s="83"/>
      <c r="AE56" s="83"/>
      <c r="AF56" s="83"/>
    </row>
    <row r="57" spans="1:32" s="1" customFormat="1" x14ac:dyDescent="0.2">
      <c r="A57" s="108"/>
      <c r="B57" s="83"/>
      <c r="C57" s="83"/>
      <c r="D57" s="83"/>
      <c r="E57" s="83"/>
      <c r="F57" s="83"/>
      <c r="G57" s="83"/>
      <c r="N57" s="83"/>
      <c r="O57" s="83"/>
      <c r="P57" s="83"/>
      <c r="Q57" s="83"/>
      <c r="R57" s="83"/>
      <c r="S57" s="83"/>
      <c r="T57" s="108"/>
      <c r="AA57" s="83"/>
      <c r="AB57" s="83"/>
      <c r="AC57" s="83"/>
      <c r="AD57" s="83"/>
      <c r="AE57" s="83"/>
      <c r="AF57" s="83"/>
    </row>
    <row r="58" spans="1:32" s="1" customFormat="1" x14ac:dyDescent="0.2">
      <c r="A58" s="84"/>
      <c r="B58" s="83"/>
      <c r="C58" s="85"/>
      <c r="D58" s="83"/>
      <c r="E58" s="85"/>
      <c r="F58" s="83"/>
      <c r="G58" s="85"/>
      <c r="N58" s="83"/>
      <c r="O58" s="85"/>
      <c r="P58" s="83"/>
      <c r="Q58" s="85"/>
      <c r="R58" s="83"/>
      <c r="S58" s="85"/>
      <c r="T58" s="84"/>
      <c r="AA58" s="83"/>
      <c r="AB58" s="85"/>
      <c r="AC58" s="83"/>
      <c r="AD58" s="85"/>
      <c r="AE58" s="83"/>
      <c r="AF58" s="85"/>
    </row>
    <row r="59" spans="1:32" s="1" customFormat="1" x14ac:dyDescent="0.2">
      <c r="A59" s="84"/>
      <c r="B59" s="83"/>
      <c r="C59" s="85"/>
      <c r="D59" s="83"/>
      <c r="E59" s="85"/>
      <c r="F59" s="83"/>
      <c r="G59" s="85"/>
      <c r="N59" s="83"/>
      <c r="O59" s="85"/>
      <c r="P59" s="83"/>
      <c r="Q59" s="85"/>
      <c r="R59" s="83"/>
      <c r="S59" s="85"/>
      <c r="T59" s="84"/>
      <c r="AA59" s="83"/>
      <c r="AB59" s="85"/>
      <c r="AC59" s="83"/>
      <c r="AD59" s="85"/>
      <c r="AE59" s="83"/>
      <c r="AF59" s="85"/>
    </row>
    <row r="60" spans="1:32" s="1" customFormat="1" x14ac:dyDescent="0.2">
      <c r="A60" s="84"/>
      <c r="B60" s="83"/>
      <c r="C60" s="85"/>
      <c r="D60" s="83"/>
      <c r="E60" s="85"/>
      <c r="F60" s="83"/>
      <c r="G60" s="85"/>
      <c r="N60" s="83"/>
      <c r="O60" s="85"/>
      <c r="P60" s="83"/>
      <c r="Q60" s="85"/>
      <c r="R60" s="83"/>
      <c r="S60" s="85"/>
      <c r="T60" s="84"/>
      <c r="AA60" s="83"/>
      <c r="AB60" s="85"/>
      <c r="AC60" s="83"/>
      <c r="AD60" s="85"/>
      <c r="AE60" s="83"/>
      <c r="AF60" s="85"/>
    </row>
    <row r="61" spans="1:32" s="1" customFormat="1" x14ac:dyDescent="0.2">
      <c r="A61" s="84"/>
      <c r="B61" s="83"/>
      <c r="C61" s="85"/>
      <c r="D61" s="83"/>
      <c r="E61" s="85"/>
      <c r="F61" s="83"/>
      <c r="G61" s="85"/>
      <c r="N61" s="83"/>
      <c r="O61" s="85"/>
      <c r="P61" s="83"/>
      <c r="Q61" s="85"/>
      <c r="R61" s="83"/>
      <c r="S61" s="85"/>
      <c r="T61" s="84"/>
      <c r="AA61" s="83"/>
      <c r="AB61" s="85"/>
      <c r="AC61" s="83"/>
      <c r="AD61" s="85"/>
      <c r="AE61" s="83"/>
      <c r="AF61" s="85"/>
    </row>
    <row r="62" spans="1:32" s="1" customFormat="1" x14ac:dyDescent="0.2">
      <c r="A62" s="84"/>
      <c r="B62" s="83"/>
      <c r="C62" s="85"/>
      <c r="D62" s="83"/>
      <c r="E62" s="85"/>
      <c r="F62" s="83"/>
      <c r="G62" s="85"/>
      <c r="N62" s="83"/>
      <c r="O62" s="85"/>
      <c r="P62" s="83"/>
      <c r="Q62" s="85"/>
      <c r="R62" s="83"/>
      <c r="S62" s="85"/>
      <c r="T62" s="84"/>
      <c r="AA62" s="83"/>
      <c r="AB62" s="85"/>
      <c r="AC62" s="83"/>
      <c r="AD62" s="85"/>
      <c r="AE62" s="83"/>
      <c r="AF62" s="85"/>
    </row>
    <row r="63" spans="1:32" s="1" customFormat="1" x14ac:dyDescent="0.2">
      <c r="A63" s="121"/>
      <c r="B63" s="85"/>
      <c r="C63" s="85"/>
      <c r="D63" s="85"/>
      <c r="E63" s="85"/>
      <c r="F63" s="85"/>
      <c r="G63" s="85"/>
      <c r="N63" s="85"/>
      <c r="O63" s="85"/>
      <c r="P63" s="85"/>
      <c r="Q63" s="85"/>
      <c r="R63" s="85"/>
      <c r="S63" s="85"/>
      <c r="T63" s="121"/>
      <c r="AA63" s="85"/>
      <c r="AB63" s="85"/>
      <c r="AC63" s="85"/>
      <c r="AD63" s="85"/>
      <c r="AE63" s="85"/>
      <c r="AF63" s="85"/>
    </row>
    <row r="64" spans="1:32" s="1" customFormat="1" x14ac:dyDescent="0.2">
      <c r="A64" s="122"/>
      <c r="B64" s="85"/>
      <c r="C64" s="85"/>
      <c r="D64" s="85"/>
      <c r="E64" s="85"/>
      <c r="F64" s="85"/>
      <c r="G64" s="85"/>
      <c r="N64" s="85"/>
      <c r="O64" s="85"/>
      <c r="P64" s="85"/>
      <c r="Q64" s="85"/>
      <c r="R64" s="85"/>
      <c r="S64" s="85"/>
      <c r="T64" s="122"/>
      <c r="AA64" s="85"/>
      <c r="AB64" s="85"/>
      <c r="AC64" s="85"/>
      <c r="AD64" s="85"/>
      <c r="AE64" s="85"/>
      <c r="AF64" s="85"/>
    </row>
    <row r="67" spans="2:27" x14ac:dyDescent="0.2">
      <c r="B67" s="83"/>
      <c r="N67" s="83"/>
      <c r="AA67" s="83"/>
    </row>
    <row r="68" spans="2:27" x14ac:dyDescent="0.2">
      <c r="B68" s="83"/>
      <c r="N68" s="83"/>
      <c r="AA68" s="83"/>
    </row>
    <row r="69" spans="2:27" x14ac:dyDescent="0.2">
      <c r="B69" s="83"/>
      <c r="N69" s="83"/>
      <c r="AA69" s="83"/>
    </row>
    <row r="70" spans="2:27" x14ac:dyDescent="0.2">
      <c r="B70" s="83"/>
      <c r="N70" s="83"/>
      <c r="AA70" s="83"/>
    </row>
    <row r="71" spans="2:27" x14ac:dyDescent="0.2">
      <c r="B71" s="83"/>
      <c r="N71" s="83"/>
      <c r="AA71" s="83"/>
    </row>
  </sheetData>
  <mergeCells count="29">
    <mergeCell ref="A46:S47"/>
    <mergeCell ref="T46:AN47"/>
    <mergeCell ref="U7:V8"/>
    <mergeCell ref="W7:X8"/>
    <mergeCell ref="A45:S45"/>
    <mergeCell ref="T45:AN45"/>
    <mergeCell ref="A44:S44"/>
    <mergeCell ref="T44:AN44"/>
    <mergeCell ref="J7:K8"/>
    <mergeCell ref="L7:M8"/>
    <mergeCell ref="N7:O8"/>
    <mergeCell ref="P7:Q8"/>
    <mergeCell ref="R7:S8"/>
    <mergeCell ref="AA7:AB8"/>
    <mergeCell ref="AC7:AD8"/>
    <mergeCell ref="T1:AN1"/>
    <mergeCell ref="A2:S4"/>
    <mergeCell ref="T2:AN4"/>
    <mergeCell ref="B6:G6"/>
    <mergeCell ref="H6:M6"/>
    <mergeCell ref="N6:S6"/>
    <mergeCell ref="U6:Z6"/>
    <mergeCell ref="AA6:AF6"/>
    <mergeCell ref="AE7:AF8"/>
    <mergeCell ref="Y7:Z8"/>
    <mergeCell ref="B7:C8"/>
    <mergeCell ref="D7:E8"/>
    <mergeCell ref="F7:G8"/>
    <mergeCell ref="H7:I8"/>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autoPageBreaks="0"/>
  </sheetPr>
  <dimension ref="A1:V65"/>
  <sheetViews>
    <sheetView zoomScaleNormal="100" zoomScaleSheetLayoutView="130" workbookViewId="0">
      <selection activeCell="X45" sqref="X45"/>
    </sheetView>
  </sheetViews>
  <sheetFormatPr defaultColWidth="9" defaultRowHeight="12.75" x14ac:dyDescent="0.2"/>
  <cols>
    <col min="1" max="1" width="16.7109375" style="85" customWidth="1"/>
    <col min="2" max="11" width="7.5703125" style="85" customWidth="1"/>
    <col min="12" max="12" width="16.7109375" style="85" customWidth="1"/>
    <col min="13" max="22" width="7.5703125" style="85" customWidth="1"/>
    <col min="23" max="16384" width="9" style="85"/>
  </cols>
  <sheetData>
    <row r="1" spans="1:22" x14ac:dyDescent="0.2">
      <c r="A1" s="2" t="s">
        <v>320</v>
      </c>
      <c r="D1" s="84"/>
      <c r="E1" s="84"/>
      <c r="F1" s="84"/>
      <c r="G1" s="84"/>
      <c r="H1" s="84"/>
      <c r="I1" s="84"/>
      <c r="J1" s="84"/>
      <c r="K1" s="84"/>
    </row>
    <row r="2" spans="1:22" ht="12.75" customHeight="1" x14ac:dyDescent="0.2">
      <c r="A2" s="448" t="s">
        <v>302</v>
      </c>
      <c r="B2" s="448"/>
      <c r="C2" s="448"/>
      <c r="D2" s="448"/>
      <c r="E2" s="448"/>
      <c r="F2" s="448"/>
      <c r="G2" s="448"/>
      <c r="H2" s="448"/>
      <c r="I2" s="448"/>
      <c r="J2" s="448"/>
      <c r="K2" s="448"/>
    </row>
    <row r="3" spans="1:22" x14ac:dyDescent="0.2">
      <c r="A3" s="448"/>
      <c r="B3" s="448"/>
      <c r="C3" s="448"/>
      <c r="D3" s="448"/>
      <c r="E3" s="448"/>
      <c r="F3" s="448"/>
      <c r="G3" s="448"/>
      <c r="H3" s="448"/>
      <c r="I3" s="448"/>
      <c r="J3" s="448"/>
      <c r="K3" s="448"/>
    </row>
    <row r="4" spans="1:22" ht="13.5" customHeight="1" x14ac:dyDescent="0.2">
      <c r="A4" s="180" t="s">
        <v>303</v>
      </c>
      <c r="B4" s="129"/>
      <c r="C4" s="129"/>
      <c r="D4" s="129"/>
      <c r="E4" s="129"/>
      <c r="F4" s="129"/>
      <c r="G4" s="129"/>
      <c r="H4" s="129"/>
      <c r="I4" s="129"/>
      <c r="J4" s="129"/>
      <c r="K4" s="181"/>
    </row>
    <row r="5" spans="1:22" x14ac:dyDescent="0.2">
      <c r="A5" s="86"/>
      <c r="B5" s="86"/>
      <c r="C5" s="86"/>
      <c r="D5" s="86"/>
      <c r="E5" s="86"/>
      <c r="F5" s="86"/>
      <c r="G5" s="86"/>
      <c r="H5" s="86"/>
      <c r="I5" s="86"/>
    </row>
    <row r="6" spans="1:22" ht="15" customHeight="1" x14ac:dyDescent="0.25">
      <c r="A6" s="89"/>
      <c r="B6" s="485" t="s">
        <v>304</v>
      </c>
      <c r="C6" s="486"/>
      <c r="D6" s="486"/>
      <c r="E6" s="486"/>
      <c r="F6" s="486"/>
      <c r="G6" s="486"/>
      <c r="H6" s="486"/>
      <c r="I6" s="487"/>
    </row>
    <row r="7" spans="1:22" ht="25.5" customHeight="1" x14ac:dyDescent="0.25">
      <c r="A7" s="89"/>
      <c r="B7" s="500" t="s">
        <v>253</v>
      </c>
      <c r="C7" s="512"/>
      <c r="D7" s="512"/>
      <c r="E7" s="513"/>
      <c r="F7" s="500" t="s">
        <v>265</v>
      </c>
      <c r="G7" s="512"/>
      <c r="H7" s="512"/>
      <c r="I7" s="513"/>
    </row>
    <row r="8" spans="1:22" ht="34.5" customHeight="1" x14ac:dyDescent="0.2">
      <c r="B8" s="514" t="s">
        <v>305</v>
      </c>
      <c r="C8" s="515"/>
      <c r="D8" s="514" t="s">
        <v>306</v>
      </c>
      <c r="E8" s="515"/>
      <c r="F8" s="514" t="s">
        <v>307</v>
      </c>
      <c r="G8" s="515"/>
      <c r="H8" s="514" t="s">
        <v>308</v>
      </c>
      <c r="I8" s="515"/>
    </row>
    <row r="9" spans="1:22" s="91" customFormat="1" ht="19.5" customHeight="1" x14ac:dyDescent="0.2">
      <c r="A9" s="134"/>
      <c r="B9" s="135" t="s">
        <v>221</v>
      </c>
      <c r="C9" s="135" t="s">
        <v>67</v>
      </c>
      <c r="D9" s="135" t="s">
        <v>221</v>
      </c>
      <c r="E9" s="135" t="s">
        <v>67</v>
      </c>
      <c r="F9" s="135" t="s">
        <v>221</v>
      </c>
      <c r="G9" s="135" t="s">
        <v>67</v>
      </c>
      <c r="H9" s="135" t="s">
        <v>221</v>
      </c>
      <c r="I9" s="135" t="s">
        <v>67</v>
      </c>
      <c r="J9" s="85"/>
      <c r="K9" s="85"/>
      <c r="L9" s="85"/>
      <c r="M9" s="85"/>
      <c r="N9" s="85"/>
      <c r="O9" s="85"/>
      <c r="P9" s="85"/>
      <c r="Q9" s="85"/>
      <c r="R9" s="85"/>
      <c r="S9" s="85"/>
      <c r="T9" s="85"/>
      <c r="U9" s="85"/>
      <c r="V9" s="85"/>
    </row>
    <row r="10" spans="1:22" x14ac:dyDescent="0.2">
      <c r="A10" s="139" t="s">
        <v>0</v>
      </c>
      <c r="B10" s="140"/>
      <c r="C10" s="140"/>
      <c r="D10" s="140"/>
      <c r="E10" s="140"/>
      <c r="F10" s="140"/>
      <c r="G10" s="140"/>
      <c r="H10" s="140"/>
      <c r="I10" s="307"/>
    </row>
    <row r="11" spans="1:22" x14ac:dyDescent="0.2">
      <c r="A11" s="141" t="s">
        <v>1</v>
      </c>
      <c r="I11" s="287"/>
    </row>
    <row r="12" spans="1:22" x14ac:dyDescent="0.2">
      <c r="A12" s="83" t="s">
        <v>2</v>
      </c>
      <c r="B12" s="165">
        <v>-0.122069726283476</v>
      </c>
      <c r="C12" s="144">
        <v>1.57571822256841E-9</v>
      </c>
      <c r="D12" s="165">
        <v>5.8099870922617598E-2</v>
      </c>
      <c r="E12" s="144">
        <v>1.7853622829286001E-2</v>
      </c>
      <c r="F12" s="165">
        <v>-3.3312989032155897E-2</v>
      </c>
      <c r="G12" s="144">
        <v>0.438552224959607</v>
      </c>
      <c r="H12" s="165">
        <v>-4.8358133143608399E-3</v>
      </c>
      <c r="I12" s="277">
        <v>0.83700846466254797</v>
      </c>
    </row>
    <row r="13" spans="1:22" ht="12.75" customHeight="1" x14ac:dyDescent="0.2">
      <c r="A13" s="83" t="s">
        <v>3</v>
      </c>
      <c r="B13" s="165">
        <v>-6.0864001976501797E-2</v>
      </c>
      <c r="C13" s="144">
        <v>3.68616785195486E-2</v>
      </c>
      <c r="D13" s="165">
        <v>7.3988825858570195E-2</v>
      </c>
      <c r="E13" s="144">
        <v>2.0165915288359301E-2</v>
      </c>
      <c r="F13" s="165">
        <v>-1.52685003486941E-2</v>
      </c>
      <c r="G13" s="144">
        <v>0.16289491139523801</v>
      </c>
      <c r="H13" s="165">
        <v>2.19660055844728E-2</v>
      </c>
      <c r="I13" s="277">
        <v>0.30487606628250502</v>
      </c>
      <c r="J13" s="99"/>
    </row>
    <row r="14" spans="1:22" x14ac:dyDescent="0.2">
      <c r="A14" s="83" t="s">
        <v>4</v>
      </c>
      <c r="B14" s="165">
        <v>-0.17015183469975401</v>
      </c>
      <c r="C14" s="144">
        <v>6.1650684557434902E-12</v>
      </c>
      <c r="D14" s="165">
        <v>-2.19790477964786E-2</v>
      </c>
      <c r="E14" s="144">
        <v>0.32152969814937898</v>
      </c>
      <c r="F14" s="165">
        <v>-1.67472045355036E-3</v>
      </c>
      <c r="G14" s="144">
        <v>0.98794688816600296</v>
      </c>
      <c r="H14" s="165">
        <v>4.4868988892582097E-2</v>
      </c>
      <c r="I14" s="277">
        <v>0.32938864195527101</v>
      </c>
      <c r="J14" s="99"/>
    </row>
    <row r="15" spans="1:22" x14ac:dyDescent="0.2">
      <c r="A15" s="83" t="s">
        <v>5</v>
      </c>
      <c r="B15" s="165">
        <v>-2.2415535698678799E-2</v>
      </c>
      <c r="C15" s="144">
        <v>0.61320892488446899</v>
      </c>
      <c r="D15" s="165">
        <v>6.0589328516925299E-2</v>
      </c>
      <c r="E15" s="144">
        <v>0.21809681710485301</v>
      </c>
      <c r="F15" s="165">
        <v>-6.30561587439986E-2</v>
      </c>
      <c r="G15" s="144">
        <v>0.10401622042528701</v>
      </c>
      <c r="H15" s="165">
        <v>0.28274471878208501</v>
      </c>
      <c r="I15" s="277">
        <v>3.4346021048048E-2</v>
      </c>
      <c r="J15" s="99"/>
    </row>
    <row r="16" spans="1:22" x14ac:dyDescent="0.2">
      <c r="A16" s="83" t="s">
        <v>6</v>
      </c>
      <c r="B16" s="165">
        <v>-0.120816274313663</v>
      </c>
      <c r="C16" s="144">
        <v>1.98596694644948E-12</v>
      </c>
      <c r="D16" s="165">
        <v>8.5561269539650806E-2</v>
      </c>
      <c r="E16" s="144">
        <v>8.0094068456437699E-5</v>
      </c>
      <c r="F16" s="165">
        <v>-7.4132181610646001E-3</v>
      </c>
      <c r="G16" s="144">
        <v>0.65380518972855906</v>
      </c>
      <c r="H16" s="165">
        <v>2.4671852254573499E-2</v>
      </c>
      <c r="I16" s="277">
        <v>0.45765549528676103</v>
      </c>
      <c r="J16" s="99"/>
    </row>
    <row r="17" spans="1:10" x14ac:dyDescent="0.2">
      <c r="A17" s="83" t="s">
        <v>7</v>
      </c>
      <c r="B17" s="165">
        <v>-0.18339615745479099</v>
      </c>
      <c r="C17" s="144">
        <v>1.29930792174271E-5</v>
      </c>
      <c r="D17" s="165">
        <v>0.110958720569521</v>
      </c>
      <c r="E17" s="144">
        <v>2.1525034236198298E-3</v>
      </c>
      <c r="F17" s="165">
        <v>2.68482750443775E-2</v>
      </c>
      <c r="G17" s="144">
        <v>0.645555105150181</v>
      </c>
      <c r="H17" s="165">
        <v>-2.3742248385306201E-2</v>
      </c>
      <c r="I17" s="277">
        <v>0.83076351600444598</v>
      </c>
      <c r="J17" s="99"/>
    </row>
    <row r="18" spans="1:10" x14ac:dyDescent="0.2">
      <c r="A18" s="83" t="s">
        <v>8</v>
      </c>
      <c r="B18" s="165">
        <v>-6.5619288948711899E-2</v>
      </c>
      <c r="C18" s="144">
        <v>8.1171021727155501E-4</v>
      </c>
      <c r="D18" s="165">
        <v>0.103701510472436</v>
      </c>
      <c r="E18" s="144">
        <v>2.3033981606523898E-6</v>
      </c>
      <c r="F18" s="165">
        <v>-8.36720509975689E-2</v>
      </c>
      <c r="G18" s="144">
        <v>4.2708898956511599E-3</v>
      </c>
      <c r="H18" s="165">
        <v>2.3218438995799399E-2</v>
      </c>
      <c r="I18" s="277">
        <v>0.52141298305574002</v>
      </c>
      <c r="J18" s="99"/>
    </row>
    <row r="19" spans="1:10" x14ac:dyDescent="0.2">
      <c r="A19" s="98" t="s">
        <v>326</v>
      </c>
      <c r="B19" s="165">
        <v>-0.14815091032458699</v>
      </c>
      <c r="C19" s="144">
        <v>1.8405277302235801E-12</v>
      </c>
      <c r="D19" s="165">
        <v>-7.7569980904925997E-3</v>
      </c>
      <c r="E19" s="144">
        <v>0.71087016410949699</v>
      </c>
      <c r="F19" s="165">
        <v>-7.5701984766789299E-2</v>
      </c>
      <c r="G19" s="144">
        <v>3.46678031720282E-4</v>
      </c>
      <c r="H19" s="165">
        <v>1.6533908344604699E-2</v>
      </c>
      <c r="I19" s="277">
        <v>0.66937983432592196</v>
      </c>
      <c r="J19" s="99"/>
    </row>
    <row r="20" spans="1:10" x14ac:dyDescent="0.2">
      <c r="A20" s="83" t="s">
        <v>9</v>
      </c>
      <c r="B20" s="165">
        <v>-9.1308113158549697E-2</v>
      </c>
      <c r="C20" s="144">
        <v>4.8304292053169603E-3</v>
      </c>
      <c r="D20" s="165">
        <v>8.9258605385475698E-2</v>
      </c>
      <c r="E20" s="144">
        <v>8.1819726604446304E-3</v>
      </c>
      <c r="F20" s="165">
        <v>-2.7844323593336301E-2</v>
      </c>
      <c r="G20" s="144">
        <v>0.26870206233701999</v>
      </c>
      <c r="H20" s="165">
        <v>0.16619163657243199</v>
      </c>
      <c r="I20" s="277">
        <v>2.28827724227618E-2</v>
      </c>
      <c r="J20" s="99"/>
    </row>
    <row r="21" spans="1:10" x14ac:dyDescent="0.2">
      <c r="A21" s="83" t="s">
        <v>10</v>
      </c>
      <c r="B21" s="165">
        <v>-0.16907295445959999</v>
      </c>
      <c r="C21" s="144">
        <v>1.1302666358403701E-8</v>
      </c>
      <c r="D21" s="165">
        <v>7.7505056779629794E-2</v>
      </c>
      <c r="E21" s="144">
        <v>3.3000305405114498E-2</v>
      </c>
      <c r="F21" s="165">
        <v>-4.4778478584452497E-2</v>
      </c>
      <c r="G21" s="144">
        <v>0.115282934656292</v>
      </c>
      <c r="H21" s="165">
        <v>-0.15001874284604</v>
      </c>
      <c r="I21" s="277">
        <v>6.5112513316199799E-2</v>
      </c>
      <c r="J21" s="99"/>
    </row>
    <row r="22" spans="1:10" x14ac:dyDescent="0.2">
      <c r="A22" s="83" t="s">
        <v>11</v>
      </c>
      <c r="B22" s="165">
        <v>-8.9793609324343104E-2</v>
      </c>
      <c r="C22" s="144">
        <v>9.5000313228566793E-2</v>
      </c>
      <c r="D22" s="165">
        <v>7.9617016098397497E-2</v>
      </c>
      <c r="E22" s="144">
        <v>4.7699596431590101E-2</v>
      </c>
      <c r="F22" s="165">
        <v>-6.2425261887980497E-2</v>
      </c>
      <c r="G22" s="144">
        <v>2.77135738449641E-2</v>
      </c>
      <c r="H22" s="165">
        <v>0.15235921656160101</v>
      </c>
      <c r="I22" s="277">
        <v>8.53812402529259E-2</v>
      </c>
      <c r="J22" s="99"/>
    </row>
    <row r="23" spans="1:10" x14ac:dyDescent="0.2">
      <c r="A23" s="83" t="s">
        <v>12</v>
      </c>
      <c r="B23" s="165">
        <v>-0.152039864799521</v>
      </c>
      <c r="C23" s="144">
        <v>2.7211788378167499E-11</v>
      </c>
      <c r="D23" s="165">
        <v>5.5822769439033297E-2</v>
      </c>
      <c r="E23" s="144">
        <v>0.16673742616847501</v>
      </c>
      <c r="F23" s="165">
        <v>-2.2161829844288699E-2</v>
      </c>
      <c r="G23" s="144">
        <v>0.67076467444451804</v>
      </c>
      <c r="H23" s="165">
        <v>6.47452047817247E-2</v>
      </c>
      <c r="I23" s="277">
        <v>0.54800077647358802</v>
      </c>
      <c r="J23" s="99"/>
    </row>
    <row r="24" spans="1:10" x14ac:dyDescent="0.2">
      <c r="A24" s="83" t="s">
        <v>13</v>
      </c>
      <c r="B24" s="165">
        <v>-0.17580696842215199</v>
      </c>
      <c r="C24" s="144">
        <v>4.4763583449136701E-4</v>
      </c>
      <c r="D24" s="165">
        <v>4.78198845595686E-3</v>
      </c>
      <c r="E24" s="144">
        <v>0.93398775305877302</v>
      </c>
      <c r="F24" s="165">
        <v>2.9334858074473997E-4</v>
      </c>
      <c r="G24" s="144">
        <v>0.97093723264877496</v>
      </c>
      <c r="H24" s="165">
        <v>-4.6586487315376603E-2</v>
      </c>
      <c r="I24" s="277">
        <v>0.76579290532564204</v>
      </c>
      <c r="J24" s="99"/>
    </row>
    <row r="25" spans="1:10" x14ac:dyDescent="0.2">
      <c r="A25" s="83" t="s">
        <v>14</v>
      </c>
      <c r="B25" s="165">
        <v>-0.111312736448091</v>
      </c>
      <c r="C25" s="144">
        <v>3.4178074668256303E-4</v>
      </c>
      <c r="D25" s="165">
        <v>5.9165517610644501E-2</v>
      </c>
      <c r="E25" s="144">
        <v>8.4618378872269896E-3</v>
      </c>
      <c r="F25" s="165">
        <v>-5.94449798285226E-2</v>
      </c>
      <c r="G25" s="144">
        <v>0.14334364735869401</v>
      </c>
      <c r="H25" s="165">
        <v>-5.7503452324501499E-2</v>
      </c>
      <c r="I25" s="277">
        <v>0.15428350741861599</v>
      </c>
      <c r="J25" s="99"/>
    </row>
    <row r="26" spans="1:10" x14ac:dyDescent="0.2">
      <c r="A26" s="83" t="s">
        <v>15</v>
      </c>
      <c r="B26" s="165">
        <v>-0.11708605546289499</v>
      </c>
      <c r="C26" s="144">
        <v>3.3629186768635597E-8</v>
      </c>
      <c r="D26" s="165">
        <v>5.50961542709449E-2</v>
      </c>
      <c r="E26" s="144">
        <v>1.22766293771919E-2</v>
      </c>
      <c r="F26" s="165">
        <v>5.4134527629839599E-3</v>
      </c>
      <c r="G26" s="144">
        <v>0.54740136521080596</v>
      </c>
      <c r="H26" s="165">
        <v>6.9248444685897206E-2</v>
      </c>
      <c r="I26" s="277">
        <v>0.249123222712852</v>
      </c>
      <c r="J26" s="99"/>
    </row>
    <row r="27" spans="1:10" x14ac:dyDescent="0.2">
      <c r="A27" s="83" t="s">
        <v>16</v>
      </c>
      <c r="B27" s="165">
        <v>-0.20417521844538999</v>
      </c>
      <c r="C27" s="144">
        <v>1.62772838385727E-6</v>
      </c>
      <c r="D27" s="165">
        <v>0.16081412473307499</v>
      </c>
      <c r="E27" s="144">
        <v>1.8246467200511199E-3</v>
      </c>
      <c r="F27" s="165">
        <v>-0.10491111466796001</v>
      </c>
      <c r="G27" s="144">
        <v>1.55825752063914E-2</v>
      </c>
      <c r="H27" s="165">
        <v>7.5821247652121407E-2</v>
      </c>
      <c r="I27" s="277">
        <v>0.38576056714958801</v>
      </c>
      <c r="J27" s="99"/>
    </row>
    <row r="28" spans="1:10" x14ac:dyDescent="0.2">
      <c r="A28" s="83" t="s">
        <v>17</v>
      </c>
      <c r="B28" s="165">
        <v>-2.94755565241419E-2</v>
      </c>
      <c r="C28" s="144">
        <v>0.572604481643324</v>
      </c>
      <c r="D28" s="165">
        <v>4.6514277463137403E-2</v>
      </c>
      <c r="E28" s="144">
        <v>0.48517259464805601</v>
      </c>
      <c r="F28" s="165">
        <v>2.0252454703357799E-2</v>
      </c>
      <c r="G28" s="144">
        <v>0.557511038383247</v>
      </c>
      <c r="H28" s="165">
        <v>6.0934262004322698E-2</v>
      </c>
      <c r="I28" s="277">
        <v>0.75275880138988505</v>
      </c>
      <c r="J28" s="99"/>
    </row>
    <row r="29" spans="1:10" x14ac:dyDescent="0.2">
      <c r="A29" s="83" t="s">
        <v>18</v>
      </c>
      <c r="B29" s="165">
        <v>-0.16039166288055401</v>
      </c>
      <c r="C29" s="144">
        <v>2.4592436184600602E-4</v>
      </c>
      <c r="D29" s="165">
        <v>2.43001397861702E-2</v>
      </c>
      <c r="E29" s="144">
        <v>0.73819251165162203</v>
      </c>
      <c r="F29" s="165">
        <v>-7.2400736651723002E-2</v>
      </c>
      <c r="G29" s="144">
        <v>1.8379636727649199E-2</v>
      </c>
      <c r="H29" s="165">
        <v>0.34832999236673801</v>
      </c>
      <c r="I29" s="277">
        <v>9.2753460928649608E-3</v>
      </c>
      <c r="J29" s="99"/>
    </row>
    <row r="30" spans="1:10" x14ac:dyDescent="0.2">
      <c r="A30" s="83" t="s">
        <v>19</v>
      </c>
      <c r="B30" s="165">
        <v>-7.8814040977657096E-2</v>
      </c>
      <c r="C30" s="144">
        <v>3.76526139731936E-4</v>
      </c>
      <c r="D30" s="165">
        <v>6.3778578519276801E-3</v>
      </c>
      <c r="E30" s="144">
        <v>0.79043645624213199</v>
      </c>
      <c r="F30" s="165">
        <v>-7.8643404145207901E-3</v>
      </c>
      <c r="G30" s="144">
        <v>0.92209211533145796</v>
      </c>
      <c r="H30" s="165">
        <v>2.40065897603466E-2</v>
      </c>
      <c r="I30" s="277">
        <v>0.82686749464171905</v>
      </c>
      <c r="J30" s="99"/>
    </row>
    <row r="31" spans="1:10" x14ac:dyDescent="0.2">
      <c r="A31" s="83" t="s">
        <v>20</v>
      </c>
      <c r="B31" s="165">
        <v>-0.17956465021122101</v>
      </c>
      <c r="C31" s="144">
        <v>1.82003074922221E-6</v>
      </c>
      <c r="D31" s="165">
        <v>0.115737520066101</v>
      </c>
      <c r="E31" s="144">
        <v>5.4685652216042997E-2</v>
      </c>
      <c r="F31" s="165">
        <v>-0.114841737483342</v>
      </c>
      <c r="G31" s="144">
        <v>5.7969122898415403E-2</v>
      </c>
      <c r="H31" s="165">
        <v>-6.1950627450029702E-2</v>
      </c>
      <c r="I31" s="277">
        <v>0.42130760735078798</v>
      </c>
      <c r="J31" s="99"/>
    </row>
    <row r="32" spans="1:10" x14ac:dyDescent="0.2">
      <c r="A32" s="83"/>
      <c r="B32" s="165"/>
      <c r="C32" s="144"/>
      <c r="D32" s="165"/>
      <c r="E32" s="144"/>
      <c r="F32" s="165"/>
      <c r="G32" s="144"/>
      <c r="H32" s="165"/>
      <c r="I32" s="277"/>
      <c r="J32" s="99"/>
    </row>
    <row r="33" spans="1:11" x14ac:dyDescent="0.2">
      <c r="A33" s="141" t="s">
        <v>21</v>
      </c>
      <c r="B33" s="165"/>
      <c r="C33" s="144"/>
      <c r="D33" s="165"/>
      <c r="E33" s="144"/>
      <c r="F33" s="165"/>
      <c r="G33" s="144"/>
      <c r="H33" s="165"/>
      <c r="I33" s="277"/>
      <c r="J33" s="99"/>
    </row>
    <row r="34" spans="1:11" x14ac:dyDescent="0.2">
      <c r="A34" s="83" t="s">
        <v>22</v>
      </c>
      <c r="B34" s="165">
        <v>-0.10562212802399901</v>
      </c>
      <c r="C34" s="144">
        <v>4.0735941809910703E-4</v>
      </c>
      <c r="D34" s="165">
        <v>2.83647588320576E-3</v>
      </c>
      <c r="E34" s="144">
        <v>0.84874168275602102</v>
      </c>
      <c r="F34" s="165">
        <v>-5.7484219843216403E-2</v>
      </c>
      <c r="G34" s="144">
        <v>6.3907348526740695E-2</v>
      </c>
      <c r="H34" s="165">
        <v>3.9589790423762199E-2</v>
      </c>
      <c r="I34" s="277">
        <v>0.67014578723650498</v>
      </c>
      <c r="J34" s="99"/>
    </row>
    <row r="35" spans="1:11" x14ac:dyDescent="0.2">
      <c r="A35" s="83" t="s">
        <v>23</v>
      </c>
      <c r="B35" s="165">
        <v>-0.15996771579402799</v>
      </c>
      <c r="C35" s="144">
        <v>2.5722188823351601E-8</v>
      </c>
      <c r="D35" s="165">
        <v>2.3828416703051601E-2</v>
      </c>
      <c r="E35" s="144">
        <v>0.578011759856638</v>
      </c>
      <c r="F35" s="165">
        <v>-1.6573491532915E-2</v>
      </c>
      <c r="G35" s="144">
        <v>0.79221035534880502</v>
      </c>
      <c r="H35" s="165">
        <v>0.107893917714826</v>
      </c>
      <c r="I35" s="277">
        <v>6.2194652677771502E-2</v>
      </c>
      <c r="J35" s="99"/>
    </row>
    <row r="36" spans="1:11" x14ac:dyDescent="0.2">
      <c r="A36" s="83" t="s">
        <v>24</v>
      </c>
      <c r="B36" s="165">
        <v>-0.15489800338024901</v>
      </c>
      <c r="C36" s="144">
        <v>9.0662745123593096E-5</v>
      </c>
      <c r="D36" s="165">
        <v>-1.0839183482714799E-2</v>
      </c>
      <c r="E36" s="144">
        <v>0.83233735441741497</v>
      </c>
      <c r="F36" s="165">
        <v>-3.3622315788180299E-2</v>
      </c>
      <c r="G36" s="144">
        <v>0.38507104484013999</v>
      </c>
      <c r="H36" s="165">
        <v>1.8938778185031199E-2</v>
      </c>
      <c r="I36" s="277">
        <v>0.75391983717613797</v>
      </c>
      <c r="J36" s="99"/>
    </row>
    <row r="37" spans="1:11" x14ac:dyDescent="0.2">
      <c r="A37" s="152" t="s">
        <v>25</v>
      </c>
      <c r="B37" s="169">
        <v>-0.15873837648885999</v>
      </c>
      <c r="C37" s="154">
        <v>1.47260819094441E-8</v>
      </c>
      <c r="D37" s="169">
        <v>2.1720972900376799E-2</v>
      </c>
      <c r="E37" s="154">
        <v>0.60589871096856995</v>
      </c>
      <c r="F37" s="169">
        <v>-2.8966766012399801E-2</v>
      </c>
      <c r="G37" s="154">
        <v>0.48052724625793902</v>
      </c>
      <c r="H37" s="169">
        <v>0.109023227389767</v>
      </c>
      <c r="I37" s="288">
        <v>4.8718753910476503E-2</v>
      </c>
      <c r="J37" s="99"/>
    </row>
    <row r="38" spans="1:11" x14ac:dyDescent="0.2">
      <c r="A38" s="155"/>
      <c r="B38" s="165"/>
      <c r="C38" s="144"/>
      <c r="D38" s="165"/>
      <c r="E38" s="144"/>
      <c r="F38" s="165"/>
      <c r="G38" s="144"/>
      <c r="H38" s="165"/>
      <c r="I38" s="277"/>
      <c r="J38" s="99"/>
    </row>
    <row r="39" spans="1:11" x14ac:dyDescent="0.2">
      <c r="A39" s="157"/>
      <c r="B39" s="165"/>
      <c r="C39" s="144"/>
      <c r="D39" s="165"/>
      <c r="E39" s="144"/>
      <c r="F39" s="165"/>
      <c r="G39" s="144"/>
      <c r="H39" s="165"/>
      <c r="I39" s="277"/>
      <c r="J39" s="99"/>
    </row>
    <row r="40" spans="1:11" x14ac:dyDescent="0.2">
      <c r="A40" s="160" t="s">
        <v>26</v>
      </c>
      <c r="B40" s="165"/>
      <c r="C40" s="144"/>
      <c r="D40" s="165"/>
      <c r="E40" s="144"/>
      <c r="F40" s="165"/>
      <c r="G40" s="144"/>
      <c r="H40" s="165"/>
      <c r="I40" s="277"/>
      <c r="J40" s="99"/>
    </row>
    <row r="41" spans="1:11" ht="12.75" customHeight="1" x14ac:dyDescent="0.2">
      <c r="A41" s="104" t="s">
        <v>262</v>
      </c>
      <c r="B41" s="149">
        <v>-0.17949030923264001</v>
      </c>
      <c r="C41" s="150">
        <v>1.0383902768640299E-4</v>
      </c>
      <c r="D41" s="149">
        <v>-3.1101670392978498E-2</v>
      </c>
      <c r="E41" s="150">
        <v>0.60372545253695098</v>
      </c>
      <c r="F41" s="149">
        <v>-8.3941127007941305E-2</v>
      </c>
      <c r="G41" s="150">
        <v>0.10742780183084</v>
      </c>
      <c r="H41" s="149">
        <v>0.12416951205332399</v>
      </c>
      <c r="I41" s="277">
        <v>2.5312947598421301E-2</v>
      </c>
      <c r="J41" s="99"/>
    </row>
    <row r="42" spans="1:11" s="155" customFormat="1" ht="12.75" customHeight="1" x14ac:dyDescent="0.2">
      <c r="A42" s="67" t="s">
        <v>338</v>
      </c>
      <c r="B42" s="169">
        <v>7.6442608878244306E-2</v>
      </c>
      <c r="C42" s="154">
        <v>0.308996861966709</v>
      </c>
      <c r="D42" s="169">
        <v>0.247931170374765</v>
      </c>
      <c r="E42" s="154">
        <v>0.14100231351913101</v>
      </c>
      <c r="F42" s="169">
        <v>0.15519366501763701</v>
      </c>
      <c r="G42" s="154">
        <v>0.13297082531561</v>
      </c>
      <c r="H42" s="169">
        <v>7.17600759408107E-2</v>
      </c>
      <c r="I42" s="288">
        <v>0.66751122330611001</v>
      </c>
      <c r="J42" s="145"/>
    </row>
    <row r="43" spans="1:11" s="155" customFormat="1" ht="99.2" customHeight="1" x14ac:dyDescent="0.2">
      <c r="A43" s="476" t="s">
        <v>250</v>
      </c>
      <c r="B43" s="464"/>
      <c r="C43" s="464"/>
      <c r="D43" s="464"/>
      <c r="E43" s="464"/>
      <c r="F43" s="464"/>
      <c r="G43" s="464"/>
      <c r="H43" s="464"/>
      <c r="I43" s="464"/>
      <c r="J43" s="464"/>
      <c r="K43" s="464"/>
    </row>
    <row r="44" spans="1:11" s="155" customFormat="1" ht="58.5" customHeight="1" x14ac:dyDescent="0.2">
      <c r="A44" s="323" t="s">
        <v>339</v>
      </c>
      <c r="B44" s="323"/>
      <c r="C44" s="323"/>
      <c r="D44" s="323"/>
      <c r="E44" s="323"/>
      <c r="F44" s="323"/>
      <c r="G44" s="323"/>
      <c r="H44" s="323"/>
      <c r="I44" s="323"/>
      <c r="J44" s="323"/>
      <c r="K44" s="323"/>
    </row>
    <row r="45" spans="1:11" s="155" customFormat="1" x14ac:dyDescent="0.2">
      <c r="A45" s="498" t="s">
        <v>335</v>
      </c>
      <c r="B45" s="498"/>
      <c r="C45" s="498"/>
      <c r="D45" s="498"/>
      <c r="E45" s="498"/>
      <c r="F45" s="498"/>
      <c r="G45" s="498"/>
      <c r="H45" s="498"/>
      <c r="I45" s="498"/>
      <c r="J45" s="498"/>
      <c r="K45" s="498"/>
    </row>
    <row r="46" spans="1:11" ht="12.75" customHeight="1" x14ac:dyDescent="0.2">
      <c r="A46" s="498"/>
      <c r="B46" s="498"/>
      <c r="C46" s="498"/>
      <c r="D46" s="498"/>
      <c r="E46" s="498"/>
      <c r="F46" s="498"/>
      <c r="G46" s="498"/>
      <c r="H46" s="498"/>
      <c r="I46" s="498"/>
      <c r="J46" s="498"/>
      <c r="K46" s="498"/>
    </row>
    <row r="47" spans="1:11" ht="53.25" customHeight="1" x14ac:dyDescent="0.2">
      <c r="A47" s="498"/>
      <c r="B47" s="498"/>
      <c r="C47" s="498"/>
      <c r="D47" s="498"/>
      <c r="E47" s="498"/>
      <c r="F47" s="498"/>
      <c r="G47" s="498"/>
      <c r="H47" s="498"/>
      <c r="I47" s="498"/>
      <c r="J47" s="498"/>
      <c r="K47" s="498"/>
    </row>
    <row r="48" spans="1:11" x14ac:dyDescent="0.2">
      <c r="A48" s="304" t="s">
        <v>147</v>
      </c>
      <c r="B48" s="314"/>
      <c r="C48" s="314"/>
      <c r="D48" s="314"/>
      <c r="E48" s="314"/>
      <c r="F48" s="314"/>
      <c r="G48" s="314"/>
      <c r="H48" s="314"/>
      <c r="I48" s="314"/>
      <c r="J48" s="182"/>
      <c r="K48" s="182"/>
    </row>
    <row r="56" spans="7:11" x14ac:dyDescent="0.2">
      <c r="G56" s="83"/>
      <c r="H56" s="83"/>
      <c r="I56" s="83"/>
      <c r="J56" s="83"/>
      <c r="K56" s="83"/>
    </row>
    <row r="57" spans="7:11" x14ac:dyDescent="0.2">
      <c r="G57" s="83"/>
      <c r="H57" s="83"/>
      <c r="I57" s="83"/>
      <c r="J57" s="83"/>
      <c r="K57" s="83"/>
    </row>
    <row r="58" spans="7:11" x14ac:dyDescent="0.2">
      <c r="H58" s="83"/>
      <c r="K58" s="83"/>
    </row>
    <row r="59" spans="7:11" x14ac:dyDescent="0.2">
      <c r="H59" s="83"/>
      <c r="K59" s="83"/>
    </row>
    <row r="60" spans="7:11" x14ac:dyDescent="0.2">
      <c r="H60" s="83"/>
      <c r="K60" s="83"/>
    </row>
    <row r="61" spans="7:11" x14ac:dyDescent="0.2">
      <c r="H61" s="83"/>
      <c r="K61" s="83"/>
    </row>
    <row r="65" spans="8:11" x14ac:dyDescent="0.2">
      <c r="H65" s="164"/>
      <c r="K65" s="164"/>
    </row>
  </sheetData>
  <mergeCells count="11">
    <mergeCell ref="A43:K43"/>
    <mergeCell ref="A45:K47"/>
    <mergeCell ref="A2:K3"/>
    <mergeCell ref="B6:I6"/>
    <mergeCell ref="B7:E7"/>
    <mergeCell ref="F7:I7"/>
    <mergeCell ref="B8:C8"/>
    <mergeCell ref="D8:E8"/>
    <mergeCell ref="F8:G8"/>
    <mergeCell ref="H8:I8"/>
    <mergeCell ref="A44:K4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pageSetUpPr autoPageBreaks="0"/>
  </sheetPr>
  <dimension ref="A1:K66"/>
  <sheetViews>
    <sheetView zoomScaleNormal="100" zoomScaleSheetLayoutView="100" workbookViewId="0">
      <selection activeCell="X45" sqref="X45"/>
    </sheetView>
  </sheetViews>
  <sheetFormatPr defaultColWidth="9" defaultRowHeight="12.75" x14ac:dyDescent="0.2"/>
  <cols>
    <col min="1" max="1" width="16.7109375" style="85" customWidth="1"/>
    <col min="2" max="11" width="7.5703125" style="85" customWidth="1"/>
    <col min="12" max="16384" width="9" style="85"/>
  </cols>
  <sheetData>
    <row r="1" spans="1:11" x14ac:dyDescent="0.2">
      <c r="A1" s="2" t="s">
        <v>321</v>
      </c>
      <c r="G1" s="84"/>
      <c r="H1" s="84"/>
      <c r="I1" s="84"/>
      <c r="J1" s="84"/>
      <c r="K1" s="84"/>
    </row>
    <row r="2" spans="1:11" ht="12.75" customHeight="1" x14ac:dyDescent="0.2">
      <c r="A2" s="448" t="s">
        <v>309</v>
      </c>
      <c r="B2" s="448"/>
      <c r="C2" s="448"/>
      <c r="D2" s="448"/>
      <c r="E2" s="448"/>
      <c r="F2" s="448"/>
      <c r="G2" s="448"/>
      <c r="H2" s="448"/>
      <c r="I2" s="448"/>
      <c r="J2" s="448"/>
      <c r="K2" s="448"/>
    </row>
    <row r="3" spans="1:11" x14ac:dyDescent="0.2">
      <c r="A3" s="448"/>
      <c r="B3" s="448"/>
      <c r="C3" s="448"/>
      <c r="D3" s="448"/>
      <c r="E3" s="448"/>
      <c r="F3" s="448"/>
      <c r="G3" s="448"/>
      <c r="H3" s="448"/>
      <c r="I3" s="448"/>
      <c r="J3" s="448"/>
      <c r="K3" s="448"/>
    </row>
    <row r="4" spans="1:11" ht="21.75" customHeight="1" x14ac:dyDescent="0.2">
      <c r="A4" s="125" t="s">
        <v>303</v>
      </c>
      <c r="B4" s="129"/>
      <c r="C4" s="129"/>
      <c r="D4" s="129"/>
      <c r="E4" s="129"/>
      <c r="F4" s="129"/>
      <c r="G4" s="129"/>
      <c r="H4" s="129"/>
      <c r="I4" s="129"/>
      <c r="J4" s="129"/>
      <c r="K4" s="181"/>
    </row>
    <row r="5" spans="1:11" x14ac:dyDescent="0.2">
      <c r="A5" s="86"/>
      <c r="B5" s="86"/>
      <c r="C5" s="86"/>
      <c r="D5" s="86"/>
      <c r="E5" s="86"/>
    </row>
    <row r="6" spans="1:11" ht="15" customHeight="1" x14ac:dyDescent="0.25">
      <c r="A6" s="89"/>
      <c r="B6" s="465" t="s">
        <v>304</v>
      </c>
      <c r="C6" s="489"/>
      <c r="D6" s="489"/>
      <c r="E6" s="490"/>
    </row>
    <row r="7" spans="1:11" ht="25.5" customHeight="1" x14ac:dyDescent="0.25">
      <c r="A7" s="89"/>
      <c r="B7" s="500" t="s">
        <v>265</v>
      </c>
      <c r="C7" s="512"/>
      <c r="D7" s="512"/>
      <c r="E7" s="513"/>
    </row>
    <row r="8" spans="1:11" ht="34.5" customHeight="1" x14ac:dyDescent="0.2">
      <c r="B8" s="514" t="s">
        <v>307</v>
      </c>
      <c r="C8" s="515"/>
      <c r="D8" s="514" t="s">
        <v>308</v>
      </c>
      <c r="E8" s="515"/>
    </row>
    <row r="9" spans="1:11" s="91" customFormat="1" ht="19.5" customHeight="1" x14ac:dyDescent="0.2">
      <c r="A9" s="134"/>
      <c r="B9" s="135" t="s">
        <v>221</v>
      </c>
      <c r="C9" s="135" t="s">
        <v>67</v>
      </c>
      <c r="D9" s="135" t="s">
        <v>221</v>
      </c>
      <c r="E9" s="135" t="s">
        <v>67</v>
      </c>
      <c r="F9" s="85"/>
      <c r="G9" s="85"/>
    </row>
    <row r="10" spans="1:11" x14ac:dyDescent="0.2">
      <c r="A10" s="139" t="s">
        <v>0</v>
      </c>
      <c r="B10" s="140"/>
      <c r="C10" s="140"/>
      <c r="D10" s="140"/>
      <c r="E10" s="307"/>
    </row>
    <row r="11" spans="1:11" x14ac:dyDescent="0.2">
      <c r="A11" s="141" t="s">
        <v>1</v>
      </c>
      <c r="E11" s="287"/>
    </row>
    <row r="12" spans="1:11" x14ac:dyDescent="0.2">
      <c r="A12" s="83" t="s">
        <v>2</v>
      </c>
      <c r="B12" s="165">
        <v>-4.3054539442600202E-2</v>
      </c>
      <c r="C12" s="144">
        <v>0.277647898235998</v>
      </c>
      <c r="D12" s="165">
        <v>1.80260772911526E-2</v>
      </c>
      <c r="E12" s="277">
        <v>0.82196618985076897</v>
      </c>
    </row>
    <row r="13" spans="1:11" ht="12.75" customHeight="1" x14ac:dyDescent="0.2">
      <c r="A13" s="83" t="s">
        <v>3</v>
      </c>
      <c r="B13" s="165">
        <v>-2.7084664700121702E-2</v>
      </c>
      <c r="C13" s="144">
        <v>6.2093096053518003E-2</v>
      </c>
      <c r="D13" s="165">
        <v>1.6084593978695098E-2</v>
      </c>
      <c r="E13" s="277">
        <v>0.35060707711255001</v>
      </c>
    </row>
    <row r="14" spans="1:11" x14ac:dyDescent="0.2">
      <c r="A14" s="83" t="s">
        <v>4</v>
      </c>
      <c r="B14" s="165">
        <v>-1.4549145523676E-2</v>
      </c>
      <c r="C14" s="144">
        <v>0.62401771165750697</v>
      </c>
      <c r="D14" s="165">
        <v>6.5417832564531903E-2</v>
      </c>
      <c r="E14" s="277">
        <v>0.13950554575379501</v>
      </c>
    </row>
    <row r="15" spans="1:11" x14ac:dyDescent="0.2">
      <c r="A15" s="83" t="s">
        <v>5</v>
      </c>
      <c r="B15" s="165">
        <v>-6.9105770540245401E-2</v>
      </c>
      <c r="C15" s="144">
        <v>8.0666262862136906E-2</v>
      </c>
      <c r="D15" s="165">
        <v>0.27213147134513399</v>
      </c>
      <c r="E15" s="277">
        <v>3.83243788084262E-2</v>
      </c>
    </row>
    <row r="16" spans="1:11" x14ac:dyDescent="0.2">
      <c r="A16" s="83" t="s">
        <v>6</v>
      </c>
      <c r="B16" s="165">
        <v>-1.21233178375476E-2</v>
      </c>
      <c r="C16" s="144">
        <v>0.53741200940106104</v>
      </c>
      <c r="D16" s="165">
        <v>3.3822997832343903E-2</v>
      </c>
      <c r="E16" s="277">
        <v>0.35670435194349998</v>
      </c>
    </row>
    <row r="17" spans="1:5" x14ac:dyDescent="0.2">
      <c r="A17" s="83" t="s">
        <v>7</v>
      </c>
      <c r="B17" s="165">
        <v>3.60432637222311E-2</v>
      </c>
      <c r="C17" s="144">
        <v>0.50820151349034703</v>
      </c>
      <c r="D17" s="165">
        <v>-4.4665786772121298E-3</v>
      </c>
      <c r="E17" s="277">
        <v>0.87885771945550095</v>
      </c>
    </row>
    <row r="18" spans="1:5" x14ac:dyDescent="0.2">
      <c r="A18" s="83" t="s">
        <v>8</v>
      </c>
      <c r="B18" s="165">
        <v>-9.4165815567608904E-2</v>
      </c>
      <c r="C18" s="144">
        <v>1.81439859407617E-3</v>
      </c>
      <c r="D18" s="165">
        <v>2.88721595093216E-2</v>
      </c>
      <c r="E18" s="277">
        <v>0.44099349363580098</v>
      </c>
    </row>
    <row r="19" spans="1:5" x14ac:dyDescent="0.2">
      <c r="A19" s="98" t="s">
        <v>326</v>
      </c>
      <c r="B19" s="165">
        <v>-9.7692062378750597E-2</v>
      </c>
      <c r="C19" s="144">
        <v>5.7301446132473899E-6</v>
      </c>
      <c r="D19" s="165">
        <v>-8.9570415425198303E-4</v>
      </c>
      <c r="E19" s="277">
        <v>0.95322408160374295</v>
      </c>
    </row>
    <row r="20" spans="1:5" x14ac:dyDescent="0.2">
      <c r="A20" s="83" t="s">
        <v>9</v>
      </c>
      <c r="B20" s="165">
        <v>-4.7928328891118699E-2</v>
      </c>
      <c r="C20" s="144">
        <v>0.102306414612146</v>
      </c>
      <c r="D20" s="165">
        <v>0.15707101889432201</v>
      </c>
      <c r="E20" s="277">
        <v>4.1471266496861101E-2</v>
      </c>
    </row>
    <row r="21" spans="1:5" x14ac:dyDescent="0.2">
      <c r="A21" s="83" t="s">
        <v>10</v>
      </c>
      <c r="B21" s="165">
        <v>-7.26517849649915E-2</v>
      </c>
      <c r="C21" s="144">
        <v>2.6251278016893299E-2</v>
      </c>
      <c r="D21" s="165">
        <v>-0.120128159018509</v>
      </c>
      <c r="E21" s="277">
        <v>0.12133820659327101</v>
      </c>
    </row>
    <row r="22" spans="1:5" x14ac:dyDescent="0.2">
      <c r="A22" s="83" t="s">
        <v>11</v>
      </c>
      <c r="B22" s="165">
        <v>-6.2582213764334496E-2</v>
      </c>
      <c r="C22" s="144">
        <v>2.97815794232053E-2</v>
      </c>
      <c r="D22" s="165">
        <v>0.170801143248618</v>
      </c>
      <c r="E22" s="277">
        <v>5.96861687857482E-2</v>
      </c>
    </row>
    <row r="23" spans="1:5" x14ac:dyDescent="0.2">
      <c r="A23" s="83" t="s">
        <v>12</v>
      </c>
      <c r="B23" s="165">
        <v>-3.0989517353654801E-2</v>
      </c>
      <c r="C23" s="144">
        <v>0.56997601477165405</v>
      </c>
      <c r="D23" s="165">
        <v>8.4520722357467298E-2</v>
      </c>
      <c r="E23" s="277">
        <v>0.43800114726481798</v>
      </c>
    </row>
    <row r="24" spans="1:5" x14ac:dyDescent="0.2">
      <c r="A24" s="83" t="s">
        <v>13</v>
      </c>
      <c r="B24" s="165">
        <v>-1.39890696482692E-2</v>
      </c>
      <c r="C24" s="144">
        <v>0.76636625606458098</v>
      </c>
      <c r="D24" s="165">
        <v>-2.3534215570134499E-2</v>
      </c>
      <c r="E24" s="277">
        <v>0.87972717576876303</v>
      </c>
    </row>
    <row r="25" spans="1:5" x14ac:dyDescent="0.2">
      <c r="A25" s="83" t="s">
        <v>14</v>
      </c>
      <c r="B25" s="165">
        <v>-7.2869936209520494E-2</v>
      </c>
      <c r="C25" s="144">
        <v>6.8613119520559707E-2</v>
      </c>
      <c r="D25" s="165">
        <v>-5.0075820055350703E-2</v>
      </c>
      <c r="E25" s="277">
        <v>0.21159976648437601</v>
      </c>
    </row>
    <row r="26" spans="1:5" x14ac:dyDescent="0.2">
      <c r="A26" s="83" t="s">
        <v>15</v>
      </c>
      <c r="B26" s="165">
        <v>3.1713012682515799E-3</v>
      </c>
      <c r="C26" s="144">
        <v>0.567208789950014</v>
      </c>
      <c r="D26" s="165">
        <v>6.9967504917170603E-2</v>
      </c>
      <c r="E26" s="277">
        <v>0.27071729490630297</v>
      </c>
    </row>
    <row r="27" spans="1:5" x14ac:dyDescent="0.2">
      <c r="A27" s="83" t="s">
        <v>16</v>
      </c>
      <c r="B27" s="165">
        <v>-0.10812894189174201</v>
      </c>
      <c r="C27" s="144">
        <v>1.08276848683697E-2</v>
      </c>
      <c r="D27" s="165">
        <v>-9.7865322188327594E-2</v>
      </c>
      <c r="E27" s="277">
        <v>0.71249260100634204</v>
      </c>
    </row>
    <row r="28" spans="1:5" x14ac:dyDescent="0.2">
      <c r="A28" s="83" t="s">
        <v>17</v>
      </c>
      <c r="B28" s="165">
        <v>1.9856687939651799E-2</v>
      </c>
      <c r="C28" s="144">
        <v>0.57482734267156999</v>
      </c>
      <c r="D28" s="165">
        <v>5.68028436938392E-2</v>
      </c>
      <c r="E28" s="277">
        <v>0.77196517856291103</v>
      </c>
    </row>
    <row r="29" spans="1:5" x14ac:dyDescent="0.2">
      <c r="A29" s="83" t="s">
        <v>18</v>
      </c>
      <c r="B29" s="165">
        <v>-9.3513248157689605E-2</v>
      </c>
      <c r="C29" s="144">
        <v>4.4901704580169203E-3</v>
      </c>
      <c r="D29" s="165">
        <v>0.37714165997568999</v>
      </c>
      <c r="E29" s="277">
        <v>6.9211665480735096E-3</v>
      </c>
    </row>
    <row r="30" spans="1:5" x14ac:dyDescent="0.2">
      <c r="A30" s="83" t="s">
        <v>19</v>
      </c>
      <c r="B30" s="165">
        <v>-1.83966896142423E-2</v>
      </c>
      <c r="C30" s="144">
        <v>0.82332027265722396</v>
      </c>
      <c r="D30" s="165">
        <v>2.37095530873828E-2</v>
      </c>
      <c r="E30" s="277">
        <v>0.83086754603214696</v>
      </c>
    </row>
    <row r="31" spans="1:5" x14ac:dyDescent="0.2">
      <c r="A31" s="83" t="s">
        <v>20</v>
      </c>
      <c r="B31" s="165">
        <v>-0.14173915140058099</v>
      </c>
      <c r="C31" s="144">
        <v>1.8194066991310501E-2</v>
      </c>
      <c r="D31" s="165">
        <v>-1.6283922920773599E-3</v>
      </c>
      <c r="E31" s="277">
        <v>0.89849435884293705</v>
      </c>
    </row>
    <row r="32" spans="1:5" x14ac:dyDescent="0.2">
      <c r="A32" s="83"/>
      <c r="B32" s="165"/>
      <c r="C32" s="144"/>
      <c r="D32" s="165"/>
      <c r="E32" s="277"/>
    </row>
    <row r="33" spans="1:11" x14ac:dyDescent="0.2">
      <c r="A33" s="141" t="s">
        <v>21</v>
      </c>
      <c r="B33" s="165"/>
      <c r="C33" s="144"/>
      <c r="D33" s="165"/>
      <c r="E33" s="277"/>
    </row>
    <row r="34" spans="1:11" x14ac:dyDescent="0.2">
      <c r="A34" s="83" t="s">
        <v>22</v>
      </c>
      <c r="B34" s="165">
        <v>-6.4714607282893202E-2</v>
      </c>
      <c r="C34" s="144">
        <v>3.6514810024401698E-2</v>
      </c>
      <c r="D34" s="165">
        <v>4.2653404017356497E-2</v>
      </c>
      <c r="E34" s="277">
        <v>0.64220014729075003</v>
      </c>
    </row>
    <row r="35" spans="1:11" x14ac:dyDescent="0.2">
      <c r="A35" s="83" t="s">
        <v>23</v>
      </c>
      <c r="B35" s="165">
        <v>-1.0378266463528E-2</v>
      </c>
      <c r="C35" s="144">
        <v>0.89328142703830804</v>
      </c>
      <c r="D35" s="165">
        <v>0.124975056935257</v>
      </c>
      <c r="E35" s="277">
        <v>3.4101559310618E-2</v>
      </c>
    </row>
    <row r="36" spans="1:11" x14ac:dyDescent="0.2">
      <c r="A36" s="83" t="s">
        <v>24</v>
      </c>
      <c r="B36" s="165">
        <v>-6.6543685948506195E-2</v>
      </c>
      <c r="C36" s="144">
        <v>0.12313740588448401</v>
      </c>
      <c r="D36" s="165">
        <v>5.9446909881600403E-2</v>
      </c>
      <c r="E36" s="277">
        <v>0.43026349820291299</v>
      </c>
    </row>
    <row r="37" spans="1:11" x14ac:dyDescent="0.2">
      <c r="A37" s="152" t="s">
        <v>25</v>
      </c>
      <c r="B37" s="169">
        <v>-4.3654056565290998E-2</v>
      </c>
      <c r="C37" s="154">
        <v>0.30318021703713299</v>
      </c>
      <c r="D37" s="169">
        <v>0.12866602886964501</v>
      </c>
      <c r="E37" s="288">
        <v>2.37210476710095E-2</v>
      </c>
    </row>
    <row r="38" spans="1:11" x14ac:dyDescent="0.2">
      <c r="A38" s="155"/>
      <c r="B38" s="165"/>
      <c r="C38" s="144"/>
      <c r="D38" s="165"/>
      <c r="E38" s="277"/>
    </row>
    <row r="39" spans="1:11" x14ac:dyDescent="0.2">
      <c r="A39" s="157"/>
      <c r="B39" s="165"/>
      <c r="C39" s="144"/>
      <c r="D39" s="165"/>
      <c r="E39" s="277"/>
    </row>
    <row r="40" spans="1:11" x14ac:dyDescent="0.2">
      <c r="A40" s="160" t="s">
        <v>26</v>
      </c>
      <c r="B40" s="165"/>
      <c r="C40" s="144"/>
      <c r="D40" s="165"/>
      <c r="E40" s="277"/>
    </row>
    <row r="41" spans="1:11" ht="12.75" customHeight="1" x14ac:dyDescent="0.2">
      <c r="A41" s="104" t="s">
        <v>262</v>
      </c>
      <c r="B41" s="149">
        <v>-0.11013855870648601</v>
      </c>
      <c r="C41" s="150">
        <v>6.3204367660664798E-2</v>
      </c>
      <c r="D41" s="149">
        <v>0.13434943558783</v>
      </c>
      <c r="E41" s="277">
        <v>2.0279821422554099E-2</v>
      </c>
    </row>
    <row r="42" spans="1:11" s="155" customFormat="1" ht="12.75" customHeight="1" x14ac:dyDescent="0.2">
      <c r="A42" s="67" t="s">
        <v>338</v>
      </c>
      <c r="B42" s="169">
        <v>0.144332561395461</v>
      </c>
      <c r="C42" s="154">
        <v>0.17668518515957199</v>
      </c>
      <c r="D42" s="169">
        <v>8.93218020684063E-2</v>
      </c>
      <c r="E42" s="288">
        <v>0.58431967501001103</v>
      </c>
    </row>
    <row r="43" spans="1:11" s="155" customFormat="1" ht="99.2" customHeight="1" x14ac:dyDescent="0.2">
      <c r="A43" s="476" t="s">
        <v>250</v>
      </c>
      <c r="B43" s="484"/>
      <c r="C43" s="484"/>
      <c r="D43" s="484"/>
      <c r="E43" s="484"/>
      <c r="F43" s="484"/>
      <c r="G43" s="484"/>
      <c r="H43" s="484"/>
      <c r="I43" s="484"/>
      <c r="J43" s="484"/>
      <c r="K43" s="484"/>
    </row>
    <row r="44" spans="1:11" s="155" customFormat="1" ht="61.5" customHeight="1" x14ac:dyDescent="0.2">
      <c r="A44" s="323" t="s">
        <v>339</v>
      </c>
      <c r="B44" s="323"/>
      <c r="C44" s="323"/>
      <c r="D44" s="323"/>
      <c r="E44" s="323"/>
      <c r="F44" s="323"/>
      <c r="G44" s="323"/>
      <c r="H44" s="323"/>
      <c r="I44" s="323"/>
      <c r="J44" s="323"/>
      <c r="K44" s="323"/>
    </row>
    <row r="45" spans="1:11" s="155" customFormat="1" x14ac:dyDescent="0.2">
      <c r="A45" s="498" t="s">
        <v>310</v>
      </c>
      <c r="B45" s="498"/>
      <c r="C45" s="498"/>
      <c r="D45" s="498"/>
      <c r="E45" s="498"/>
      <c r="F45" s="498"/>
      <c r="G45" s="498"/>
      <c r="H45" s="498"/>
      <c r="I45" s="498"/>
      <c r="J45" s="498"/>
      <c r="K45" s="498"/>
    </row>
    <row r="46" spans="1:11" ht="12.75" customHeight="1" x14ac:dyDescent="0.2">
      <c r="A46" s="498"/>
      <c r="B46" s="498"/>
      <c r="C46" s="498"/>
      <c r="D46" s="498"/>
      <c r="E46" s="498"/>
      <c r="F46" s="498"/>
      <c r="G46" s="498"/>
      <c r="H46" s="498"/>
      <c r="I46" s="498"/>
      <c r="J46" s="498"/>
      <c r="K46" s="498"/>
    </row>
    <row r="47" spans="1:11" ht="19.5" customHeight="1" x14ac:dyDescent="0.2">
      <c r="A47" s="498"/>
      <c r="B47" s="498"/>
      <c r="C47" s="498"/>
      <c r="D47" s="498"/>
      <c r="E47" s="498"/>
      <c r="F47" s="498"/>
      <c r="G47" s="498"/>
      <c r="H47" s="498"/>
      <c r="I47" s="498"/>
      <c r="J47" s="498"/>
      <c r="K47" s="498"/>
    </row>
    <row r="48" spans="1:11" x14ac:dyDescent="0.2">
      <c r="A48" s="317" t="s">
        <v>147</v>
      </c>
      <c r="B48" s="318"/>
      <c r="C48" s="318"/>
      <c r="D48" s="318"/>
      <c r="E48" s="318"/>
      <c r="F48" s="318"/>
      <c r="G48" s="318"/>
      <c r="H48" s="318"/>
      <c r="I48" s="318"/>
      <c r="J48" s="319"/>
      <c r="K48" s="319"/>
    </row>
    <row r="56" spans="1:11" x14ac:dyDescent="0.2">
      <c r="A56" s="108"/>
      <c r="B56" s="83"/>
      <c r="C56" s="83"/>
      <c r="D56" s="83"/>
      <c r="E56" s="83"/>
      <c r="F56" s="83"/>
      <c r="G56" s="83"/>
      <c r="H56" s="83"/>
      <c r="I56" s="83"/>
      <c r="J56" s="83"/>
      <c r="K56" s="83"/>
    </row>
    <row r="57" spans="1:11" x14ac:dyDescent="0.2">
      <c r="A57" s="108"/>
      <c r="B57" s="83"/>
      <c r="C57" s="83"/>
      <c r="D57" s="83"/>
      <c r="E57" s="83"/>
      <c r="F57" s="83"/>
      <c r="G57" s="83"/>
      <c r="H57" s="83"/>
      <c r="I57" s="83"/>
      <c r="J57" s="83"/>
      <c r="K57" s="83"/>
    </row>
    <row r="58" spans="1:11" x14ac:dyDescent="0.2">
      <c r="A58" s="84"/>
      <c r="B58" s="83"/>
      <c r="E58" s="83"/>
      <c r="H58" s="83"/>
      <c r="K58" s="83"/>
    </row>
    <row r="59" spans="1:11" x14ac:dyDescent="0.2">
      <c r="A59" s="84"/>
      <c r="B59" s="83"/>
      <c r="E59" s="83"/>
      <c r="H59" s="83"/>
      <c r="K59" s="83"/>
    </row>
    <row r="60" spans="1:11" x14ac:dyDescent="0.2">
      <c r="A60" s="84"/>
      <c r="B60" s="10"/>
      <c r="E60" s="83"/>
      <c r="H60" s="83"/>
      <c r="K60" s="83"/>
    </row>
    <row r="61" spans="1:11" x14ac:dyDescent="0.2">
      <c r="A61" s="84"/>
      <c r="B61" s="83"/>
      <c r="E61" s="83"/>
      <c r="H61" s="83"/>
      <c r="K61" s="83"/>
    </row>
    <row r="62" spans="1:11" x14ac:dyDescent="0.2">
      <c r="A62" s="84"/>
      <c r="B62" s="83"/>
      <c r="E62" s="83"/>
      <c r="H62" s="83"/>
      <c r="K62" s="83"/>
    </row>
    <row r="63" spans="1:11" x14ac:dyDescent="0.2">
      <c r="A63" s="121"/>
    </row>
    <row r="64" spans="1:11" x14ac:dyDescent="0.2">
      <c r="A64" s="122"/>
    </row>
    <row r="66" spans="1:11" x14ac:dyDescent="0.2">
      <c r="A66" s="84"/>
      <c r="B66" s="164"/>
      <c r="E66" s="164"/>
      <c r="H66" s="164"/>
      <c r="K66" s="164"/>
    </row>
  </sheetData>
  <mergeCells count="8">
    <mergeCell ref="A45:K47"/>
    <mergeCell ref="A2:K3"/>
    <mergeCell ref="B6:E6"/>
    <mergeCell ref="B7:E7"/>
    <mergeCell ref="B8:C8"/>
    <mergeCell ref="D8:E8"/>
    <mergeCell ref="A43:K43"/>
    <mergeCell ref="A44:K4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U67"/>
  <sheetViews>
    <sheetView zoomScaleNormal="100" zoomScaleSheetLayoutView="100" workbookViewId="0">
      <selection activeCell="X45" sqref="X45"/>
    </sheetView>
  </sheetViews>
  <sheetFormatPr defaultColWidth="9" defaultRowHeight="12.75" x14ac:dyDescent="0.2"/>
  <cols>
    <col min="1" max="1" width="16.7109375" style="85" customWidth="1"/>
    <col min="2" max="11" width="7.5703125" style="85" customWidth="1"/>
    <col min="12" max="16384" width="9" style="85"/>
  </cols>
  <sheetData>
    <row r="1" spans="1:21" x14ac:dyDescent="0.2">
      <c r="A1" s="2" t="s">
        <v>322</v>
      </c>
      <c r="H1" s="84"/>
      <c r="I1" s="84"/>
      <c r="J1" s="84"/>
      <c r="K1" s="84"/>
    </row>
    <row r="2" spans="1:21" ht="12.75" customHeight="1" x14ac:dyDescent="0.2">
      <c r="A2" s="448" t="s">
        <v>311</v>
      </c>
      <c r="B2" s="448"/>
      <c r="C2" s="448"/>
      <c r="D2" s="448"/>
      <c r="E2" s="448"/>
      <c r="F2" s="448"/>
      <c r="G2" s="448"/>
      <c r="H2" s="448"/>
      <c r="I2" s="448"/>
      <c r="J2" s="448"/>
      <c r="K2" s="448"/>
    </row>
    <row r="3" spans="1:21" x14ac:dyDescent="0.2">
      <c r="A3" s="448"/>
      <c r="B3" s="448"/>
      <c r="C3" s="448"/>
      <c r="D3" s="448"/>
      <c r="E3" s="448"/>
      <c r="F3" s="448"/>
      <c r="G3" s="448"/>
      <c r="H3" s="448"/>
      <c r="I3" s="448"/>
      <c r="J3" s="448"/>
      <c r="K3" s="448"/>
    </row>
    <row r="4" spans="1:21" ht="24" customHeight="1" x14ac:dyDescent="0.2">
      <c r="A4" s="125" t="s">
        <v>303</v>
      </c>
      <c r="B4" s="129"/>
      <c r="C4" s="129"/>
      <c r="D4" s="129"/>
      <c r="E4" s="129"/>
      <c r="F4" s="129"/>
      <c r="G4" s="129"/>
      <c r="H4" s="129"/>
      <c r="I4" s="129"/>
      <c r="J4" s="129"/>
      <c r="K4" s="181"/>
    </row>
    <row r="5" spans="1:21" x14ac:dyDescent="0.2">
      <c r="A5" s="86"/>
      <c r="B5" s="86"/>
      <c r="C5" s="86"/>
      <c r="D5" s="86"/>
      <c r="E5" s="86"/>
      <c r="F5" s="86"/>
      <c r="G5" s="86"/>
      <c r="H5" s="86"/>
      <c r="I5" s="86"/>
    </row>
    <row r="6" spans="1:21" ht="15" customHeight="1" x14ac:dyDescent="0.25">
      <c r="A6" s="89"/>
      <c r="B6" s="485" t="s">
        <v>304</v>
      </c>
      <c r="C6" s="486"/>
      <c r="D6" s="486"/>
      <c r="E6" s="487"/>
    </row>
    <row r="7" spans="1:21" ht="25.5" customHeight="1" x14ac:dyDescent="0.25">
      <c r="A7" s="89"/>
      <c r="B7" s="500" t="s">
        <v>312</v>
      </c>
      <c r="C7" s="512"/>
      <c r="D7" s="512"/>
      <c r="E7" s="513"/>
    </row>
    <row r="8" spans="1:21" ht="34.5" customHeight="1" x14ac:dyDescent="0.2">
      <c r="B8" s="514" t="s">
        <v>305</v>
      </c>
      <c r="C8" s="515"/>
      <c r="D8" s="514" t="s">
        <v>306</v>
      </c>
      <c r="E8" s="515"/>
    </row>
    <row r="9" spans="1:21" s="91" customFormat="1" ht="19.5" customHeight="1" x14ac:dyDescent="0.2">
      <c r="A9" s="134"/>
      <c r="B9" s="135" t="s">
        <v>221</v>
      </c>
      <c r="C9" s="135" t="s">
        <v>67</v>
      </c>
      <c r="D9" s="135" t="s">
        <v>221</v>
      </c>
      <c r="E9" s="135" t="s">
        <v>67</v>
      </c>
      <c r="F9" s="85"/>
      <c r="G9" s="85"/>
      <c r="H9" s="85"/>
      <c r="I9" s="85"/>
      <c r="J9" s="85"/>
      <c r="K9" s="85"/>
      <c r="L9" s="85"/>
      <c r="M9" s="85"/>
      <c r="N9" s="85"/>
      <c r="O9" s="85"/>
      <c r="P9" s="85"/>
      <c r="Q9" s="85"/>
      <c r="R9" s="85"/>
      <c r="S9" s="85"/>
      <c r="T9" s="85"/>
      <c r="U9" s="85"/>
    </row>
    <row r="10" spans="1:21" x14ac:dyDescent="0.2">
      <c r="A10" s="139" t="s">
        <v>0</v>
      </c>
      <c r="B10" s="140"/>
      <c r="C10" s="140"/>
      <c r="D10" s="140"/>
      <c r="E10" s="307"/>
    </row>
    <row r="11" spans="1:21" x14ac:dyDescent="0.2">
      <c r="A11" s="141" t="s">
        <v>1</v>
      </c>
      <c r="E11" s="287"/>
    </row>
    <row r="12" spans="1:21" x14ac:dyDescent="0.2">
      <c r="A12" s="83" t="s">
        <v>2</v>
      </c>
      <c r="B12" s="165">
        <v>-0.13274874820950899</v>
      </c>
      <c r="C12" s="144">
        <v>4.6323833657879699E-11</v>
      </c>
      <c r="D12" s="165">
        <v>4.67880348040614E-2</v>
      </c>
      <c r="E12" s="277">
        <v>4.5104514446881801E-2</v>
      </c>
    </row>
    <row r="13" spans="1:21" ht="12.75" customHeight="1" x14ac:dyDescent="0.2">
      <c r="A13" s="83" t="s">
        <v>3</v>
      </c>
      <c r="B13" s="165">
        <v>-5.9020361719307399E-2</v>
      </c>
      <c r="C13" s="144">
        <v>3.0700455269064598E-2</v>
      </c>
      <c r="D13" s="165">
        <v>8.1589606038781098E-2</v>
      </c>
      <c r="E13" s="277">
        <v>5.0802937139908799E-3</v>
      </c>
    </row>
    <row r="14" spans="1:21" x14ac:dyDescent="0.2">
      <c r="A14" s="83" t="s">
        <v>4</v>
      </c>
      <c r="B14" s="165">
        <v>-0.17268792722264001</v>
      </c>
      <c r="C14" s="144">
        <v>1.01252339845814E-13</v>
      </c>
      <c r="D14" s="165">
        <v>-1.7012615297027401E-2</v>
      </c>
      <c r="E14" s="277">
        <v>0.44776559111045799</v>
      </c>
    </row>
    <row r="15" spans="1:21" x14ac:dyDescent="0.2">
      <c r="A15" s="83" t="s">
        <v>5</v>
      </c>
      <c r="B15" s="165">
        <v>-9.0809156758969705E-3</v>
      </c>
      <c r="C15" s="144">
        <v>0.84825459177434603</v>
      </c>
      <c r="D15" s="165">
        <v>8.3923613510745204E-2</v>
      </c>
      <c r="E15" s="277">
        <v>7.1693206440179805E-2</v>
      </c>
    </row>
    <row r="16" spans="1:21" x14ac:dyDescent="0.2">
      <c r="A16" s="83" t="s">
        <v>6</v>
      </c>
      <c r="B16" s="165">
        <v>-0.119215606633882</v>
      </c>
      <c r="C16" s="144">
        <v>1.19282361765727E-12</v>
      </c>
      <c r="D16" s="165">
        <v>8.0533688603602605E-2</v>
      </c>
      <c r="E16" s="277">
        <v>8.8038205026119698E-5</v>
      </c>
    </row>
    <row r="17" spans="1:5" x14ac:dyDescent="0.2">
      <c r="A17" s="83" t="s">
        <v>7</v>
      </c>
      <c r="B17" s="165">
        <v>-0.19101217393922801</v>
      </c>
      <c r="C17" s="144">
        <v>6.6678704468969798E-7</v>
      </c>
      <c r="D17" s="165">
        <v>0.114254649673582</v>
      </c>
      <c r="E17" s="277">
        <v>2.01035035040564E-3</v>
      </c>
    </row>
    <row r="18" spans="1:5" x14ac:dyDescent="0.2">
      <c r="A18" s="83" t="s">
        <v>8</v>
      </c>
      <c r="B18" s="165">
        <v>-7.6800247295261803E-2</v>
      </c>
      <c r="C18" s="144">
        <v>1.41288047312838E-5</v>
      </c>
      <c r="D18" s="165">
        <v>0.110185330798131</v>
      </c>
      <c r="E18" s="277">
        <v>1.4670512071823799E-7</v>
      </c>
    </row>
    <row r="19" spans="1:5" x14ac:dyDescent="0.2">
      <c r="A19" s="98" t="s">
        <v>326</v>
      </c>
      <c r="B19" s="165">
        <v>-0.15356380417937099</v>
      </c>
      <c r="C19" s="144">
        <v>1.8851586958135201E-13</v>
      </c>
      <c r="D19" s="165">
        <v>-1.24150293947913E-2</v>
      </c>
      <c r="E19" s="277">
        <v>0.56178201936861505</v>
      </c>
    </row>
    <row r="20" spans="1:5" x14ac:dyDescent="0.2">
      <c r="A20" s="83" t="s">
        <v>9</v>
      </c>
      <c r="B20" s="165">
        <v>-8.6558068545448605E-2</v>
      </c>
      <c r="C20" s="144">
        <v>2.954702202286E-3</v>
      </c>
      <c r="D20" s="165">
        <v>0.11383831069169301</v>
      </c>
      <c r="E20" s="277">
        <v>9.5481251715123804E-4</v>
      </c>
    </row>
    <row r="21" spans="1:5" x14ac:dyDescent="0.2">
      <c r="A21" s="83" t="s">
        <v>10</v>
      </c>
      <c r="B21" s="165">
        <v>-0.18951269055463299</v>
      </c>
      <c r="C21" s="144">
        <v>2.17016182801899E-10</v>
      </c>
      <c r="D21" s="165">
        <v>7.3899039922064494E-2</v>
      </c>
      <c r="E21" s="277">
        <v>3.2955029294622601E-2</v>
      </c>
    </row>
    <row r="22" spans="1:5" x14ac:dyDescent="0.2">
      <c r="A22" s="83" t="s">
        <v>11</v>
      </c>
      <c r="B22" s="165">
        <v>-8.82724984331857E-2</v>
      </c>
      <c r="C22" s="144">
        <v>9.7683341119543493E-2</v>
      </c>
      <c r="D22" s="165">
        <v>8.0854993055700999E-2</v>
      </c>
      <c r="E22" s="277">
        <v>2.9507545738014999E-2</v>
      </c>
    </row>
    <row r="23" spans="1:5" x14ac:dyDescent="0.2">
      <c r="A23" s="83" t="s">
        <v>12</v>
      </c>
      <c r="B23" s="165">
        <v>-0.161583179283736</v>
      </c>
      <c r="C23" s="144">
        <v>3.86402021490539E-12</v>
      </c>
      <c r="D23" s="165">
        <v>5.1143617594678101E-2</v>
      </c>
      <c r="E23" s="277">
        <v>0.19484118654829899</v>
      </c>
    </row>
    <row r="24" spans="1:5" x14ac:dyDescent="0.2">
      <c r="A24" s="83" t="s">
        <v>13</v>
      </c>
      <c r="B24" s="165">
        <v>-0.16548778901460201</v>
      </c>
      <c r="C24" s="144">
        <v>9.2888215087350001E-4</v>
      </c>
      <c r="D24" s="165">
        <v>1.17065632054999E-2</v>
      </c>
      <c r="E24" s="277">
        <v>0.83145214753596897</v>
      </c>
    </row>
    <row r="25" spans="1:5" x14ac:dyDescent="0.2">
      <c r="A25" s="83" t="s">
        <v>14</v>
      </c>
      <c r="B25" s="165">
        <v>-0.106568824319429</v>
      </c>
      <c r="C25" s="144">
        <v>1.4473237744017101E-4</v>
      </c>
      <c r="D25" s="165">
        <v>5.3126452743556901E-2</v>
      </c>
      <c r="E25" s="277">
        <v>1.6016632103487801E-2</v>
      </c>
    </row>
    <row r="26" spans="1:5" x14ac:dyDescent="0.2">
      <c r="A26" s="83" t="s">
        <v>15</v>
      </c>
      <c r="B26" s="165">
        <v>-0.12187052321785299</v>
      </c>
      <c r="C26" s="144">
        <v>8.5758511403355401E-10</v>
      </c>
      <c r="D26" s="165">
        <v>5.2040691969460103E-2</v>
      </c>
      <c r="E26" s="277">
        <v>1.8621758414801601E-2</v>
      </c>
    </row>
    <row r="27" spans="1:5" x14ac:dyDescent="0.2">
      <c r="A27" s="83" t="s">
        <v>16</v>
      </c>
      <c r="B27" s="165">
        <v>-0.18893355878418799</v>
      </c>
      <c r="C27" s="144">
        <v>1.53274064418341E-6</v>
      </c>
      <c r="D27" s="165">
        <v>0.120324752508234</v>
      </c>
      <c r="E27" s="277">
        <v>1.8228939317066501E-2</v>
      </c>
    </row>
    <row r="28" spans="1:5" x14ac:dyDescent="0.2">
      <c r="A28" s="83" t="s">
        <v>17</v>
      </c>
      <c r="B28" s="165">
        <v>-5.1849242488613702E-2</v>
      </c>
      <c r="C28" s="144">
        <v>0.33271953319237402</v>
      </c>
      <c r="D28" s="165">
        <v>6.3586220245127098E-2</v>
      </c>
      <c r="E28" s="277">
        <v>0.28984167989236798</v>
      </c>
    </row>
    <row r="29" spans="1:5" x14ac:dyDescent="0.2">
      <c r="A29" s="83" t="s">
        <v>18</v>
      </c>
      <c r="B29" s="165">
        <v>-0.17537034935249399</v>
      </c>
      <c r="C29" s="144">
        <v>2.23768911407074E-5</v>
      </c>
      <c r="D29" s="165">
        <v>2.3054974339679499E-2</v>
      </c>
      <c r="E29" s="277">
        <v>0.75711752967002699</v>
      </c>
    </row>
    <row r="30" spans="1:5" x14ac:dyDescent="0.2">
      <c r="A30" s="83" t="s">
        <v>19</v>
      </c>
      <c r="B30" s="165">
        <v>-7.3206173177036593E-2</v>
      </c>
      <c r="C30" s="144">
        <v>8.5389482697828501E-4</v>
      </c>
      <c r="D30" s="165">
        <v>1.2799124199156299E-2</v>
      </c>
      <c r="E30" s="277">
        <v>0.53933627557981301</v>
      </c>
    </row>
    <row r="31" spans="1:5" x14ac:dyDescent="0.2">
      <c r="A31" s="83" t="s">
        <v>20</v>
      </c>
      <c r="B31" s="165">
        <v>-0.158233437380221</v>
      </c>
      <c r="C31" s="144">
        <v>8.9039965342818702E-5</v>
      </c>
      <c r="D31" s="165">
        <v>0.11015768116632201</v>
      </c>
      <c r="E31" s="277">
        <v>6.2268090085253198E-2</v>
      </c>
    </row>
    <row r="32" spans="1:5" x14ac:dyDescent="0.2">
      <c r="A32" s="83"/>
      <c r="B32" s="165"/>
      <c r="C32" s="144"/>
      <c r="D32" s="165"/>
      <c r="E32" s="277"/>
    </row>
    <row r="33" spans="1:11" x14ac:dyDescent="0.2">
      <c r="A33" s="141" t="s">
        <v>21</v>
      </c>
      <c r="B33" s="165"/>
      <c r="C33" s="144"/>
      <c r="D33" s="165"/>
      <c r="E33" s="277"/>
    </row>
    <row r="34" spans="1:11" x14ac:dyDescent="0.2">
      <c r="A34" s="83" t="s">
        <v>22</v>
      </c>
      <c r="B34" s="165">
        <v>-0.118049013326203</v>
      </c>
      <c r="C34" s="144">
        <v>5.0949453528348302E-5</v>
      </c>
      <c r="D34" s="165">
        <v>8.7611754990063601E-3</v>
      </c>
      <c r="E34" s="277">
        <v>0.66358655216133799</v>
      </c>
    </row>
    <row r="35" spans="1:11" x14ac:dyDescent="0.2">
      <c r="A35" s="83" t="s">
        <v>23</v>
      </c>
      <c r="B35" s="165">
        <v>-0.16277717930486699</v>
      </c>
      <c r="C35" s="144">
        <v>5.9832694354611199E-9</v>
      </c>
      <c r="D35" s="165">
        <v>2.3984288631761198E-2</v>
      </c>
      <c r="E35" s="277">
        <v>0.52951947057700899</v>
      </c>
    </row>
    <row r="36" spans="1:11" x14ac:dyDescent="0.2">
      <c r="A36" s="83" t="s">
        <v>24</v>
      </c>
      <c r="B36" s="165">
        <v>-0.17346078811235699</v>
      </c>
      <c r="C36" s="144">
        <v>1.14016412704476E-5</v>
      </c>
      <c r="D36" s="165">
        <v>-1.1394929638006999E-2</v>
      </c>
      <c r="E36" s="277">
        <v>0.80109238547274497</v>
      </c>
    </row>
    <row r="37" spans="1:11" x14ac:dyDescent="0.2">
      <c r="A37" s="152" t="s">
        <v>25</v>
      </c>
      <c r="B37" s="169">
        <v>-0.162291396435958</v>
      </c>
      <c r="C37" s="154">
        <v>3.4763583123265099E-9</v>
      </c>
      <c r="D37" s="169">
        <v>2.1845248230223699E-2</v>
      </c>
      <c r="E37" s="288">
        <v>0.55160833197051495</v>
      </c>
    </row>
    <row r="38" spans="1:11" x14ac:dyDescent="0.2">
      <c r="A38" s="155"/>
      <c r="B38" s="165"/>
      <c r="C38" s="144"/>
      <c r="D38" s="165"/>
      <c r="E38" s="277"/>
    </row>
    <row r="39" spans="1:11" x14ac:dyDescent="0.2">
      <c r="A39" s="157"/>
      <c r="B39" s="165"/>
      <c r="C39" s="144"/>
      <c r="D39" s="165"/>
      <c r="E39" s="277"/>
    </row>
    <row r="40" spans="1:11" x14ac:dyDescent="0.2">
      <c r="A40" s="160" t="s">
        <v>26</v>
      </c>
      <c r="B40" s="165"/>
      <c r="C40" s="144"/>
      <c r="D40" s="165"/>
      <c r="E40" s="277"/>
    </row>
    <row r="41" spans="1:11" ht="12.75" customHeight="1" x14ac:dyDescent="0.2">
      <c r="A41" s="104" t="s">
        <v>262</v>
      </c>
      <c r="B41" s="149">
        <v>-0.19675553766322501</v>
      </c>
      <c r="C41" s="150">
        <v>1.23342617937006E-5</v>
      </c>
      <c r="D41" s="149">
        <v>-1.23702968099651E-2</v>
      </c>
      <c r="E41" s="277">
        <v>0.84999078975425002</v>
      </c>
    </row>
    <row r="42" spans="1:11" s="155" customFormat="1" ht="12.75" customHeight="1" x14ac:dyDescent="0.2">
      <c r="A42" s="67" t="s">
        <v>338</v>
      </c>
      <c r="B42" s="169">
        <v>8.1630122432157601E-2</v>
      </c>
      <c r="C42" s="154">
        <v>0.30379914073040698</v>
      </c>
      <c r="D42" s="169">
        <v>0.19710342624476401</v>
      </c>
      <c r="E42" s="288">
        <v>0.184385190618303</v>
      </c>
    </row>
    <row r="43" spans="1:11" s="155" customFormat="1" ht="99.2" customHeight="1" x14ac:dyDescent="0.2">
      <c r="A43" s="476" t="s">
        <v>250</v>
      </c>
      <c r="B43" s="464"/>
      <c r="C43" s="464"/>
      <c r="D43" s="464"/>
      <c r="E43" s="464"/>
      <c r="F43" s="464"/>
      <c r="G43" s="464"/>
      <c r="H43" s="464"/>
      <c r="I43" s="464"/>
      <c r="J43" s="464"/>
      <c r="K43" s="464"/>
    </row>
    <row r="44" spans="1:11" s="155" customFormat="1" ht="63" customHeight="1" x14ac:dyDescent="0.2">
      <c r="A44" s="323" t="s">
        <v>339</v>
      </c>
      <c r="B44" s="323"/>
      <c r="C44" s="323"/>
      <c r="D44" s="323"/>
      <c r="E44" s="323"/>
      <c r="F44" s="323"/>
      <c r="G44" s="323"/>
      <c r="H44" s="323"/>
      <c r="I44" s="323"/>
      <c r="J44" s="323"/>
      <c r="K44" s="323"/>
    </row>
    <row r="45" spans="1:11" s="155" customFormat="1" x14ac:dyDescent="0.2">
      <c r="A45" s="498" t="s">
        <v>336</v>
      </c>
      <c r="B45" s="498"/>
      <c r="C45" s="498"/>
      <c r="D45" s="498"/>
      <c r="E45" s="498"/>
      <c r="F45" s="498"/>
      <c r="G45" s="498"/>
      <c r="H45" s="498"/>
      <c r="I45" s="498"/>
      <c r="J45" s="498"/>
      <c r="K45" s="498"/>
    </row>
    <row r="46" spans="1:11" ht="12.75" customHeight="1" x14ac:dyDescent="0.2">
      <c r="A46" s="498"/>
      <c r="B46" s="498"/>
      <c r="C46" s="498"/>
      <c r="D46" s="498"/>
      <c r="E46" s="498"/>
      <c r="F46" s="498"/>
      <c r="G46" s="498"/>
      <c r="H46" s="498"/>
      <c r="I46" s="498"/>
      <c r="J46" s="498"/>
      <c r="K46" s="498"/>
    </row>
    <row r="47" spans="1:11" ht="42.75" customHeight="1" x14ac:dyDescent="0.2">
      <c r="A47" s="498"/>
      <c r="B47" s="498"/>
      <c r="C47" s="498"/>
      <c r="D47" s="498"/>
      <c r="E47" s="498"/>
      <c r="F47" s="498"/>
      <c r="G47" s="498"/>
      <c r="H47" s="498"/>
      <c r="I47" s="498"/>
      <c r="J47" s="498"/>
      <c r="K47" s="498"/>
    </row>
    <row r="48" spans="1:11" x14ac:dyDescent="0.2">
      <c r="A48" s="304" t="s">
        <v>147</v>
      </c>
      <c r="B48" s="314"/>
      <c r="C48" s="314"/>
      <c r="D48" s="314"/>
      <c r="E48" s="314"/>
      <c r="F48" s="314"/>
      <c r="G48" s="314"/>
      <c r="H48" s="314"/>
      <c r="I48" s="314"/>
      <c r="J48" s="314"/>
      <c r="K48" s="314"/>
    </row>
    <row r="49" spans="1:11" x14ac:dyDescent="0.2">
      <c r="A49" s="83"/>
      <c r="B49" s="163"/>
      <c r="C49" s="163"/>
      <c r="D49" s="163"/>
      <c r="E49" s="163"/>
      <c r="F49" s="163"/>
      <c r="G49" s="163"/>
      <c r="H49" s="163"/>
      <c r="I49" s="163"/>
      <c r="J49" s="163"/>
      <c r="K49" s="163"/>
    </row>
    <row r="51" spans="1:11" ht="12.75" customHeight="1" x14ac:dyDescent="0.2"/>
    <row r="56" spans="1:11" x14ac:dyDescent="0.2">
      <c r="A56" s="83"/>
      <c r="B56" s="83"/>
      <c r="C56" s="83"/>
      <c r="D56" s="83"/>
      <c r="E56" s="83"/>
      <c r="F56" s="83"/>
      <c r="G56" s="83"/>
      <c r="H56" s="83"/>
      <c r="I56" s="83"/>
      <c r="J56" s="83"/>
      <c r="K56" s="83"/>
    </row>
    <row r="57" spans="1:11" x14ac:dyDescent="0.2">
      <c r="A57" s="108"/>
      <c r="B57" s="83"/>
      <c r="C57" s="83"/>
      <c r="D57" s="83"/>
      <c r="E57" s="83"/>
      <c r="F57" s="83"/>
      <c r="G57" s="83"/>
      <c r="H57" s="83"/>
      <c r="I57" s="83"/>
      <c r="J57" s="83"/>
      <c r="K57" s="83"/>
    </row>
    <row r="58" spans="1:11" x14ac:dyDescent="0.2">
      <c r="A58" s="108"/>
      <c r="B58" s="83"/>
      <c r="C58" s="83"/>
      <c r="D58" s="83"/>
      <c r="E58" s="83"/>
      <c r="F58" s="83"/>
      <c r="G58" s="83"/>
      <c r="H58" s="83"/>
      <c r="I58" s="83"/>
      <c r="J58" s="83"/>
      <c r="K58" s="83"/>
    </row>
    <row r="59" spans="1:11" x14ac:dyDescent="0.2">
      <c r="A59" s="84"/>
      <c r="B59" s="83"/>
      <c r="E59" s="83"/>
      <c r="H59" s="83"/>
      <c r="K59" s="83"/>
    </row>
    <row r="60" spans="1:11" x14ac:dyDescent="0.2">
      <c r="A60" s="84"/>
      <c r="B60" s="83"/>
      <c r="E60" s="83"/>
      <c r="H60" s="83"/>
      <c r="K60" s="83"/>
    </row>
    <row r="61" spans="1:11" x14ac:dyDescent="0.2">
      <c r="A61" s="84"/>
      <c r="B61" s="10"/>
      <c r="E61" s="83"/>
      <c r="H61" s="83"/>
      <c r="K61" s="83"/>
    </row>
    <row r="62" spans="1:11" x14ac:dyDescent="0.2">
      <c r="A62" s="84"/>
      <c r="B62" s="83"/>
      <c r="E62" s="83"/>
      <c r="H62" s="83"/>
      <c r="K62" s="83"/>
    </row>
    <row r="63" spans="1:11" x14ac:dyDescent="0.2">
      <c r="A63" s="84"/>
      <c r="B63" s="83"/>
      <c r="E63" s="83"/>
      <c r="H63" s="83"/>
      <c r="K63" s="83"/>
    </row>
    <row r="64" spans="1:11" x14ac:dyDescent="0.2">
      <c r="A64" s="121"/>
    </row>
    <row r="65" spans="1:11" x14ac:dyDescent="0.2">
      <c r="A65" s="122"/>
    </row>
    <row r="67" spans="1:11" x14ac:dyDescent="0.2">
      <c r="A67" s="84"/>
      <c r="B67" s="164"/>
      <c r="E67" s="164"/>
      <c r="H67" s="164"/>
      <c r="K67" s="164"/>
    </row>
  </sheetData>
  <mergeCells count="8">
    <mergeCell ref="A45:K47"/>
    <mergeCell ref="A2:K3"/>
    <mergeCell ref="B6:E6"/>
    <mergeCell ref="B7:E7"/>
    <mergeCell ref="B8:C8"/>
    <mergeCell ref="D8:E8"/>
    <mergeCell ref="A43:K43"/>
    <mergeCell ref="A44:K4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AF82"/>
  <sheetViews>
    <sheetView zoomScaleNormal="100" workbookViewId="0">
      <selection activeCell="P45" sqref="P45:Z45"/>
    </sheetView>
  </sheetViews>
  <sheetFormatPr defaultColWidth="9" defaultRowHeight="12.75" x14ac:dyDescent="0.2"/>
  <cols>
    <col min="1" max="1" width="16.7109375" style="3" customWidth="1"/>
    <col min="2" max="2" width="5" style="3" customWidth="1"/>
    <col min="3" max="15" width="4.5703125" style="3" customWidth="1"/>
    <col min="16" max="16" width="16.7109375" style="3" customWidth="1"/>
    <col min="17" max="26" width="6.7109375" style="3" customWidth="1"/>
    <col min="27" max="27" width="4.5703125" style="3" customWidth="1"/>
    <col min="28" max="16384" width="9" style="3"/>
  </cols>
  <sheetData>
    <row r="1" spans="1:27" x14ac:dyDescent="0.2">
      <c r="A1" s="2" t="s">
        <v>202</v>
      </c>
      <c r="C1" s="2"/>
      <c r="D1" s="2"/>
      <c r="E1" s="2"/>
      <c r="F1" s="2"/>
      <c r="G1" s="2"/>
      <c r="H1" s="2"/>
      <c r="I1" s="2"/>
      <c r="J1" s="2"/>
      <c r="K1" s="2"/>
      <c r="L1" s="2"/>
      <c r="M1" s="2"/>
      <c r="N1" s="2"/>
      <c r="O1" s="2"/>
      <c r="P1" s="2" t="str">
        <f>A1</f>
        <v>Table A4.3</v>
      </c>
      <c r="R1" s="2"/>
      <c r="S1" s="2"/>
      <c r="T1" s="2"/>
      <c r="U1" s="2"/>
      <c r="V1" s="2"/>
      <c r="W1" s="2"/>
      <c r="X1" s="2"/>
      <c r="Y1" s="2"/>
      <c r="Z1" s="2"/>
      <c r="AA1" s="2"/>
    </row>
    <row r="2" spans="1:27" x14ac:dyDescent="0.2">
      <c r="A2" s="329" t="s">
        <v>235</v>
      </c>
      <c r="B2" s="329"/>
      <c r="C2" s="329"/>
      <c r="D2" s="329"/>
      <c r="E2" s="329"/>
      <c r="F2" s="329"/>
      <c r="G2" s="329"/>
      <c r="H2" s="329"/>
      <c r="I2" s="329"/>
      <c r="J2" s="329"/>
      <c r="K2" s="329"/>
      <c r="L2" s="329"/>
      <c r="M2" s="329"/>
      <c r="N2" s="329"/>
      <c r="O2" s="329"/>
      <c r="P2" s="329" t="str">
        <f>A2</f>
        <v>Percentage of workers who use their skills frequently</v>
      </c>
      <c r="Q2" s="329"/>
      <c r="R2" s="329"/>
      <c r="S2" s="329"/>
      <c r="T2" s="329"/>
      <c r="U2" s="329"/>
      <c r="V2" s="329"/>
      <c r="W2" s="329"/>
      <c r="X2" s="329"/>
      <c r="Y2" s="329"/>
      <c r="Z2" s="329"/>
      <c r="AA2" s="329"/>
    </row>
    <row r="3" spans="1:27" x14ac:dyDescent="0.2">
      <c r="A3" s="32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row>
    <row r="4" spans="1:27" x14ac:dyDescent="0.2">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row>
    <row r="5" spans="1:27" x14ac:dyDescent="0.2">
      <c r="A5" s="4" t="s">
        <v>45</v>
      </c>
      <c r="B5" s="340" t="s">
        <v>233</v>
      </c>
      <c r="C5" s="341"/>
      <c r="D5" s="341"/>
      <c r="E5" s="341"/>
      <c r="F5" s="341"/>
      <c r="G5" s="341"/>
      <c r="H5" s="341"/>
      <c r="I5" s="341"/>
      <c r="J5" s="341"/>
      <c r="K5" s="341"/>
      <c r="L5" s="341"/>
      <c r="M5" s="341"/>
      <c r="N5" s="341"/>
      <c r="O5" s="342"/>
      <c r="P5" s="4" t="s">
        <v>46</v>
      </c>
      <c r="Q5" s="340" t="s">
        <v>234</v>
      </c>
      <c r="R5" s="341"/>
      <c r="S5" s="341"/>
      <c r="T5" s="341"/>
      <c r="U5" s="341"/>
      <c r="V5" s="341"/>
      <c r="W5" s="341"/>
      <c r="X5" s="341"/>
      <c r="Y5" s="341"/>
      <c r="Z5" s="342"/>
    </row>
    <row r="6" spans="1:27" ht="15" x14ac:dyDescent="0.25">
      <c r="A6" s="5"/>
      <c r="B6" s="343"/>
      <c r="C6" s="344"/>
      <c r="D6" s="344"/>
      <c r="E6" s="344"/>
      <c r="F6" s="344"/>
      <c r="G6" s="344"/>
      <c r="H6" s="344"/>
      <c r="I6" s="344"/>
      <c r="J6" s="344"/>
      <c r="K6" s="344"/>
      <c r="L6" s="344"/>
      <c r="M6" s="344"/>
      <c r="N6" s="344"/>
      <c r="O6" s="345"/>
      <c r="P6" s="5"/>
      <c r="Q6" s="343"/>
      <c r="R6" s="344"/>
      <c r="S6" s="344"/>
      <c r="T6" s="344"/>
      <c r="U6" s="344"/>
      <c r="V6" s="344"/>
      <c r="W6" s="344"/>
      <c r="X6" s="344"/>
      <c r="Y6" s="344"/>
      <c r="Z6" s="345"/>
    </row>
    <row r="7" spans="1:27" x14ac:dyDescent="0.2">
      <c r="A7" s="6"/>
      <c r="B7" s="335" t="s">
        <v>77</v>
      </c>
      <c r="C7" s="336"/>
      <c r="D7" s="335" t="s">
        <v>78</v>
      </c>
      <c r="E7" s="336"/>
      <c r="F7" s="335" t="s">
        <v>79</v>
      </c>
      <c r="G7" s="336"/>
      <c r="H7" s="335" t="s">
        <v>80</v>
      </c>
      <c r="I7" s="336"/>
      <c r="J7" s="335" t="s">
        <v>59</v>
      </c>
      <c r="K7" s="336"/>
      <c r="L7" s="335" t="s">
        <v>97</v>
      </c>
      <c r="M7" s="336"/>
      <c r="N7" s="335" t="s">
        <v>89</v>
      </c>
      <c r="O7" s="336"/>
      <c r="P7" s="6"/>
      <c r="Q7" s="335" t="s">
        <v>106</v>
      </c>
      <c r="R7" s="336"/>
      <c r="S7" s="335" t="s">
        <v>144</v>
      </c>
      <c r="T7" s="336"/>
      <c r="U7" s="335" t="s">
        <v>90</v>
      </c>
      <c r="V7" s="336"/>
      <c r="W7" s="335" t="s">
        <v>65</v>
      </c>
      <c r="X7" s="336"/>
      <c r="Y7" s="335" t="s">
        <v>87</v>
      </c>
      <c r="Z7" s="336"/>
    </row>
    <row r="8" spans="1:27" ht="12.75" customHeight="1" x14ac:dyDescent="0.2">
      <c r="B8" s="337"/>
      <c r="C8" s="338"/>
      <c r="D8" s="337"/>
      <c r="E8" s="338"/>
      <c r="F8" s="337"/>
      <c r="G8" s="338"/>
      <c r="H8" s="337"/>
      <c r="I8" s="338"/>
      <c r="J8" s="337"/>
      <c r="K8" s="338"/>
      <c r="L8" s="337"/>
      <c r="M8" s="338"/>
      <c r="N8" s="337"/>
      <c r="O8" s="338"/>
      <c r="Q8" s="337"/>
      <c r="R8" s="338"/>
      <c r="S8" s="337"/>
      <c r="T8" s="338"/>
      <c r="U8" s="337"/>
      <c r="V8" s="338"/>
      <c r="W8" s="337"/>
      <c r="X8" s="338"/>
      <c r="Y8" s="337"/>
      <c r="Z8" s="338"/>
    </row>
    <row r="9" spans="1:27" x14ac:dyDescent="0.2">
      <c r="A9" s="41"/>
      <c r="B9" s="42" t="s">
        <v>35</v>
      </c>
      <c r="C9" s="43" t="s">
        <v>29</v>
      </c>
      <c r="D9" s="42" t="s">
        <v>35</v>
      </c>
      <c r="E9" s="43" t="s">
        <v>29</v>
      </c>
      <c r="F9" s="42" t="s">
        <v>35</v>
      </c>
      <c r="G9" s="43" t="s">
        <v>29</v>
      </c>
      <c r="H9" s="42" t="s">
        <v>35</v>
      </c>
      <c r="I9" s="43" t="s">
        <v>29</v>
      </c>
      <c r="J9" s="42" t="s">
        <v>35</v>
      </c>
      <c r="K9" s="43" t="s">
        <v>29</v>
      </c>
      <c r="L9" s="42" t="s">
        <v>35</v>
      </c>
      <c r="M9" s="43" t="s">
        <v>29</v>
      </c>
      <c r="N9" s="42" t="s">
        <v>35</v>
      </c>
      <c r="O9" s="43" t="s">
        <v>29</v>
      </c>
      <c r="P9" s="41"/>
      <c r="Q9" s="42" t="s">
        <v>35</v>
      </c>
      <c r="R9" s="43" t="s">
        <v>29</v>
      </c>
      <c r="S9" s="42" t="s">
        <v>35</v>
      </c>
      <c r="T9" s="43" t="s">
        <v>29</v>
      </c>
      <c r="U9" s="42" t="s">
        <v>35</v>
      </c>
      <c r="V9" s="43" t="s">
        <v>29</v>
      </c>
      <c r="W9" s="42" t="s">
        <v>35</v>
      </c>
      <c r="X9" s="43" t="s">
        <v>29</v>
      </c>
      <c r="Y9" s="42" t="s">
        <v>35</v>
      </c>
      <c r="Z9" s="43" t="s">
        <v>29</v>
      </c>
    </row>
    <row r="10" spans="1:27" x14ac:dyDescent="0.2">
      <c r="A10" s="95" t="s">
        <v>0</v>
      </c>
      <c r="B10" s="46"/>
      <c r="C10" s="46"/>
      <c r="D10" s="46"/>
      <c r="E10" s="46"/>
      <c r="F10" s="46"/>
      <c r="G10" s="46"/>
      <c r="H10" s="46"/>
      <c r="I10" s="46"/>
      <c r="J10" s="46"/>
      <c r="K10" s="46"/>
      <c r="L10" s="46"/>
      <c r="M10" s="46"/>
      <c r="N10" s="46"/>
      <c r="O10" s="259"/>
      <c r="P10" s="95" t="s">
        <v>0</v>
      </c>
      <c r="Q10" s="46"/>
      <c r="R10" s="46"/>
      <c r="S10" s="46"/>
      <c r="T10" s="46"/>
      <c r="U10" s="46"/>
      <c r="V10" s="46"/>
      <c r="W10" s="46"/>
      <c r="X10" s="46"/>
      <c r="Y10" s="46"/>
      <c r="Z10" s="259"/>
    </row>
    <row r="11" spans="1:27" x14ac:dyDescent="0.2">
      <c r="A11" s="97" t="s">
        <v>1</v>
      </c>
      <c r="O11" s="245"/>
      <c r="P11" s="97" t="s">
        <v>1</v>
      </c>
      <c r="Z11" s="245"/>
    </row>
    <row r="12" spans="1:27" x14ac:dyDescent="0.2">
      <c r="A12" s="98" t="s">
        <v>2</v>
      </c>
      <c r="B12" s="15">
        <v>30.425057363337601</v>
      </c>
      <c r="C12" s="16">
        <v>0.74001710626633899</v>
      </c>
      <c r="D12" s="15">
        <v>27.8164746991702</v>
      </c>
      <c r="E12" s="16">
        <v>0.76096596069433398</v>
      </c>
      <c r="F12" s="15">
        <v>28.945128553344901</v>
      </c>
      <c r="G12" s="16">
        <v>0.73768990961314496</v>
      </c>
      <c r="H12" s="15">
        <v>31.462397134385402</v>
      </c>
      <c r="I12" s="16">
        <v>0.88569191249661205</v>
      </c>
      <c r="J12" s="15">
        <v>19.921226404564599</v>
      </c>
      <c r="K12" s="16">
        <v>0.61236425414159701</v>
      </c>
      <c r="L12" s="15">
        <v>30.190112821518099</v>
      </c>
      <c r="M12" s="16">
        <v>0.959293887044672</v>
      </c>
      <c r="N12" s="15">
        <v>37.530404999551202</v>
      </c>
      <c r="O12" s="247">
        <v>0.75151811735517904</v>
      </c>
      <c r="P12" s="98" t="s">
        <v>2</v>
      </c>
      <c r="Q12" s="15">
        <v>14.284821319176199</v>
      </c>
      <c r="R12" s="16">
        <v>0.58621676276291301</v>
      </c>
      <c r="S12" s="15">
        <v>40.621475513339</v>
      </c>
      <c r="T12" s="16">
        <v>0.88221353720906504</v>
      </c>
      <c r="U12" s="15">
        <v>73.9881450846338</v>
      </c>
      <c r="V12" s="16">
        <v>0.73687963531769596</v>
      </c>
      <c r="W12" s="15">
        <v>78.479857757950398</v>
      </c>
      <c r="X12" s="16">
        <v>0.76830535091928698</v>
      </c>
      <c r="Y12" s="15">
        <v>43.248014557767803</v>
      </c>
      <c r="Z12" s="247">
        <v>0.74978128442158798</v>
      </c>
    </row>
    <row r="13" spans="1:27" x14ac:dyDescent="0.2">
      <c r="A13" s="98" t="s">
        <v>3</v>
      </c>
      <c r="B13" s="15">
        <v>25.8204930664374</v>
      </c>
      <c r="C13" s="16">
        <v>0.71398391850044396</v>
      </c>
      <c r="D13" s="15">
        <v>22.8820101278253</v>
      </c>
      <c r="E13" s="16">
        <v>0.80035038559703597</v>
      </c>
      <c r="F13" s="15">
        <v>21.234291892410901</v>
      </c>
      <c r="G13" s="16">
        <v>0.74900417536102604</v>
      </c>
      <c r="H13" s="15">
        <v>23.049981144041698</v>
      </c>
      <c r="I13" s="16">
        <v>0.94058214665670903</v>
      </c>
      <c r="J13" s="15">
        <v>40.306725976845399</v>
      </c>
      <c r="K13" s="16">
        <v>0.90897141698286599</v>
      </c>
      <c r="L13" s="15">
        <v>20.8168326497503</v>
      </c>
      <c r="M13" s="16">
        <v>0.64582350585277204</v>
      </c>
      <c r="N13" s="15">
        <v>19.289032879000601</v>
      </c>
      <c r="O13" s="247">
        <v>0.64242368926722304</v>
      </c>
      <c r="P13" s="98" t="s">
        <v>3</v>
      </c>
      <c r="Q13" s="15">
        <v>8.63786039486072</v>
      </c>
      <c r="R13" s="16">
        <v>0.43082386225192099</v>
      </c>
      <c r="S13" s="15">
        <v>32.402807869142201</v>
      </c>
      <c r="T13" s="16">
        <v>0.89214724668267398</v>
      </c>
      <c r="U13" s="15">
        <v>56.465323254338699</v>
      </c>
      <c r="V13" s="16">
        <v>0.79626407222279405</v>
      </c>
      <c r="W13" s="15">
        <v>62.922840301952398</v>
      </c>
      <c r="X13" s="16">
        <v>0.81953528430717604</v>
      </c>
      <c r="Y13" s="15">
        <v>45.299537027717797</v>
      </c>
      <c r="Z13" s="247">
        <v>0.75600780721965599</v>
      </c>
    </row>
    <row r="14" spans="1:27" x14ac:dyDescent="0.2">
      <c r="A14" s="98" t="s">
        <v>4</v>
      </c>
      <c r="B14" s="15">
        <v>24.610823285723999</v>
      </c>
      <c r="C14" s="16">
        <v>0.47988757041796498</v>
      </c>
      <c r="D14" s="15">
        <v>26.124905184362099</v>
      </c>
      <c r="E14" s="16">
        <v>0.51246570860805996</v>
      </c>
      <c r="F14" s="15">
        <v>29.3913107620244</v>
      </c>
      <c r="G14" s="16">
        <v>0.60199143754095596</v>
      </c>
      <c r="H14" s="15">
        <v>30.3819856608553</v>
      </c>
      <c r="I14" s="16">
        <v>0.65254808739319303</v>
      </c>
      <c r="J14" s="15">
        <v>23.167554446042502</v>
      </c>
      <c r="K14" s="16">
        <v>0.53215690153761497</v>
      </c>
      <c r="L14" s="15">
        <v>29.133696115933098</v>
      </c>
      <c r="M14" s="16">
        <v>0.52236709379609003</v>
      </c>
      <c r="N14" s="15">
        <v>28.795276633088498</v>
      </c>
      <c r="O14" s="247">
        <v>0.56198268277229402</v>
      </c>
      <c r="P14" s="98" t="s">
        <v>4</v>
      </c>
      <c r="Q14" s="15">
        <v>11.7915585590662</v>
      </c>
      <c r="R14" s="16">
        <v>0.36823808167802502</v>
      </c>
      <c r="S14" s="15">
        <v>37.053704550846199</v>
      </c>
      <c r="T14" s="16">
        <v>0.62695377120284401</v>
      </c>
      <c r="U14" s="15">
        <v>72.581507275186198</v>
      </c>
      <c r="V14" s="16">
        <v>0.59330617831954202</v>
      </c>
      <c r="W14" s="15">
        <v>70.225046081744907</v>
      </c>
      <c r="X14" s="16">
        <v>0.55594669184332801</v>
      </c>
      <c r="Y14" s="15">
        <v>37.258934222349801</v>
      </c>
      <c r="Z14" s="247">
        <v>0.55881257699601095</v>
      </c>
    </row>
    <row r="15" spans="1:27" x14ac:dyDescent="0.2">
      <c r="A15" s="98" t="s">
        <v>5</v>
      </c>
      <c r="B15" s="15">
        <v>20.961281178870301</v>
      </c>
      <c r="C15" s="16">
        <v>1.15620935826244</v>
      </c>
      <c r="D15" s="15">
        <v>20.396707135022499</v>
      </c>
      <c r="E15" s="16">
        <v>1.13481547332501</v>
      </c>
      <c r="F15" s="15">
        <v>30.535065776217099</v>
      </c>
      <c r="G15" s="16">
        <v>1.2212031814573201</v>
      </c>
      <c r="H15" s="15">
        <v>30.2658688593901</v>
      </c>
      <c r="I15" s="16">
        <v>1.7498926196956499</v>
      </c>
      <c r="J15" s="15">
        <v>35.182487425822799</v>
      </c>
      <c r="K15" s="16">
        <v>1.2284064771298699</v>
      </c>
      <c r="L15" s="15">
        <v>20.8254538826349</v>
      </c>
      <c r="M15" s="16">
        <v>1.18515277515829</v>
      </c>
      <c r="N15" s="15">
        <v>15.373369800718899</v>
      </c>
      <c r="O15" s="247">
        <v>1.05728426074268</v>
      </c>
      <c r="P15" s="98" t="s">
        <v>5</v>
      </c>
      <c r="Q15" s="15">
        <v>12.259749095112999</v>
      </c>
      <c r="R15" s="16">
        <v>1.06435689736517</v>
      </c>
      <c r="S15" s="15">
        <v>33.944195986188198</v>
      </c>
      <c r="T15" s="16">
        <v>1.30192052584916</v>
      </c>
      <c r="U15" s="15">
        <v>71.901699804833598</v>
      </c>
      <c r="V15" s="16">
        <v>1.4081847093279001</v>
      </c>
      <c r="W15" s="15">
        <v>61.948771098781897</v>
      </c>
      <c r="X15" s="16">
        <v>1.2802468701524701</v>
      </c>
      <c r="Y15" s="15">
        <v>41.418526979097699</v>
      </c>
      <c r="Z15" s="247">
        <v>0.96982939284677205</v>
      </c>
    </row>
    <row r="16" spans="1:27" x14ac:dyDescent="0.2">
      <c r="A16" s="98" t="s">
        <v>6</v>
      </c>
      <c r="B16" s="15">
        <v>25.712461128656699</v>
      </c>
      <c r="C16" s="16">
        <v>0.65648479139909499</v>
      </c>
      <c r="D16" s="15">
        <v>17.215807866483399</v>
      </c>
      <c r="E16" s="16">
        <v>0.64957336145682398</v>
      </c>
      <c r="F16" s="15">
        <v>20.202568063105002</v>
      </c>
      <c r="G16" s="16">
        <v>0.60877282032013902</v>
      </c>
      <c r="H16" s="15">
        <v>26.851132521188202</v>
      </c>
      <c r="I16" s="16">
        <v>0.73653096933055195</v>
      </c>
      <c r="J16" s="15">
        <v>37.522372695073301</v>
      </c>
      <c r="K16" s="16">
        <v>0.78938355056000797</v>
      </c>
      <c r="L16" s="15">
        <v>20.479466239594402</v>
      </c>
      <c r="M16" s="16">
        <v>0.68700701056262203</v>
      </c>
      <c r="N16" s="15">
        <v>25.7178801339399</v>
      </c>
      <c r="O16" s="247">
        <v>0.68248401453560203</v>
      </c>
      <c r="P16" s="98" t="s">
        <v>6</v>
      </c>
      <c r="Q16" s="15">
        <v>8.2380932286310191</v>
      </c>
      <c r="R16" s="16">
        <v>0.32779499684657398</v>
      </c>
      <c r="S16" s="15">
        <v>32.005046948347001</v>
      </c>
      <c r="T16" s="16">
        <v>0.79294444200578595</v>
      </c>
      <c r="U16" s="15">
        <v>72.715240006436701</v>
      </c>
      <c r="V16" s="16">
        <v>0.57530759838027801</v>
      </c>
      <c r="W16" s="15">
        <v>63.521231448757803</v>
      </c>
      <c r="X16" s="16">
        <v>0.70272716207784902</v>
      </c>
      <c r="Y16" s="15">
        <v>39.789615693075703</v>
      </c>
      <c r="Z16" s="247">
        <v>0.75072063800720201</v>
      </c>
    </row>
    <row r="17" spans="1:26" x14ac:dyDescent="0.2">
      <c r="A17" s="98" t="s">
        <v>7</v>
      </c>
      <c r="B17" s="15">
        <v>25.408867404140199</v>
      </c>
      <c r="C17" s="16">
        <v>0.66469099169097901</v>
      </c>
      <c r="D17" s="15">
        <v>8.7067840191814696</v>
      </c>
      <c r="E17" s="16">
        <v>0.45666082648323603</v>
      </c>
      <c r="F17" s="15">
        <v>23.388790650296901</v>
      </c>
      <c r="G17" s="16">
        <v>0.67044906661097903</v>
      </c>
      <c r="H17" s="15">
        <v>31.1006426759687</v>
      </c>
      <c r="I17" s="16">
        <v>0.75169455121318496</v>
      </c>
      <c r="J17" s="15">
        <v>21.371164796449801</v>
      </c>
      <c r="K17" s="16">
        <v>0.53792509916953302</v>
      </c>
      <c r="L17" s="15">
        <v>21.723570794011099</v>
      </c>
      <c r="M17" s="16">
        <v>0.52171293359647797</v>
      </c>
      <c r="N17" s="15">
        <v>22.977621044657798</v>
      </c>
      <c r="O17" s="247">
        <v>0.60647362907647895</v>
      </c>
      <c r="P17" s="98" t="s">
        <v>7</v>
      </c>
      <c r="Q17" s="15">
        <v>7.4829119863033098</v>
      </c>
      <c r="R17" s="16">
        <v>0.41086705204558399</v>
      </c>
      <c r="S17" s="15">
        <v>30.419920291145399</v>
      </c>
      <c r="T17" s="16">
        <v>0.73552929171049997</v>
      </c>
      <c r="U17" s="15">
        <v>77.369797320473893</v>
      </c>
      <c r="V17" s="16">
        <v>0.53991751155716505</v>
      </c>
      <c r="W17" s="15">
        <v>70.399500595572505</v>
      </c>
      <c r="X17" s="16">
        <v>0.68289743669997605</v>
      </c>
      <c r="Y17" s="15">
        <v>36.718520251256301</v>
      </c>
      <c r="Z17" s="247">
        <v>0.65114199365275305</v>
      </c>
    </row>
    <row r="18" spans="1:26" x14ac:dyDescent="0.2">
      <c r="A18" s="98" t="s">
        <v>8</v>
      </c>
      <c r="B18" s="15">
        <v>26.578998570503</v>
      </c>
      <c r="C18" s="16">
        <v>0.75571968048614402</v>
      </c>
      <c r="D18" s="15">
        <v>19.013861047568</v>
      </c>
      <c r="E18" s="16">
        <v>0.66643395707204101</v>
      </c>
      <c r="F18" s="15">
        <v>28.490628713109899</v>
      </c>
      <c r="G18" s="16">
        <v>0.78826634610743496</v>
      </c>
      <c r="H18" s="15">
        <v>17.213053745699199</v>
      </c>
      <c r="I18" s="16">
        <v>0.72869946890833703</v>
      </c>
      <c r="J18" s="15">
        <v>35.9303412015825</v>
      </c>
      <c r="K18" s="16">
        <v>0.79163277792387499</v>
      </c>
      <c r="L18" s="15">
        <v>20.807426846761299</v>
      </c>
      <c r="M18" s="16">
        <v>0.73168026426539401</v>
      </c>
      <c r="N18" s="15">
        <v>31.826195138797001</v>
      </c>
      <c r="O18" s="247">
        <v>0.80669982808410101</v>
      </c>
      <c r="P18" s="98" t="s">
        <v>8</v>
      </c>
      <c r="Q18" s="15">
        <v>5.0134615736902504</v>
      </c>
      <c r="R18" s="16">
        <v>0.33548848017070698</v>
      </c>
      <c r="S18" s="15">
        <v>14.4056250778756</v>
      </c>
      <c r="T18" s="16">
        <v>0.59561260510720604</v>
      </c>
      <c r="U18" s="15">
        <v>61.417212141490801</v>
      </c>
      <c r="V18" s="16">
        <v>0.87841391535693203</v>
      </c>
      <c r="W18" s="15">
        <v>49.752707979401102</v>
      </c>
      <c r="X18" s="16">
        <v>0.82767659072635802</v>
      </c>
      <c r="Y18" s="15">
        <v>25.8735830994796</v>
      </c>
      <c r="Z18" s="247">
        <v>0.66656810032001201</v>
      </c>
    </row>
    <row r="19" spans="1:26" s="1" customFormat="1" x14ac:dyDescent="0.2">
      <c r="A19" s="98" t="s">
        <v>326</v>
      </c>
      <c r="B19" s="99">
        <v>16.897583094392701</v>
      </c>
      <c r="C19" s="100">
        <v>0.57755832211770597</v>
      </c>
      <c r="D19" s="99">
        <v>16.6900077902459</v>
      </c>
      <c r="E19" s="100">
        <v>0.53964921291307699</v>
      </c>
      <c r="F19" s="99">
        <v>23.7162410172843</v>
      </c>
      <c r="G19" s="100">
        <v>0.61421592032651795</v>
      </c>
      <c r="H19" s="99">
        <v>21.312569745375399</v>
      </c>
      <c r="I19" s="100">
        <v>0.63368031678027703</v>
      </c>
      <c r="J19" s="99">
        <v>17.960524259580001</v>
      </c>
      <c r="K19" s="100">
        <v>0.57574341835750797</v>
      </c>
      <c r="L19" s="99">
        <v>27.997085849411999</v>
      </c>
      <c r="M19" s="100">
        <v>0.61568472469214997</v>
      </c>
      <c r="N19" s="99">
        <v>19.908468018077102</v>
      </c>
      <c r="O19" s="258">
        <v>0.56150166297687698</v>
      </c>
      <c r="P19" s="98" t="s">
        <v>326</v>
      </c>
      <c r="Q19" s="99">
        <v>10.9566878167303</v>
      </c>
      <c r="R19" s="100">
        <v>0.45965383465500298</v>
      </c>
      <c r="S19" s="99">
        <v>33.767815988706097</v>
      </c>
      <c r="T19" s="100">
        <v>0.55599888150133503</v>
      </c>
      <c r="U19" s="99">
        <v>64.391593932812498</v>
      </c>
      <c r="V19" s="100">
        <v>0.73963044539573097</v>
      </c>
      <c r="W19" s="99">
        <v>47.3128613342245</v>
      </c>
      <c r="X19" s="100">
        <v>0.64120128205510496</v>
      </c>
      <c r="Y19" s="99">
        <v>34.0916888374419</v>
      </c>
      <c r="Z19" s="258">
        <v>0.66846362797230896</v>
      </c>
    </row>
    <row r="20" spans="1:26" x14ac:dyDescent="0.2">
      <c r="A20" s="98" t="s">
        <v>9</v>
      </c>
      <c r="B20" s="15">
        <v>27.915282804362501</v>
      </c>
      <c r="C20" s="16">
        <v>0.935100208151877</v>
      </c>
      <c r="D20" s="15">
        <v>21.787559437012298</v>
      </c>
      <c r="E20" s="16">
        <v>0.78348046353970902</v>
      </c>
      <c r="F20" s="15">
        <v>27.214066163043999</v>
      </c>
      <c r="G20" s="16">
        <v>0.85093154461921505</v>
      </c>
      <c r="H20" s="15">
        <v>23.238446252483701</v>
      </c>
      <c r="I20" s="16">
        <v>0.95267916480862103</v>
      </c>
      <c r="J20" s="15">
        <v>35.2453526109176</v>
      </c>
      <c r="K20" s="16">
        <v>0.88846591573121003</v>
      </c>
      <c r="L20" s="15">
        <v>19.9477568268229</v>
      </c>
      <c r="M20" s="16">
        <v>0.79202194311891805</v>
      </c>
      <c r="N20" s="15">
        <v>15.972083617686099</v>
      </c>
      <c r="O20" s="247">
        <v>0.75406402949380802</v>
      </c>
      <c r="P20" s="98" t="s">
        <v>9</v>
      </c>
      <c r="Q20" s="15">
        <v>7.9413442336491098</v>
      </c>
      <c r="R20" s="16">
        <v>0.42417019313513199</v>
      </c>
      <c r="S20" s="15">
        <v>32.238923547658402</v>
      </c>
      <c r="T20" s="16">
        <v>0.86861439357071202</v>
      </c>
      <c r="U20" s="15">
        <v>64.826801584974504</v>
      </c>
      <c r="V20" s="16">
        <v>0.86930124869175696</v>
      </c>
      <c r="W20" s="15">
        <v>65.349793146250207</v>
      </c>
      <c r="X20" s="16">
        <v>1.0746157509489001</v>
      </c>
      <c r="Y20" s="15">
        <v>42.763840353426303</v>
      </c>
      <c r="Z20" s="247">
        <v>0.98520237407294398</v>
      </c>
    </row>
    <row r="21" spans="1:26" x14ac:dyDescent="0.2">
      <c r="A21" s="98" t="s">
        <v>10</v>
      </c>
      <c r="B21" s="15">
        <v>22.458080777873501</v>
      </c>
      <c r="C21" s="16">
        <v>0.92980347709765498</v>
      </c>
      <c r="D21" s="15">
        <v>28.2242639098179</v>
      </c>
      <c r="E21" s="16">
        <v>1.08201109207432</v>
      </c>
      <c r="F21" s="15">
        <v>22.379274467572198</v>
      </c>
      <c r="G21" s="16">
        <v>0.76121255068485005</v>
      </c>
      <c r="H21" s="15">
        <v>30.1889375531578</v>
      </c>
      <c r="I21" s="16">
        <v>1.23088149199108</v>
      </c>
      <c r="J21" s="15">
        <v>16.6067533273851</v>
      </c>
      <c r="K21" s="16">
        <v>0.86707817292997702</v>
      </c>
      <c r="L21" s="15">
        <v>26.168649655683399</v>
      </c>
      <c r="M21" s="16">
        <v>0.855318781319796</v>
      </c>
      <c r="N21" s="15">
        <v>30.415588525233701</v>
      </c>
      <c r="O21" s="247">
        <v>0.92635693056843005</v>
      </c>
      <c r="P21" s="98" t="s">
        <v>10</v>
      </c>
      <c r="Q21" s="15">
        <v>12.629527689450301</v>
      </c>
      <c r="R21" s="16">
        <v>0.69864398181779397</v>
      </c>
      <c r="S21" s="15">
        <v>49.529132706695499</v>
      </c>
      <c r="T21" s="16">
        <v>1.0301081834061201</v>
      </c>
      <c r="U21" s="15">
        <v>66.009054593998599</v>
      </c>
      <c r="V21" s="16">
        <v>0.91720826083040297</v>
      </c>
      <c r="W21" s="15">
        <v>76.584135901436099</v>
      </c>
      <c r="X21" s="16">
        <v>0.82562748059332003</v>
      </c>
      <c r="Y21" s="15">
        <v>47.827130913676001</v>
      </c>
      <c r="Z21" s="247">
        <v>1.03896680015128</v>
      </c>
    </row>
    <row r="22" spans="1:26" x14ac:dyDescent="0.2">
      <c r="A22" s="98" t="s">
        <v>11</v>
      </c>
      <c r="B22" s="15">
        <v>18.949519876822698</v>
      </c>
      <c r="C22" s="16">
        <v>0.90528275050046103</v>
      </c>
      <c r="D22" s="15">
        <v>15.9381980685169</v>
      </c>
      <c r="E22" s="16">
        <v>0.94837911322539203</v>
      </c>
      <c r="F22" s="15">
        <v>21.900974485861699</v>
      </c>
      <c r="G22" s="16">
        <v>1.0021119817175601</v>
      </c>
      <c r="H22" s="15">
        <v>34.288626574243999</v>
      </c>
      <c r="I22" s="16">
        <v>1.5337243275655399</v>
      </c>
      <c r="J22" s="15">
        <v>16.389973968980598</v>
      </c>
      <c r="K22" s="16">
        <v>0.80649524708731102</v>
      </c>
      <c r="L22" s="15">
        <v>26.030684274434201</v>
      </c>
      <c r="M22" s="16">
        <v>1.1640534741895401</v>
      </c>
      <c r="N22" s="15">
        <v>14.993136284512101</v>
      </c>
      <c r="O22" s="247">
        <v>0.714844530216175</v>
      </c>
      <c r="P22" s="98" t="s">
        <v>11</v>
      </c>
      <c r="Q22" s="15">
        <v>15.595213256567201</v>
      </c>
      <c r="R22" s="16">
        <v>0.89470387413110597</v>
      </c>
      <c r="S22" s="15">
        <v>37.215206105203002</v>
      </c>
      <c r="T22" s="16">
        <v>1.03881643087343</v>
      </c>
      <c r="U22" s="15">
        <v>69.9264577230676</v>
      </c>
      <c r="V22" s="16">
        <v>1.2275581474680299</v>
      </c>
      <c r="W22" s="15">
        <v>66.231409460504096</v>
      </c>
      <c r="X22" s="16">
        <v>1.41342070160748</v>
      </c>
      <c r="Y22" s="15">
        <v>44.771504520550003</v>
      </c>
      <c r="Z22" s="247">
        <v>1.5254302723267299</v>
      </c>
    </row>
    <row r="23" spans="1:26" x14ac:dyDescent="0.2">
      <c r="A23" s="98" t="s">
        <v>12</v>
      </c>
      <c r="B23" s="15">
        <v>26.5297871152972</v>
      </c>
      <c r="C23" s="16">
        <v>0.79758881732501297</v>
      </c>
      <c r="D23" s="15">
        <v>29.285741119180599</v>
      </c>
      <c r="E23" s="16">
        <v>0.87002713508491503</v>
      </c>
      <c r="F23" s="15">
        <v>18.156635993734199</v>
      </c>
      <c r="G23" s="16">
        <v>0.678194762342201</v>
      </c>
      <c r="H23" s="15">
        <v>17.0394454991138</v>
      </c>
      <c r="I23" s="16">
        <v>0.74354650021108604</v>
      </c>
      <c r="J23" s="15">
        <v>36.861208065055798</v>
      </c>
      <c r="K23" s="16">
        <v>0.84279687988253504</v>
      </c>
      <c r="L23" s="15">
        <v>17.744927892201801</v>
      </c>
      <c r="M23" s="16">
        <v>0.79080156357404296</v>
      </c>
      <c r="N23" s="15">
        <v>15.745114953189301</v>
      </c>
      <c r="O23" s="247">
        <v>0.72445582963531296</v>
      </c>
      <c r="P23" s="98" t="s">
        <v>12</v>
      </c>
      <c r="Q23" s="15">
        <v>4.4232423742001297</v>
      </c>
      <c r="R23" s="16">
        <v>0.36181919986545102</v>
      </c>
      <c r="S23" s="15">
        <v>42.339116035016701</v>
      </c>
      <c r="T23" s="16">
        <v>0.87865884271235495</v>
      </c>
      <c r="U23" s="15">
        <v>60.233732767547799</v>
      </c>
      <c r="V23" s="16">
        <v>0.913581535103133</v>
      </c>
      <c r="W23" s="15">
        <v>31.915405862614499</v>
      </c>
      <c r="X23" s="16">
        <v>0.97149990721399404</v>
      </c>
      <c r="Y23" s="15">
        <v>26.085975285139</v>
      </c>
      <c r="Z23" s="247">
        <v>1.0401629315477501</v>
      </c>
    </row>
    <row r="24" spans="1:26" x14ac:dyDescent="0.2">
      <c r="A24" s="98" t="s">
        <v>13</v>
      </c>
      <c r="B24" s="15">
        <v>27.3576191320997</v>
      </c>
      <c r="C24" s="16">
        <v>0.67309533852478398</v>
      </c>
      <c r="D24" s="15">
        <v>36.650411511967597</v>
      </c>
      <c r="E24" s="16">
        <v>0.93175936099728596</v>
      </c>
      <c r="F24" s="15">
        <v>23.5524415840421</v>
      </c>
      <c r="G24" s="16">
        <v>0.82296109546131602</v>
      </c>
      <c r="H24" s="15">
        <v>30.899888425686498</v>
      </c>
      <c r="I24" s="16">
        <v>0.86062138242208197</v>
      </c>
      <c r="J24" s="15">
        <v>21.630651864790099</v>
      </c>
      <c r="K24" s="16">
        <v>0.77577629442209395</v>
      </c>
      <c r="L24" s="15">
        <v>10.449173894140699</v>
      </c>
      <c r="M24" s="16">
        <v>0.59354050668664304</v>
      </c>
      <c r="N24" s="15">
        <v>18.418495441085</v>
      </c>
      <c r="O24" s="247">
        <v>0.73335473876971902</v>
      </c>
      <c r="P24" s="98" t="s">
        <v>13</v>
      </c>
      <c r="Q24" s="15">
        <v>6.2271757318074199</v>
      </c>
      <c r="R24" s="16">
        <v>0.42614826944587603</v>
      </c>
      <c r="S24" s="15">
        <v>21.3530397899967</v>
      </c>
      <c r="T24" s="16">
        <v>0.69142536680980504</v>
      </c>
      <c r="U24" s="15">
        <v>49.382098685666399</v>
      </c>
      <c r="V24" s="16">
        <v>0.98255878433433297</v>
      </c>
      <c r="W24" s="15">
        <v>36.9307673467085</v>
      </c>
      <c r="X24" s="16">
        <v>0.74819177991731201</v>
      </c>
      <c r="Y24" s="15">
        <v>35.160580259712503</v>
      </c>
      <c r="Z24" s="247">
        <v>0.82102832905368195</v>
      </c>
    </row>
    <row r="25" spans="1:26" x14ac:dyDescent="0.2">
      <c r="A25" s="98" t="s">
        <v>14</v>
      </c>
      <c r="B25" s="15">
        <v>23.209771531822302</v>
      </c>
      <c r="C25" s="16">
        <v>0.67852268344691102</v>
      </c>
      <c r="D25" s="15">
        <v>23.193222943955298</v>
      </c>
      <c r="E25" s="16">
        <v>0.73657067138657795</v>
      </c>
      <c r="F25" s="15">
        <v>22.869024635028399</v>
      </c>
      <c r="G25" s="16">
        <v>0.71693710584372305</v>
      </c>
      <c r="H25" s="15">
        <v>27.237935813052999</v>
      </c>
      <c r="I25" s="16">
        <v>0.84402620093207603</v>
      </c>
      <c r="J25" s="15">
        <v>23.632702936510199</v>
      </c>
      <c r="K25" s="16">
        <v>0.65952910549104704</v>
      </c>
      <c r="L25" s="15">
        <v>20.102526531901599</v>
      </c>
      <c r="M25" s="16">
        <v>0.77932009915855305</v>
      </c>
      <c r="N25" s="15">
        <v>20.925572872164199</v>
      </c>
      <c r="O25" s="247">
        <v>0.66297083140262103</v>
      </c>
      <c r="P25" s="98" t="s">
        <v>14</v>
      </c>
      <c r="Q25" s="15">
        <v>7.5052843220857897</v>
      </c>
      <c r="R25" s="16">
        <v>0.440746557324251</v>
      </c>
      <c r="S25" s="15">
        <v>24.7776087171084</v>
      </c>
      <c r="T25" s="16">
        <v>0.75237583189087098</v>
      </c>
      <c r="U25" s="15">
        <v>66.3581480101182</v>
      </c>
      <c r="V25" s="16">
        <v>0.73210388740338095</v>
      </c>
      <c r="W25" s="15">
        <v>52.844422174344501</v>
      </c>
      <c r="X25" s="16">
        <v>0.80126468143918805</v>
      </c>
      <c r="Y25" s="15">
        <v>41.4131497319472</v>
      </c>
      <c r="Z25" s="247">
        <v>0.73318037025407101</v>
      </c>
    </row>
    <row r="26" spans="1:26" x14ac:dyDescent="0.2">
      <c r="A26" s="98" t="s">
        <v>15</v>
      </c>
      <c r="B26" s="15">
        <v>27.448829399525302</v>
      </c>
      <c r="C26" s="16">
        <v>0.84349999991758295</v>
      </c>
      <c r="D26" s="15">
        <v>22.069462766627399</v>
      </c>
      <c r="E26" s="16">
        <v>0.59802335956686903</v>
      </c>
      <c r="F26" s="15">
        <v>16.8524291886696</v>
      </c>
      <c r="G26" s="16">
        <v>0.68392017184158904</v>
      </c>
      <c r="H26" s="15">
        <v>20.828082574959499</v>
      </c>
      <c r="I26" s="16">
        <v>0.60811318327220898</v>
      </c>
      <c r="J26" s="15">
        <v>28.576049942228199</v>
      </c>
      <c r="K26" s="16">
        <v>0.71721494243099404</v>
      </c>
      <c r="L26" s="15">
        <v>25.836162040694301</v>
      </c>
      <c r="M26" s="16">
        <v>0.615283636426462</v>
      </c>
      <c r="N26" s="15">
        <v>22.955125325347002</v>
      </c>
      <c r="O26" s="247">
        <v>0.70520335296636505</v>
      </c>
      <c r="P26" s="98" t="s">
        <v>15</v>
      </c>
      <c r="Q26" s="15">
        <v>6.4307368786626498</v>
      </c>
      <c r="R26" s="16">
        <v>0.353634888293335</v>
      </c>
      <c r="S26" s="15">
        <v>20.673419731088</v>
      </c>
      <c r="T26" s="16">
        <v>0.59529640646968696</v>
      </c>
      <c r="U26" s="15">
        <v>55.181068404224703</v>
      </c>
      <c r="V26" s="16">
        <v>0.88317022697881697</v>
      </c>
      <c r="W26" s="15">
        <v>38.389950008596998</v>
      </c>
      <c r="X26" s="16">
        <v>0.77868975866575696</v>
      </c>
      <c r="Y26" s="15">
        <v>36.9216194345262</v>
      </c>
      <c r="Z26" s="247">
        <v>0.79463876509721099</v>
      </c>
    </row>
    <row r="27" spans="1:26" x14ac:dyDescent="0.2">
      <c r="A27" s="98" t="s">
        <v>16</v>
      </c>
      <c r="B27" s="15">
        <v>19.345579234362202</v>
      </c>
      <c r="C27" s="16">
        <v>0.623182625377109</v>
      </c>
      <c r="D27" s="15">
        <v>19.7788969422453</v>
      </c>
      <c r="E27" s="16">
        <v>0.84652779594734495</v>
      </c>
      <c r="F27" s="15">
        <v>21.944755094023002</v>
      </c>
      <c r="G27" s="16">
        <v>0.91627396150079199</v>
      </c>
      <c r="H27" s="15">
        <v>26.444656839166399</v>
      </c>
      <c r="I27" s="16">
        <v>1.1664152524435001</v>
      </c>
      <c r="J27" s="15">
        <v>26.5901625996954</v>
      </c>
      <c r="K27" s="16">
        <v>1.0396371250574901</v>
      </c>
      <c r="L27" s="15">
        <v>19.1432349028765</v>
      </c>
      <c r="M27" s="16">
        <v>0.72817154721479604</v>
      </c>
      <c r="N27" s="15">
        <v>19.924959066757499</v>
      </c>
      <c r="O27" s="247">
        <v>0.81631377814352701</v>
      </c>
      <c r="P27" s="98" t="s">
        <v>16</v>
      </c>
      <c r="Q27" s="15">
        <v>6.5896200511757002</v>
      </c>
      <c r="R27" s="16">
        <v>0.48456949964960899</v>
      </c>
      <c r="S27" s="15">
        <v>42.0893396670767</v>
      </c>
      <c r="T27" s="16">
        <v>1.09582854884523</v>
      </c>
      <c r="U27" s="15">
        <v>71.408077170025607</v>
      </c>
      <c r="V27" s="16">
        <v>0.81816611547191698</v>
      </c>
      <c r="W27" s="15">
        <v>73.329797560619198</v>
      </c>
      <c r="X27" s="16">
        <v>0.850533569478228</v>
      </c>
      <c r="Y27" s="15">
        <v>48.805506423260098</v>
      </c>
      <c r="Z27" s="247">
        <v>0.732550528643517</v>
      </c>
    </row>
    <row r="28" spans="1:26" x14ac:dyDescent="0.2">
      <c r="A28" s="98" t="s">
        <v>17</v>
      </c>
      <c r="B28" s="15">
        <v>19.267968042803101</v>
      </c>
      <c r="C28" s="16">
        <v>0.94120077736921104</v>
      </c>
      <c r="D28" s="15">
        <v>22.8389729324537</v>
      </c>
      <c r="E28" s="16">
        <v>1.08785817877271</v>
      </c>
      <c r="F28" s="15">
        <v>29.9679818273422</v>
      </c>
      <c r="G28" s="16">
        <v>1.01890667195664</v>
      </c>
      <c r="H28" s="15">
        <v>31.2568023782475</v>
      </c>
      <c r="I28" s="16">
        <v>1.4263308940511901</v>
      </c>
      <c r="J28" s="15">
        <v>19.3492203410187</v>
      </c>
      <c r="K28" s="16">
        <v>0.93300585575477901</v>
      </c>
      <c r="L28" s="15">
        <v>29.214366314778399</v>
      </c>
      <c r="M28" s="16">
        <v>1.0414497097026501</v>
      </c>
      <c r="N28" s="15">
        <v>21.3504487022742</v>
      </c>
      <c r="O28" s="247">
        <v>0.90448243485379298</v>
      </c>
      <c r="P28" s="98" t="s">
        <v>17</v>
      </c>
      <c r="Q28" s="15">
        <v>12.9778308219006</v>
      </c>
      <c r="R28" s="16">
        <v>0.67010866111491196</v>
      </c>
      <c r="S28" s="15">
        <v>39.161858189605702</v>
      </c>
      <c r="T28" s="16">
        <v>0.94700170564448605</v>
      </c>
      <c r="U28" s="15">
        <v>56.682258025734903</v>
      </c>
      <c r="V28" s="16">
        <v>1.10060512677461</v>
      </c>
      <c r="W28" s="15">
        <v>69.873366525172599</v>
      </c>
      <c r="X28" s="16">
        <v>0.96998335065868702</v>
      </c>
      <c r="Y28" s="15">
        <v>42.606030140600403</v>
      </c>
      <c r="Z28" s="247">
        <v>1.12851377920961</v>
      </c>
    </row>
    <row r="29" spans="1:26" x14ac:dyDescent="0.2">
      <c r="A29" s="98" t="s">
        <v>18</v>
      </c>
      <c r="B29" s="15">
        <v>24.3643067439194</v>
      </c>
      <c r="C29" s="16">
        <v>0.71164973401552301</v>
      </c>
      <c r="D29" s="15">
        <v>25.794199123281501</v>
      </c>
      <c r="E29" s="16">
        <v>1.03436722291872</v>
      </c>
      <c r="F29" s="15">
        <v>24.367078523727599</v>
      </c>
      <c r="G29" s="16">
        <v>0.80703630095124601</v>
      </c>
      <c r="H29" s="15">
        <v>30.663638732281701</v>
      </c>
      <c r="I29" s="16">
        <v>1.30989549064722</v>
      </c>
      <c r="J29" s="15">
        <v>23.3658234853715</v>
      </c>
      <c r="K29" s="16">
        <v>0.77822453169524697</v>
      </c>
      <c r="L29" s="15">
        <v>39.0648377295785</v>
      </c>
      <c r="M29" s="16">
        <v>0.99703288436996595</v>
      </c>
      <c r="N29" s="15">
        <v>19.280572235667002</v>
      </c>
      <c r="O29" s="247">
        <v>0.74848291675351797</v>
      </c>
      <c r="P29" s="98" t="s">
        <v>18</v>
      </c>
      <c r="Q29" s="15">
        <v>15.666390636984801</v>
      </c>
      <c r="R29" s="16">
        <v>0.75598506069015403</v>
      </c>
      <c r="S29" s="15">
        <v>42.879784658574501</v>
      </c>
      <c r="T29" s="16">
        <v>1.00048078725621</v>
      </c>
      <c r="U29" s="15">
        <v>72.880279947941304</v>
      </c>
      <c r="V29" s="16">
        <v>0.78236325254327899</v>
      </c>
      <c r="W29" s="15">
        <v>51.940596371156097</v>
      </c>
      <c r="X29" s="16">
        <v>0.90479463543804595</v>
      </c>
      <c r="Y29" s="15">
        <v>43.314737436596502</v>
      </c>
      <c r="Z29" s="247">
        <v>1.0055450831389701</v>
      </c>
    </row>
    <row r="30" spans="1:26" x14ac:dyDescent="0.2">
      <c r="A30" s="98" t="s">
        <v>19</v>
      </c>
      <c r="B30" s="15">
        <v>23.781782234002499</v>
      </c>
      <c r="C30" s="16">
        <v>0.69857972152228498</v>
      </c>
      <c r="D30" s="15">
        <v>10.4906432875751</v>
      </c>
      <c r="E30" s="16">
        <v>0.55892380536358</v>
      </c>
      <c r="F30" s="15">
        <v>16.327523294595</v>
      </c>
      <c r="G30" s="16">
        <v>0.57961707045243605</v>
      </c>
      <c r="H30" s="15">
        <v>18.207248058537001</v>
      </c>
      <c r="I30" s="16">
        <v>0.78956469653626904</v>
      </c>
      <c r="J30" s="15">
        <v>36.588607565243898</v>
      </c>
      <c r="K30" s="16">
        <v>0.84963444022456203</v>
      </c>
      <c r="L30" s="15">
        <v>23.027704556743799</v>
      </c>
      <c r="M30" s="16">
        <v>0.76173787652161695</v>
      </c>
      <c r="N30" s="15">
        <v>24.740464674949301</v>
      </c>
      <c r="O30" s="247">
        <v>0.73940868367606305</v>
      </c>
      <c r="P30" s="98" t="s">
        <v>19</v>
      </c>
      <c r="Q30" s="15">
        <v>7.0932853327279197</v>
      </c>
      <c r="R30" s="16">
        <v>0.440936138485366</v>
      </c>
      <c r="S30" s="15">
        <v>29.551208283794399</v>
      </c>
      <c r="T30" s="16">
        <v>0.80596836959302798</v>
      </c>
      <c r="U30" s="15">
        <v>67.194355279691393</v>
      </c>
      <c r="V30" s="16">
        <v>0.95213987615151896</v>
      </c>
      <c r="W30" s="15">
        <v>52.049846759979403</v>
      </c>
      <c r="X30" s="16">
        <v>0.72410955620128403</v>
      </c>
      <c r="Y30" s="15">
        <v>38.955496292243701</v>
      </c>
      <c r="Z30" s="247">
        <v>0.71219911025749105</v>
      </c>
    </row>
    <row r="31" spans="1:26" x14ac:dyDescent="0.2">
      <c r="A31" s="98" t="s">
        <v>20</v>
      </c>
      <c r="B31" s="15">
        <v>30.1406600894795</v>
      </c>
      <c r="C31" s="16">
        <v>1.0662915211595301</v>
      </c>
      <c r="D31" s="15">
        <v>29.765478971226202</v>
      </c>
      <c r="E31" s="16">
        <v>0.884734541437592</v>
      </c>
      <c r="F31" s="15">
        <v>29.595980135023801</v>
      </c>
      <c r="G31" s="16">
        <v>0.86683645072174198</v>
      </c>
      <c r="H31" s="15">
        <v>31.857137051130401</v>
      </c>
      <c r="I31" s="16">
        <v>1.1423987964553699</v>
      </c>
      <c r="J31" s="15">
        <v>23.968322910692901</v>
      </c>
      <c r="K31" s="16">
        <v>0.87251919140482603</v>
      </c>
      <c r="L31" s="15">
        <v>33.122328397082299</v>
      </c>
      <c r="M31" s="16">
        <v>0.95177366354467297</v>
      </c>
      <c r="N31" s="15">
        <v>34.344419872707199</v>
      </c>
      <c r="O31" s="247">
        <v>0.91071504363560896</v>
      </c>
      <c r="P31" s="98" t="s">
        <v>20</v>
      </c>
      <c r="Q31" s="15">
        <v>14.905154064428</v>
      </c>
      <c r="R31" s="16">
        <v>0.55398896479500404</v>
      </c>
      <c r="S31" s="15">
        <v>43.173219007818403</v>
      </c>
      <c r="T31" s="16">
        <v>0.86729941811423905</v>
      </c>
      <c r="U31" s="15">
        <v>68.691464574610606</v>
      </c>
      <c r="V31" s="16">
        <v>1.0970669975713001</v>
      </c>
      <c r="W31" s="15">
        <v>78.389180716107703</v>
      </c>
      <c r="X31" s="16">
        <v>0.88283001703101005</v>
      </c>
      <c r="Y31" s="15">
        <v>46.798173910912404</v>
      </c>
      <c r="Z31" s="247">
        <v>1.0966417394344601</v>
      </c>
    </row>
    <row r="32" spans="1:26" x14ac:dyDescent="0.2">
      <c r="A32" s="98"/>
      <c r="B32" s="15"/>
      <c r="C32" s="16"/>
      <c r="D32" s="15"/>
      <c r="E32" s="16"/>
      <c r="F32" s="15"/>
      <c r="G32" s="16"/>
      <c r="H32" s="15"/>
      <c r="I32" s="16"/>
      <c r="J32" s="15"/>
      <c r="K32" s="16"/>
      <c r="L32" s="15"/>
      <c r="M32" s="16"/>
      <c r="N32" s="15"/>
      <c r="O32" s="247"/>
      <c r="P32" s="98"/>
      <c r="Q32" s="15"/>
      <c r="R32" s="16"/>
      <c r="S32" s="15"/>
      <c r="T32" s="16"/>
      <c r="U32" s="15"/>
      <c r="V32" s="16"/>
      <c r="W32" s="15"/>
      <c r="X32" s="16"/>
      <c r="Y32" s="15"/>
      <c r="Z32" s="247"/>
    </row>
    <row r="33" spans="1:32" x14ac:dyDescent="0.2">
      <c r="A33" s="97" t="s">
        <v>21</v>
      </c>
      <c r="B33" s="15"/>
      <c r="C33" s="16"/>
      <c r="D33" s="15"/>
      <c r="E33" s="16"/>
      <c r="F33" s="15"/>
      <c r="G33" s="16"/>
      <c r="H33" s="15"/>
      <c r="I33" s="16"/>
      <c r="J33" s="15"/>
      <c r="K33" s="16"/>
      <c r="L33" s="15"/>
      <c r="M33" s="16"/>
      <c r="N33" s="15"/>
      <c r="O33" s="247"/>
      <c r="P33" s="97" t="s">
        <v>21</v>
      </c>
      <c r="Q33" s="15"/>
      <c r="R33" s="16"/>
      <c r="S33" s="15"/>
      <c r="T33" s="16"/>
      <c r="U33" s="15"/>
      <c r="V33" s="16"/>
      <c r="W33" s="15"/>
      <c r="X33" s="16"/>
      <c r="Y33" s="15"/>
      <c r="Z33" s="247"/>
    </row>
    <row r="34" spans="1:32" x14ac:dyDescent="0.2">
      <c r="A34" s="98" t="s">
        <v>22</v>
      </c>
      <c r="B34" s="15">
        <v>22.117953214517399</v>
      </c>
      <c r="C34" s="16">
        <v>0.74476154922134596</v>
      </c>
      <c r="D34" s="15">
        <v>23.342636178061401</v>
      </c>
      <c r="E34" s="16">
        <v>0.79098024384555299</v>
      </c>
      <c r="F34" s="15">
        <v>22.657821135839701</v>
      </c>
      <c r="G34" s="16">
        <v>0.81100117360291402</v>
      </c>
      <c r="H34" s="15">
        <v>26.073796914996901</v>
      </c>
      <c r="I34" s="16">
        <v>0.88156877001466905</v>
      </c>
      <c r="J34" s="15">
        <v>32.493145146399897</v>
      </c>
      <c r="K34" s="16">
        <v>0.75662931723138804</v>
      </c>
      <c r="L34" s="15">
        <v>20.581241365393499</v>
      </c>
      <c r="M34" s="16">
        <v>0.76793606270713699</v>
      </c>
      <c r="N34" s="15">
        <v>23.0216180558233</v>
      </c>
      <c r="O34" s="247">
        <v>0.78439832095407303</v>
      </c>
      <c r="P34" s="98" t="s">
        <v>22</v>
      </c>
      <c r="Q34" s="15">
        <v>9.7676079540140694</v>
      </c>
      <c r="R34" s="16">
        <v>0.57383958602818497</v>
      </c>
      <c r="S34" s="15">
        <v>33.861210371507603</v>
      </c>
      <c r="T34" s="16">
        <v>0.82498905062618599</v>
      </c>
      <c r="U34" s="15">
        <v>71.797072273961305</v>
      </c>
      <c r="V34" s="16">
        <v>0.83926528714461801</v>
      </c>
      <c r="W34" s="15">
        <v>56.062607860931301</v>
      </c>
      <c r="X34" s="16">
        <v>0.92494076365633104</v>
      </c>
      <c r="Y34" s="15">
        <v>37.297779409136403</v>
      </c>
      <c r="Z34" s="247">
        <v>0.837895083302726</v>
      </c>
    </row>
    <row r="35" spans="1:32" x14ac:dyDescent="0.2">
      <c r="A35" s="98" t="s">
        <v>23</v>
      </c>
      <c r="B35" s="15">
        <v>24.865158935191701</v>
      </c>
      <c r="C35" s="16">
        <v>0.79655482257556898</v>
      </c>
      <c r="D35" s="15">
        <v>28.867221422872898</v>
      </c>
      <c r="E35" s="16">
        <v>0.77708763991752905</v>
      </c>
      <c r="F35" s="15">
        <v>24.4822508458819</v>
      </c>
      <c r="G35" s="16">
        <v>0.94257283919117996</v>
      </c>
      <c r="H35" s="15">
        <v>31.201594627926401</v>
      </c>
      <c r="I35" s="16">
        <v>1.05445139350443</v>
      </c>
      <c r="J35" s="15">
        <v>22.9257514670009</v>
      </c>
      <c r="K35" s="16">
        <v>0.86513723204094795</v>
      </c>
      <c r="L35" s="15">
        <v>24.790700290995201</v>
      </c>
      <c r="M35" s="16">
        <v>0.96745647679316704</v>
      </c>
      <c r="N35" s="15">
        <v>32.161312247751702</v>
      </c>
      <c r="O35" s="247">
        <v>0.89731572231916101</v>
      </c>
      <c r="P35" s="98" t="s">
        <v>23</v>
      </c>
      <c r="Q35" s="15">
        <v>14.4955620626439</v>
      </c>
      <c r="R35" s="16">
        <v>0.81785325979108803</v>
      </c>
      <c r="S35" s="15">
        <v>39.036400294154497</v>
      </c>
      <c r="T35" s="16">
        <v>1.05629882358542</v>
      </c>
      <c r="U35" s="15">
        <v>72.766202146092198</v>
      </c>
      <c r="V35" s="16">
        <v>0.77419627770842003</v>
      </c>
      <c r="W35" s="15">
        <v>73.406473246183097</v>
      </c>
      <c r="X35" s="16">
        <v>0.898086331686478</v>
      </c>
      <c r="Y35" s="15">
        <v>40.862854583084598</v>
      </c>
      <c r="Z35" s="247">
        <v>0.98561930599571801</v>
      </c>
    </row>
    <row r="36" spans="1:32" x14ac:dyDescent="0.2">
      <c r="A36" s="98" t="s">
        <v>24</v>
      </c>
      <c r="B36" s="8">
        <v>23.5225031777154</v>
      </c>
      <c r="C36" s="9">
        <v>0.97466371907231297</v>
      </c>
      <c r="D36" s="8">
        <v>26.8328581143988</v>
      </c>
      <c r="E36" s="9">
        <v>1.05055265545393</v>
      </c>
      <c r="F36" s="8">
        <v>23.677714602384899</v>
      </c>
      <c r="G36" s="9">
        <v>1.2764057722428701</v>
      </c>
      <c r="H36" s="8">
        <v>28.501295014252001</v>
      </c>
      <c r="I36" s="9">
        <v>1.5588497568139299</v>
      </c>
      <c r="J36" s="8">
        <v>16.893976289661602</v>
      </c>
      <c r="K36" s="9">
        <v>0.97924516380142901</v>
      </c>
      <c r="L36" s="8">
        <v>22.616740818368601</v>
      </c>
      <c r="M36" s="9">
        <v>0.91999808559266405</v>
      </c>
      <c r="N36" s="8">
        <v>32.433891466498899</v>
      </c>
      <c r="O36" s="247">
        <v>1.0757951470087299</v>
      </c>
      <c r="P36" s="98" t="s">
        <v>24</v>
      </c>
      <c r="Q36" s="15">
        <v>13.549702690521</v>
      </c>
      <c r="R36" s="16">
        <v>0.90932561184792704</v>
      </c>
      <c r="S36" s="15">
        <v>42.4618020139702</v>
      </c>
      <c r="T36" s="16">
        <v>1.1182283594378</v>
      </c>
      <c r="U36" s="15">
        <v>70.102642098854702</v>
      </c>
      <c r="V36" s="16">
        <v>1.20189693185657</v>
      </c>
      <c r="W36" s="15">
        <v>67.755645177381098</v>
      </c>
      <c r="X36" s="16">
        <v>1.09489894766575</v>
      </c>
      <c r="Y36" s="15">
        <v>43.781277664403397</v>
      </c>
      <c r="Z36" s="247">
        <v>1.2697272389377801</v>
      </c>
    </row>
    <row r="37" spans="1:32" x14ac:dyDescent="0.2">
      <c r="A37" s="104" t="s">
        <v>25</v>
      </c>
      <c r="B37" s="8">
        <v>24.8244150083639</v>
      </c>
      <c r="C37" s="9">
        <v>0.77114839135468805</v>
      </c>
      <c r="D37" s="8">
        <v>28.806893117477699</v>
      </c>
      <c r="E37" s="9">
        <v>0.75407970340819996</v>
      </c>
      <c r="F37" s="8">
        <v>24.457700242295999</v>
      </c>
      <c r="G37" s="9">
        <v>0.91790672396349704</v>
      </c>
      <c r="H37" s="8">
        <v>31.125144770824601</v>
      </c>
      <c r="I37" s="9">
        <v>1.0233677439184701</v>
      </c>
      <c r="J37" s="8">
        <v>22.7425122383851</v>
      </c>
      <c r="K37" s="9">
        <v>0.83832789792922802</v>
      </c>
      <c r="L37" s="8">
        <v>24.723145367512501</v>
      </c>
      <c r="M37" s="9">
        <v>0.93326693646296599</v>
      </c>
      <c r="N37" s="8">
        <v>32.169598465879297</v>
      </c>
      <c r="O37" s="247">
        <v>0.87236535696831896</v>
      </c>
      <c r="P37" s="104" t="s">
        <v>25</v>
      </c>
      <c r="Q37" s="15">
        <v>14.466479210849601</v>
      </c>
      <c r="R37" s="16">
        <v>0.79860478179411498</v>
      </c>
      <c r="S37" s="15">
        <v>39.144689834088801</v>
      </c>
      <c r="T37" s="16">
        <v>1.02347743122261</v>
      </c>
      <c r="U37" s="15">
        <v>72.684338006658805</v>
      </c>
      <c r="V37" s="16">
        <v>0.75056427970315298</v>
      </c>
      <c r="W37" s="15">
        <v>73.232820284684195</v>
      </c>
      <c r="X37" s="16">
        <v>0.86441165390574803</v>
      </c>
      <c r="Y37" s="15">
        <v>40.952484816666797</v>
      </c>
      <c r="Z37" s="247">
        <v>0.96065270277755599</v>
      </c>
    </row>
    <row r="38" spans="1:32" x14ac:dyDescent="0.2">
      <c r="A38" s="95"/>
      <c r="B38" s="8"/>
      <c r="C38" s="9"/>
      <c r="D38" s="8"/>
      <c r="E38" s="9"/>
      <c r="F38" s="8"/>
      <c r="G38" s="9"/>
      <c r="H38" s="8"/>
      <c r="I38" s="9"/>
      <c r="J38" s="8"/>
      <c r="K38" s="9"/>
      <c r="L38" s="8"/>
      <c r="M38" s="9"/>
      <c r="N38" s="8"/>
      <c r="O38" s="247"/>
      <c r="P38" s="95"/>
      <c r="Q38" s="15"/>
      <c r="R38" s="16"/>
      <c r="S38" s="15"/>
      <c r="T38" s="16"/>
      <c r="U38" s="15"/>
      <c r="V38" s="16"/>
      <c r="W38" s="15"/>
      <c r="X38" s="16"/>
      <c r="Y38" s="15"/>
      <c r="Z38" s="247"/>
      <c r="AA38" s="6"/>
      <c r="AB38" s="6"/>
      <c r="AC38" s="6"/>
      <c r="AD38" s="6"/>
    </row>
    <row r="39" spans="1:32" s="1" customFormat="1" x14ac:dyDescent="0.2">
      <c r="A39" s="101" t="s">
        <v>156</v>
      </c>
      <c r="B39" s="106">
        <f>IF(ISNUMBER(B$12),AVERAGE(B12:B31,B31,B34,B37),"")</f>
        <v>24.533381755947506</v>
      </c>
      <c r="C39" s="107">
        <f>IF(ISNUMBER(C$12),SQRT((SUMSQ(C12:C31,C34,C37))/(22^2)),"")</f>
        <v>0.1687126067304687</v>
      </c>
      <c r="D39" s="106">
        <f t="shared" ref="D39" si="0">IF(ISNUMBER(D$12),AVERAGE(D12:D31,D31,D34,D37),"")</f>
        <v>22.894722484803648</v>
      </c>
      <c r="E39" s="107">
        <f t="shared" ref="E39" si="1">IF(ISNUMBER(E$12),SQRT((SUMSQ(E12:E31,E34,E37))/(22^2)),"")</f>
        <v>0.17370892224300383</v>
      </c>
      <c r="F39" s="106">
        <f t="shared" ref="F39" si="2">IF(ISNUMBER(F$12),AVERAGE(F12:F31,F31,F34,F37),"")</f>
        <v>24.249725753635513</v>
      </c>
      <c r="G39" s="107">
        <f t="shared" ref="G39" si="3">IF(ISNUMBER(G$12),SQRT((SUMSQ(G12:G31,G34,G37))/(22^2)),"")</f>
        <v>0.1720143509402173</v>
      </c>
      <c r="H39" s="106">
        <f t="shared" ref="H39" si="4">IF(ISNUMBER(H$12),AVERAGE(H12:H31,H31,H34,H37),"")</f>
        <v>27.080198085909448</v>
      </c>
      <c r="I39" s="107">
        <f t="shared" ref="I39" si="5">IF(ISNUMBER(I$12),SQRT((SUMSQ(I12:I31,I34,I37))/(22^2)),"")</f>
        <v>0.21899260784912297</v>
      </c>
      <c r="J39" s="106">
        <f t="shared" ref="J39" si="6">IF(ISNUMBER(J$12),AVERAGE(J12:J31,J31,J34,J37),"")</f>
        <v>26.929182918231685</v>
      </c>
      <c r="K39" s="107">
        <f t="shared" ref="K39" si="7">IF(ISNUMBER(K$12),SQRT((SUMSQ(K12:K31,K34,K37))/(22^2)),"")</f>
        <v>0.17387546654868841</v>
      </c>
      <c r="L39" s="106">
        <f t="shared" ref="L39" si="8">IF(ISNUMBER(L$12),AVERAGE(L12:L31,L31,L34,L37),"")</f>
        <v>24.358813623762686</v>
      </c>
      <c r="M39" s="107">
        <f t="shared" ref="M39" si="9">IF(ISNUMBER(M$12),SQRT((SUMSQ(M12:M31,M34,M37))/(22^2)),"")</f>
        <v>0.17549570393602848</v>
      </c>
      <c r="N39" s="106">
        <f t="shared" ref="N39" si="10">IF(ISNUMBER(N$12),AVERAGE(N12:N31,N31,N34,N37),"")</f>
        <v>23.91390724407885</v>
      </c>
      <c r="O39" s="260">
        <f t="shared" ref="O39" si="11">IF(ISNUMBER(O$12),SQRT((SUMSQ(O12:O31,O34,O37))/(22^2)),"")</f>
        <v>0.1635426376421717</v>
      </c>
      <c r="P39" s="101" t="s">
        <v>156</v>
      </c>
      <c r="Q39" s="106">
        <f t="shared" ref="Q39" si="12">IF(ISNUMBER(Q$12),AVERAGE(Q12:Q31,Q31,Q34,Q37),"")</f>
        <v>10.251703938978359</v>
      </c>
      <c r="R39" s="107">
        <f t="shared" ref="R39" si="13">IF(ISNUMBER(R$12),SQRT((SUMSQ(R12:R31,R34,R37))/(22^2)),"")</f>
        <v>0.12215282754241995</v>
      </c>
      <c r="S39" s="106">
        <f t="shared" ref="S39" si="14">IF(ISNUMBER(S$12),AVERAGE(S12:S31,S31,S34,S37),"")</f>
        <v>34.599198603419168</v>
      </c>
      <c r="T39" s="107">
        <f t="shared" ref="T39" si="15">IF(ISNUMBER(T$12),SQRT((SUMSQ(T12:T31,T34,T37))/(22^2)),"")</f>
        <v>0.18625152070746995</v>
      </c>
      <c r="U39" s="106">
        <f t="shared" ref="U39" si="16">IF(ISNUMBER(U$12),AVERAGE(U12:U31,U31,U34,U37),"")</f>
        <v>66.642486541001659</v>
      </c>
      <c r="V39" s="107">
        <f t="shared" ref="V39" si="17">IF(ISNUMBER(V$12),SQRT((SUMSQ(V12:V31,V34,V37))/(22^2)),"")</f>
        <v>0.19038733255545195</v>
      </c>
      <c r="W39" s="106">
        <f t="shared" ref="W39" si="18">IF(ISNUMBER(W$12),AVERAGE(W12:W31,W31,W34,W37),"")</f>
        <v>61.133743360591247</v>
      </c>
      <c r="X39" s="107">
        <f t="shared" ref="X39" si="19">IF(ISNUMBER(X$12),SQRT((SUMSQ(X12:X31,X34,X37))/(22^2)),"")</f>
        <v>0.1887430171061984</v>
      </c>
      <c r="Y39" s="106">
        <f t="shared" ref="Y39" si="20">IF(ISNUMBER(Y$12),AVERAGE(Y12:Y31,Y31,Y34,Y37),"")</f>
        <v>40.181330587282282</v>
      </c>
      <c r="Z39" s="260">
        <f t="shared" ref="Z39" si="21">IF(ISNUMBER(Z$12),SQRT((SUMSQ(Z12:Z31,Z34,Z37))/(22^2)),"")</f>
        <v>0.19135983189062961</v>
      </c>
    </row>
    <row r="40" spans="1:32" x14ac:dyDescent="0.2">
      <c r="A40" s="48"/>
      <c r="B40" s="15"/>
      <c r="C40" s="16"/>
      <c r="D40" s="15"/>
      <c r="E40" s="16"/>
      <c r="F40" s="15"/>
      <c r="G40" s="16"/>
      <c r="H40" s="15"/>
      <c r="I40" s="16"/>
      <c r="J40" s="15"/>
      <c r="K40" s="16"/>
      <c r="L40" s="15"/>
      <c r="M40" s="16"/>
      <c r="N40" s="15"/>
      <c r="O40" s="247"/>
      <c r="P40" s="48"/>
      <c r="Q40" s="15"/>
      <c r="R40" s="16"/>
      <c r="S40" s="15"/>
      <c r="T40" s="16"/>
      <c r="U40" s="15"/>
      <c r="V40" s="16"/>
      <c r="W40" s="15"/>
      <c r="X40" s="16"/>
      <c r="Y40" s="15"/>
      <c r="Z40" s="247"/>
      <c r="AA40" s="6"/>
      <c r="AB40" s="6"/>
      <c r="AC40" s="6"/>
      <c r="AD40" s="6"/>
      <c r="AE40" s="6"/>
      <c r="AF40" s="6"/>
    </row>
    <row r="41" spans="1:32" x14ac:dyDescent="0.2">
      <c r="A41" s="49" t="s">
        <v>26</v>
      </c>
      <c r="B41" s="15"/>
      <c r="C41" s="16"/>
      <c r="D41" s="15"/>
      <c r="E41" s="16"/>
      <c r="F41" s="15"/>
      <c r="G41" s="16"/>
      <c r="H41" s="15"/>
      <c r="I41" s="16"/>
      <c r="J41" s="15"/>
      <c r="K41" s="16"/>
      <c r="L41" s="15"/>
      <c r="M41" s="16"/>
      <c r="N41" s="15"/>
      <c r="O41" s="247"/>
      <c r="P41" s="49" t="s">
        <v>26</v>
      </c>
      <c r="Q41" s="15"/>
      <c r="R41" s="16"/>
      <c r="S41" s="15"/>
      <c r="T41" s="16"/>
      <c r="U41" s="15"/>
      <c r="V41" s="16"/>
      <c r="W41" s="15"/>
      <c r="X41" s="16"/>
      <c r="Y41" s="15"/>
      <c r="Z41" s="247"/>
      <c r="AA41" s="6"/>
      <c r="AB41" s="6"/>
      <c r="AC41" s="6"/>
      <c r="AD41" s="6"/>
    </row>
    <row r="42" spans="1:32" s="6" customFormat="1" x14ac:dyDescent="0.2">
      <c r="A42" s="104" t="s">
        <v>262</v>
      </c>
      <c r="B42" s="8">
        <v>17.8607471384367</v>
      </c>
      <c r="C42" s="9">
        <v>0.74501222996655303</v>
      </c>
      <c r="D42" s="8">
        <v>18.4386506854723</v>
      </c>
      <c r="E42" s="9">
        <v>0.92865306368300304</v>
      </c>
      <c r="F42" s="8">
        <v>21.578435236021299</v>
      </c>
      <c r="G42" s="9">
        <v>0.96063694689086998</v>
      </c>
      <c r="H42" s="8">
        <v>21.546629336235998</v>
      </c>
      <c r="I42" s="9">
        <v>1.09902238330653</v>
      </c>
      <c r="J42" s="8">
        <v>20.0435172478422</v>
      </c>
      <c r="K42" s="9">
        <v>0.85221867293381104</v>
      </c>
      <c r="L42" s="8">
        <v>30.234628936508301</v>
      </c>
      <c r="M42" s="9">
        <v>1.0356409470516801</v>
      </c>
      <c r="N42" s="8">
        <v>22.396079177090702</v>
      </c>
      <c r="O42" s="247">
        <v>0.91916974046577504</v>
      </c>
      <c r="P42" s="104" t="s">
        <v>262</v>
      </c>
      <c r="Q42" s="8">
        <v>13.7189129714895</v>
      </c>
      <c r="R42" s="9">
        <v>0.71316655994961597</v>
      </c>
      <c r="S42" s="8">
        <v>41.213111159282398</v>
      </c>
      <c r="T42" s="9">
        <v>1.00854848653893</v>
      </c>
      <c r="U42" s="8">
        <v>66.070726528331093</v>
      </c>
      <c r="V42" s="9">
        <v>1.09630133574525</v>
      </c>
      <c r="W42" s="8">
        <v>69.721062065718399</v>
      </c>
      <c r="X42" s="9">
        <v>1.01741660646042</v>
      </c>
      <c r="Y42" s="8">
        <v>44.448102956374299</v>
      </c>
      <c r="Z42" s="247">
        <v>0.99519327190296003</v>
      </c>
    </row>
    <row r="43" spans="1:32" s="6" customFormat="1" x14ac:dyDescent="0.2">
      <c r="A43" s="67" t="s">
        <v>338</v>
      </c>
      <c r="B43" s="210">
        <v>13.1431914384092</v>
      </c>
      <c r="C43" s="20">
        <v>0.91722603286650795</v>
      </c>
      <c r="D43" s="210">
        <v>16.1529720266651</v>
      </c>
      <c r="E43" s="20">
        <v>1.63742483033206</v>
      </c>
      <c r="F43" s="210">
        <v>20.566835913174099</v>
      </c>
      <c r="G43" s="20">
        <v>1.17368510188868</v>
      </c>
      <c r="H43" s="210">
        <v>20.750823556036</v>
      </c>
      <c r="I43" s="20">
        <v>1.5356604765395101</v>
      </c>
      <c r="J43" s="210">
        <v>14.306406008521501</v>
      </c>
      <c r="K43" s="20">
        <v>1.40633837724022</v>
      </c>
      <c r="L43" s="210">
        <v>19.734376413994699</v>
      </c>
      <c r="M43" s="20">
        <v>1.41540882367328</v>
      </c>
      <c r="N43" s="210">
        <v>22.136086286443099</v>
      </c>
      <c r="O43" s="253">
        <v>1.4429014814225101</v>
      </c>
      <c r="P43" s="67" t="s">
        <v>338</v>
      </c>
      <c r="Q43" s="210">
        <v>15.8555521533345</v>
      </c>
      <c r="R43" s="20">
        <v>1.1866732197312</v>
      </c>
      <c r="S43" s="210">
        <v>15.625758361107099</v>
      </c>
      <c r="T43" s="20">
        <v>2.5801701692054402</v>
      </c>
      <c r="U43" s="210">
        <v>59.047753074021202</v>
      </c>
      <c r="V43" s="20">
        <v>1.74524298919821</v>
      </c>
      <c r="W43" s="210">
        <v>38.305485146976203</v>
      </c>
      <c r="X43" s="20">
        <v>2.0238971353809299</v>
      </c>
      <c r="Y43" s="210">
        <v>37.8225115097759</v>
      </c>
      <c r="Z43" s="253">
        <v>1.6022324506557599</v>
      </c>
    </row>
    <row r="44" spans="1:32" s="73" customFormat="1" ht="108" customHeight="1" x14ac:dyDescent="0.2">
      <c r="A44" s="324" t="s">
        <v>240</v>
      </c>
      <c r="B44" s="325"/>
      <c r="C44" s="325"/>
      <c r="D44" s="325"/>
      <c r="E44" s="325"/>
      <c r="F44" s="325"/>
      <c r="G44" s="325"/>
      <c r="H44" s="325"/>
      <c r="I44" s="325"/>
      <c r="J44" s="325"/>
      <c r="K44" s="325"/>
      <c r="L44" s="325"/>
      <c r="M44" s="325"/>
      <c r="N44" s="325"/>
      <c r="O44" s="325"/>
      <c r="P44" s="324" t="s">
        <v>240</v>
      </c>
      <c r="Q44" s="339"/>
      <c r="R44" s="339"/>
      <c r="S44" s="339"/>
      <c r="T44" s="339"/>
      <c r="U44" s="339"/>
      <c r="V44" s="339"/>
      <c r="W44" s="339"/>
      <c r="X44" s="339"/>
      <c r="Y44" s="339"/>
      <c r="Z44" s="339"/>
      <c r="AA44" s="221"/>
    </row>
    <row r="45" spans="1:32" s="235" customFormat="1" ht="73.5" customHeight="1" x14ac:dyDescent="0.2">
      <c r="A45" s="323" t="s">
        <v>339</v>
      </c>
      <c r="B45" s="323"/>
      <c r="C45" s="323"/>
      <c r="D45" s="323"/>
      <c r="E45" s="323"/>
      <c r="F45" s="323"/>
      <c r="G45" s="323"/>
      <c r="H45" s="323"/>
      <c r="I45" s="323"/>
      <c r="J45" s="323"/>
      <c r="K45" s="323"/>
      <c r="L45" s="323"/>
      <c r="M45" s="323"/>
      <c r="N45" s="323"/>
      <c r="O45" s="323"/>
      <c r="P45" s="323" t="s">
        <v>339</v>
      </c>
      <c r="Q45" s="323"/>
      <c r="R45" s="323"/>
      <c r="S45" s="323"/>
      <c r="T45" s="323"/>
      <c r="U45" s="323"/>
      <c r="V45" s="323"/>
      <c r="W45" s="323"/>
      <c r="X45" s="323"/>
      <c r="Y45" s="323"/>
      <c r="Z45" s="323"/>
      <c r="AA45" s="181"/>
      <c r="AB45" s="181"/>
      <c r="AC45" s="181"/>
      <c r="AD45" s="181"/>
    </row>
    <row r="46" spans="1:32" s="68" customFormat="1" x14ac:dyDescent="0.2">
      <c r="A46" s="69" t="s">
        <v>147</v>
      </c>
      <c r="B46" s="64"/>
      <c r="C46" s="64"/>
      <c r="D46" s="64"/>
      <c r="E46" s="64"/>
      <c r="F46" s="64"/>
      <c r="G46" s="64"/>
      <c r="H46" s="64"/>
      <c r="I46" s="64"/>
      <c r="J46" s="64"/>
      <c r="K46" s="64"/>
      <c r="L46" s="64"/>
      <c r="M46" s="64"/>
      <c r="N46" s="64"/>
      <c r="O46" s="64"/>
      <c r="P46" s="69" t="s">
        <v>147</v>
      </c>
      <c r="Q46" s="64"/>
      <c r="R46" s="64"/>
      <c r="S46" s="64"/>
      <c r="T46" s="64"/>
      <c r="U46" s="64"/>
      <c r="V46" s="64"/>
      <c r="W46" s="64"/>
      <c r="X46" s="64"/>
      <c r="Y46" s="64"/>
      <c r="Z46" s="64"/>
    </row>
    <row r="47" spans="1:32" s="68" customFormat="1" x14ac:dyDescent="0.2">
      <c r="B47" s="79"/>
      <c r="C47" s="79"/>
      <c r="D47" s="79"/>
      <c r="E47" s="79"/>
      <c r="F47" s="79"/>
      <c r="G47" s="79"/>
      <c r="H47" s="79"/>
      <c r="I47" s="79"/>
      <c r="J47" s="79"/>
      <c r="K47" s="79"/>
      <c r="L47" s="79"/>
      <c r="M47" s="79"/>
      <c r="N47" s="79"/>
      <c r="O47" s="79"/>
      <c r="Q47" s="79"/>
      <c r="R47" s="79"/>
      <c r="S47" s="79"/>
      <c r="T47" s="79"/>
      <c r="U47" s="79"/>
      <c r="V47" s="79"/>
      <c r="W47" s="79"/>
      <c r="X47" s="79"/>
      <c r="Y47" s="79"/>
      <c r="Z47" s="79"/>
    </row>
    <row r="48" spans="1:32" s="68" customFormat="1" x14ac:dyDescent="0.2"/>
    <row r="49" spans="1:1" s="68" customFormat="1" x14ac:dyDescent="0.2"/>
    <row r="50" spans="1:1" s="68" customFormat="1" x14ac:dyDescent="0.2"/>
    <row r="51" spans="1:1" s="68" customFormat="1" x14ac:dyDescent="0.2"/>
    <row r="52" spans="1:1" s="68" customFormat="1" x14ac:dyDescent="0.2"/>
    <row r="53" spans="1:1" s="68" customFormat="1" x14ac:dyDescent="0.2"/>
    <row r="54" spans="1:1" s="68" customFormat="1" x14ac:dyDescent="0.2"/>
    <row r="55" spans="1:1" s="68" customFormat="1" x14ac:dyDescent="0.2"/>
    <row r="56" spans="1:1" s="68" customFormat="1" x14ac:dyDescent="0.2"/>
    <row r="57" spans="1:1" s="68" customFormat="1" x14ac:dyDescent="0.2"/>
    <row r="58" spans="1:1" s="68" customFormat="1" x14ac:dyDescent="0.2"/>
    <row r="59" spans="1:1" s="68" customFormat="1" x14ac:dyDescent="0.2"/>
    <row r="60" spans="1:1" s="68" customFormat="1" x14ac:dyDescent="0.2"/>
    <row r="61" spans="1:1" s="68" customFormat="1" x14ac:dyDescent="0.2"/>
    <row r="62" spans="1:1" x14ac:dyDescent="0.2">
      <c r="A62" s="19"/>
    </row>
    <row r="63" spans="1:1" x14ac:dyDescent="0.2">
      <c r="A63" s="19"/>
    </row>
    <row r="64" spans="1:1" x14ac:dyDescent="0.2">
      <c r="A64" s="2"/>
    </row>
    <row r="65" spans="1:26" x14ac:dyDescent="0.2">
      <c r="A65" s="2"/>
      <c r="B65" s="10"/>
      <c r="C65" s="10"/>
      <c r="D65" s="10"/>
      <c r="E65" s="10"/>
      <c r="F65" s="10"/>
      <c r="G65" s="10"/>
      <c r="H65" s="10"/>
      <c r="I65" s="10"/>
      <c r="J65" s="10"/>
      <c r="K65" s="10"/>
      <c r="L65" s="10"/>
      <c r="M65" s="10"/>
      <c r="N65" s="10"/>
      <c r="O65" s="10"/>
      <c r="Q65" s="10"/>
      <c r="R65" s="10"/>
      <c r="S65" s="10"/>
      <c r="T65" s="10"/>
      <c r="U65" s="10"/>
      <c r="V65" s="10"/>
      <c r="W65" s="10"/>
      <c r="X65" s="10"/>
      <c r="Y65" s="10"/>
      <c r="Z65" s="10"/>
    </row>
    <row r="66" spans="1:26" x14ac:dyDescent="0.2">
      <c r="A66" s="2"/>
      <c r="B66" s="10"/>
      <c r="C66" s="10"/>
      <c r="D66" s="10"/>
      <c r="E66" s="10"/>
      <c r="F66" s="10"/>
      <c r="G66" s="10"/>
      <c r="H66" s="10"/>
      <c r="I66" s="10"/>
      <c r="J66" s="10"/>
      <c r="K66" s="10"/>
      <c r="L66" s="10"/>
      <c r="M66" s="10"/>
      <c r="N66" s="10"/>
      <c r="O66" s="10"/>
      <c r="Q66" s="10"/>
      <c r="R66" s="10"/>
      <c r="S66" s="10"/>
      <c r="T66" s="10"/>
      <c r="U66" s="10"/>
      <c r="V66" s="10"/>
      <c r="W66" s="10"/>
      <c r="X66" s="10"/>
      <c r="Y66" s="10"/>
      <c r="Z66" s="10"/>
    </row>
    <row r="67" spans="1:26" x14ac:dyDescent="0.2">
      <c r="A67" s="2"/>
      <c r="B67" s="10"/>
      <c r="D67" s="10"/>
      <c r="F67" s="10"/>
      <c r="H67" s="10"/>
      <c r="J67" s="10"/>
      <c r="L67" s="10"/>
      <c r="N67" s="10"/>
      <c r="Q67" s="10"/>
      <c r="S67" s="10"/>
      <c r="U67" s="10"/>
      <c r="W67" s="10"/>
      <c r="Y67" s="10"/>
    </row>
    <row r="68" spans="1:26" x14ac:dyDescent="0.2">
      <c r="A68" s="2"/>
      <c r="B68" s="10"/>
      <c r="D68" s="10"/>
      <c r="F68" s="10"/>
      <c r="H68" s="10"/>
      <c r="J68" s="10"/>
      <c r="L68" s="10"/>
      <c r="N68" s="10"/>
      <c r="Q68" s="10"/>
      <c r="S68" s="10"/>
      <c r="U68" s="10"/>
      <c r="W68" s="10"/>
      <c r="Y68" s="10"/>
    </row>
    <row r="69" spans="1:26" x14ac:dyDescent="0.2">
      <c r="A69" s="11"/>
      <c r="B69" s="10"/>
      <c r="D69" s="10"/>
      <c r="F69" s="10"/>
      <c r="H69" s="10"/>
      <c r="J69" s="10"/>
      <c r="L69" s="10"/>
      <c r="N69" s="10"/>
      <c r="P69" s="19"/>
      <c r="Q69" s="10"/>
      <c r="S69" s="10"/>
      <c r="U69" s="10"/>
      <c r="W69" s="10"/>
      <c r="Y69" s="10"/>
    </row>
    <row r="70" spans="1:26" x14ac:dyDescent="0.2">
      <c r="A70" s="12"/>
      <c r="B70" s="10"/>
      <c r="D70" s="10"/>
      <c r="F70" s="10"/>
      <c r="H70" s="10"/>
      <c r="J70" s="10"/>
      <c r="L70" s="10"/>
      <c r="N70" s="10"/>
      <c r="P70" s="19"/>
      <c r="Q70" s="10"/>
      <c r="S70" s="10"/>
      <c r="U70" s="10"/>
      <c r="W70" s="10"/>
      <c r="Y70" s="10"/>
    </row>
    <row r="71" spans="1:26" x14ac:dyDescent="0.2">
      <c r="B71" s="10"/>
      <c r="D71" s="10"/>
      <c r="F71" s="10"/>
      <c r="H71" s="10"/>
      <c r="J71" s="10"/>
      <c r="L71" s="10"/>
      <c r="N71" s="10"/>
      <c r="P71" s="2"/>
      <c r="Q71" s="10"/>
      <c r="S71" s="10"/>
      <c r="U71" s="10"/>
      <c r="W71" s="10"/>
      <c r="Y71" s="10"/>
    </row>
    <row r="72" spans="1:26" x14ac:dyDescent="0.2">
      <c r="P72" s="2"/>
      <c r="Q72" s="10"/>
    </row>
    <row r="73" spans="1:26" x14ac:dyDescent="0.2">
      <c r="P73" s="2"/>
      <c r="Q73" s="10"/>
    </row>
    <row r="74" spans="1:26" x14ac:dyDescent="0.2">
      <c r="P74" s="2"/>
    </row>
    <row r="75" spans="1:26" x14ac:dyDescent="0.2">
      <c r="P75" s="2"/>
    </row>
    <row r="76" spans="1:26" x14ac:dyDescent="0.2">
      <c r="B76" s="10"/>
      <c r="P76" s="11"/>
    </row>
    <row r="77" spans="1:26" x14ac:dyDescent="0.2">
      <c r="B77" s="10"/>
      <c r="P77" s="12"/>
    </row>
    <row r="78" spans="1:26" x14ac:dyDescent="0.2">
      <c r="B78" s="10"/>
      <c r="Q78" s="10"/>
    </row>
    <row r="79" spans="1:26" x14ac:dyDescent="0.2">
      <c r="B79" s="10"/>
      <c r="Q79" s="10"/>
    </row>
    <row r="80" spans="1:26" x14ac:dyDescent="0.2">
      <c r="B80" s="10"/>
      <c r="Q80" s="10"/>
    </row>
    <row r="81" spans="17:17" x14ac:dyDescent="0.2">
      <c r="Q81" s="10"/>
    </row>
    <row r="82" spans="17:17" x14ac:dyDescent="0.2">
      <c r="Q82" s="10"/>
    </row>
  </sheetData>
  <mergeCells count="20">
    <mergeCell ref="P2:AA4"/>
    <mergeCell ref="Q5:Z6"/>
    <mergeCell ref="Q7:R8"/>
    <mergeCell ref="A2:O4"/>
    <mergeCell ref="H7:I8"/>
    <mergeCell ref="J7:K8"/>
    <mergeCell ref="L7:M8"/>
    <mergeCell ref="N7:O8"/>
    <mergeCell ref="B5:O6"/>
    <mergeCell ref="B7:C8"/>
    <mergeCell ref="D7:E8"/>
    <mergeCell ref="F7:G8"/>
    <mergeCell ref="S7:T8"/>
    <mergeCell ref="U7:V8"/>
    <mergeCell ref="W7:X8"/>
    <mergeCell ref="Y7:Z8"/>
    <mergeCell ref="A44:O44"/>
    <mergeCell ref="P44:Z44"/>
    <mergeCell ref="A45:O45"/>
    <mergeCell ref="P45:Z4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AG77"/>
  <sheetViews>
    <sheetView zoomScaleNormal="100" workbookViewId="0">
      <selection activeCell="X45" sqref="X45"/>
    </sheetView>
  </sheetViews>
  <sheetFormatPr defaultColWidth="9" defaultRowHeight="12.75" x14ac:dyDescent="0.2"/>
  <cols>
    <col min="1" max="1" width="16.7109375" style="3" customWidth="1"/>
    <col min="2" max="13" width="5" style="3" customWidth="1"/>
    <col min="14" max="16" width="4.5703125" style="3" customWidth="1"/>
    <col min="17" max="17" width="16.5703125" style="3" customWidth="1"/>
    <col min="18" max="32" width="4.5703125" style="3" customWidth="1"/>
    <col min="33" max="16384" width="9" style="3"/>
  </cols>
  <sheetData>
    <row r="1" spans="1:15" x14ac:dyDescent="0.2">
      <c r="A1" s="2" t="s">
        <v>203</v>
      </c>
      <c r="C1" s="2"/>
      <c r="D1" s="2"/>
      <c r="E1" s="2"/>
      <c r="F1" s="2"/>
      <c r="G1" s="2"/>
      <c r="H1" s="2"/>
      <c r="I1" s="2"/>
      <c r="J1" s="2"/>
      <c r="K1" s="2"/>
      <c r="L1" s="2"/>
      <c r="M1" s="2"/>
      <c r="N1" s="2"/>
      <c r="O1" s="2"/>
    </row>
    <row r="2" spans="1:15" x14ac:dyDescent="0.2">
      <c r="A2" s="329" t="s">
        <v>175</v>
      </c>
      <c r="B2" s="329"/>
      <c r="C2" s="329"/>
      <c r="D2" s="329"/>
      <c r="E2" s="329"/>
      <c r="F2" s="329"/>
      <c r="G2" s="329"/>
      <c r="H2" s="329"/>
      <c r="I2" s="329"/>
      <c r="J2" s="329"/>
      <c r="K2" s="329"/>
      <c r="L2" s="329"/>
      <c r="M2" s="329"/>
      <c r="N2" s="329"/>
      <c r="O2" s="329"/>
    </row>
    <row r="3" spans="1:15" x14ac:dyDescent="0.2">
      <c r="A3" s="329"/>
      <c r="B3" s="329"/>
      <c r="C3" s="329"/>
      <c r="D3" s="329"/>
      <c r="E3" s="329"/>
      <c r="F3" s="329"/>
      <c r="G3" s="329"/>
      <c r="H3" s="329"/>
      <c r="I3" s="329"/>
      <c r="J3" s="329"/>
      <c r="K3" s="329"/>
      <c r="L3" s="329"/>
      <c r="M3" s="329"/>
      <c r="N3" s="329"/>
      <c r="O3" s="329"/>
    </row>
    <row r="4" spans="1:15" x14ac:dyDescent="0.2">
      <c r="A4" s="329"/>
      <c r="B4" s="329"/>
      <c r="C4" s="329"/>
      <c r="D4" s="329"/>
      <c r="E4" s="329"/>
      <c r="F4" s="329"/>
      <c r="G4" s="329"/>
      <c r="H4" s="329"/>
      <c r="I4" s="329"/>
      <c r="J4" s="329"/>
      <c r="K4" s="329"/>
      <c r="L4" s="329"/>
      <c r="M4" s="329"/>
      <c r="N4" s="329"/>
      <c r="O4" s="329"/>
    </row>
    <row r="5" spans="1:15" x14ac:dyDescent="0.2">
      <c r="A5" s="4"/>
      <c r="B5" s="4"/>
      <c r="C5" s="4"/>
      <c r="D5" s="4"/>
      <c r="E5" s="4"/>
      <c r="F5" s="4"/>
      <c r="G5" s="4"/>
      <c r="H5" s="4"/>
      <c r="I5" s="4"/>
      <c r="J5" s="4"/>
      <c r="K5" s="4"/>
      <c r="L5" s="4"/>
      <c r="M5" s="4"/>
      <c r="N5" s="4"/>
      <c r="O5" s="4"/>
    </row>
    <row r="6" spans="1:15" ht="15" x14ac:dyDescent="0.25">
      <c r="A6" s="21"/>
      <c r="B6" s="326" t="s">
        <v>107</v>
      </c>
      <c r="C6" s="356"/>
      <c r="D6" s="356"/>
      <c r="E6" s="356"/>
      <c r="F6" s="356"/>
      <c r="G6" s="357"/>
      <c r="H6" s="326" t="s">
        <v>108</v>
      </c>
      <c r="I6" s="356"/>
      <c r="J6" s="356"/>
      <c r="K6" s="356"/>
      <c r="L6" s="356"/>
      <c r="M6" s="357"/>
      <c r="N6" s="38"/>
      <c r="O6" s="38"/>
    </row>
    <row r="7" spans="1:15" ht="12.75" customHeight="1" x14ac:dyDescent="0.2">
      <c r="A7" s="6"/>
      <c r="B7" s="340" t="s">
        <v>129</v>
      </c>
      <c r="C7" s="342"/>
      <c r="D7" s="358" t="s">
        <v>77</v>
      </c>
      <c r="E7" s="358"/>
      <c r="F7" s="340" t="s">
        <v>229</v>
      </c>
      <c r="G7" s="342"/>
      <c r="H7" s="340" t="s">
        <v>129</v>
      </c>
      <c r="I7" s="342"/>
      <c r="J7" s="358" t="s">
        <v>77</v>
      </c>
      <c r="K7" s="358"/>
      <c r="L7" s="340" t="s">
        <v>229</v>
      </c>
      <c r="M7" s="342"/>
      <c r="N7" s="38"/>
      <c r="O7" s="38"/>
    </row>
    <row r="8" spans="1:15" ht="24" customHeight="1" x14ac:dyDescent="0.2">
      <c r="B8" s="343"/>
      <c r="C8" s="345"/>
      <c r="D8" s="344"/>
      <c r="E8" s="344"/>
      <c r="F8" s="343"/>
      <c r="G8" s="345"/>
      <c r="H8" s="343"/>
      <c r="I8" s="345"/>
      <c r="J8" s="344"/>
      <c r="K8" s="344"/>
      <c r="L8" s="343"/>
      <c r="M8" s="345"/>
      <c r="N8" s="40"/>
      <c r="O8" s="40"/>
    </row>
    <row r="9" spans="1:15" x14ac:dyDescent="0.2">
      <c r="A9" s="41"/>
      <c r="B9" s="359" t="s">
        <v>36</v>
      </c>
      <c r="C9" s="360"/>
      <c r="D9" s="359" t="s">
        <v>36</v>
      </c>
      <c r="E9" s="360"/>
      <c r="F9" s="359" t="s">
        <v>36</v>
      </c>
      <c r="G9" s="360"/>
      <c r="H9" s="359" t="s">
        <v>36</v>
      </c>
      <c r="I9" s="360"/>
      <c r="J9" s="359" t="s">
        <v>36</v>
      </c>
      <c r="K9" s="360"/>
      <c r="L9" s="359" t="s">
        <v>36</v>
      </c>
      <c r="M9" s="361"/>
      <c r="N9" s="46"/>
      <c r="O9" s="46"/>
    </row>
    <row r="10" spans="1:15" x14ac:dyDescent="0.2">
      <c r="A10" s="95" t="s">
        <v>0</v>
      </c>
      <c r="B10" s="362"/>
      <c r="C10" s="362"/>
      <c r="D10" s="362"/>
      <c r="E10" s="362"/>
      <c r="F10" s="362"/>
      <c r="G10" s="362"/>
      <c r="H10" s="362"/>
      <c r="I10" s="362"/>
      <c r="J10" s="362"/>
      <c r="K10" s="362"/>
      <c r="L10" s="362"/>
      <c r="M10" s="363"/>
      <c r="N10" s="46"/>
      <c r="O10" s="46"/>
    </row>
    <row r="11" spans="1:15" x14ac:dyDescent="0.2">
      <c r="A11" s="97" t="s">
        <v>1</v>
      </c>
      <c r="B11" s="355"/>
      <c r="C11" s="355"/>
      <c r="D11" s="355"/>
      <c r="E11" s="355"/>
      <c r="F11" s="355"/>
      <c r="G11" s="355"/>
      <c r="H11" s="355"/>
      <c r="I11" s="355"/>
      <c r="J11" s="355"/>
      <c r="K11" s="355"/>
      <c r="L11" s="364"/>
      <c r="M11" s="365"/>
    </row>
    <row r="12" spans="1:15" x14ac:dyDescent="0.2">
      <c r="A12" s="98" t="s">
        <v>2</v>
      </c>
      <c r="B12" s="352">
        <v>3.89385903480047</v>
      </c>
      <c r="C12" s="352"/>
      <c r="D12" s="352">
        <v>2.2439833890562202</v>
      </c>
      <c r="E12" s="352"/>
      <c r="F12" s="352">
        <v>4.0484625781866868</v>
      </c>
      <c r="G12" s="352"/>
      <c r="H12" s="352">
        <v>3.86983793843204</v>
      </c>
      <c r="I12" s="352"/>
      <c r="J12" s="352">
        <v>2.1287223252790399</v>
      </c>
      <c r="K12" s="352"/>
      <c r="L12" s="348">
        <v>3.9523272486836891</v>
      </c>
      <c r="M12" s="349"/>
      <c r="N12" s="15"/>
      <c r="O12" s="16"/>
    </row>
    <row r="13" spans="1:15" x14ac:dyDescent="0.2">
      <c r="A13" s="98" t="s">
        <v>3</v>
      </c>
      <c r="B13" s="352">
        <v>3.9435216724875199</v>
      </c>
      <c r="C13" s="352"/>
      <c r="D13" s="352">
        <v>2.06960990879909</v>
      </c>
      <c r="E13" s="352"/>
      <c r="F13" s="352">
        <v>3.8409204754753832</v>
      </c>
      <c r="G13" s="352"/>
      <c r="H13" s="352">
        <v>3.9581161469771602</v>
      </c>
      <c r="I13" s="352"/>
      <c r="J13" s="352">
        <v>2.1434290513920899</v>
      </c>
      <c r="K13" s="352"/>
      <c r="L13" s="348">
        <v>3.9758883028987437</v>
      </c>
      <c r="M13" s="349"/>
      <c r="N13" s="15"/>
      <c r="O13" s="16"/>
    </row>
    <row r="14" spans="1:15" x14ac:dyDescent="0.2">
      <c r="A14" s="98" t="s">
        <v>4</v>
      </c>
      <c r="B14" s="352">
        <v>3.83514196109219</v>
      </c>
      <c r="C14" s="352"/>
      <c r="D14" s="352">
        <v>2.1290677447814699</v>
      </c>
      <c r="E14" s="352"/>
      <c r="F14" s="352">
        <v>3.9116881420050094</v>
      </c>
      <c r="G14" s="352"/>
      <c r="H14" s="352">
        <v>3.83069481586559</v>
      </c>
      <c r="I14" s="352"/>
      <c r="J14" s="352">
        <v>2.1043762231476402</v>
      </c>
      <c r="K14" s="352"/>
      <c r="L14" s="348">
        <v>3.9133233379673422</v>
      </c>
      <c r="M14" s="349"/>
      <c r="N14" s="15"/>
      <c r="O14" s="16"/>
    </row>
    <row r="15" spans="1:15" x14ac:dyDescent="0.2">
      <c r="A15" s="98" t="s">
        <v>5</v>
      </c>
      <c r="B15" s="352">
        <v>3.39450839351136</v>
      </c>
      <c r="C15" s="352"/>
      <c r="D15" s="352">
        <v>1.91623249298148</v>
      </c>
      <c r="E15" s="352"/>
      <c r="F15" s="352">
        <v>3.6583682241796422</v>
      </c>
      <c r="G15" s="352"/>
      <c r="H15" s="352">
        <v>3.40141280383755</v>
      </c>
      <c r="I15" s="352"/>
      <c r="J15" s="352">
        <v>1.9540005438513799</v>
      </c>
      <c r="K15" s="352"/>
      <c r="L15" s="348">
        <v>3.6724125121798847</v>
      </c>
      <c r="M15" s="349"/>
      <c r="N15" s="15"/>
      <c r="O15" s="16"/>
    </row>
    <row r="16" spans="1:15" x14ac:dyDescent="0.2">
      <c r="A16" s="98" t="s">
        <v>6</v>
      </c>
      <c r="B16" s="352">
        <v>3.9796816539019599</v>
      </c>
      <c r="C16" s="352"/>
      <c r="D16" s="352">
        <v>2.13393108824335</v>
      </c>
      <c r="E16" s="352"/>
      <c r="F16" s="352">
        <v>3.9174765711101545</v>
      </c>
      <c r="G16" s="352"/>
      <c r="H16" s="352">
        <v>3.99006221069848</v>
      </c>
      <c r="I16" s="352"/>
      <c r="J16" s="352">
        <v>2.1930036165077702</v>
      </c>
      <c r="K16" s="352"/>
      <c r="L16" s="348">
        <v>4.0553097191541152</v>
      </c>
      <c r="M16" s="349"/>
      <c r="N16" s="15"/>
      <c r="O16" s="16"/>
    </row>
    <row r="17" spans="1:15" x14ac:dyDescent="0.2">
      <c r="A17" s="98" t="s">
        <v>7</v>
      </c>
      <c r="B17" s="352">
        <v>3.2542429687054901</v>
      </c>
      <c r="C17" s="352"/>
      <c r="D17" s="352">
        <v>1.9995455488679299</v>
      </c>
      <c r="E17" s="352"/>
      <c r="F17" s="352">
        <v>3.7575287546483862</v>
      </c>
      <c r="G17" s="352"/>
      <c r="H17" s="352">
        <v>3.2518530985368899</v>
      </c>
      <c r="I17" s="352"/>
      <c r="J17" s="352">
        <v>1.9907581305805999</v>
      </c>
      <c r="K17" s="352"/>
      <c r="L17" s="348">
        <v>3.7313003630234007</v>
      </c>
      <c r="M17" s="349"/>
      <c r="N17" s="15"/>
      <c r="O17" s="16"/>
    </row>
    <row r="18" spans="1:15" x14ac:dyDescent="0.2">
      <c r="A18" s="98" t="s">
        <v>8</v>
      </c>
      <c r="B18" s="352">
        <v>3.8732821771117201</v>
      </c>
      <c r="C18" s="352"/>
      <c r="D18" s="352">
        <v>2.1972354660978102</v>
      </c>
      <c r="E18" s="352"/>
      <c r="F18" s="352">
        <v>3.9928224532441341</v>
      </c>
      <c r="G18" s="352"/>
      <c r="H18" s="352">
        <v>3.8357646862828498</v>
      </c>
      <c r="I18" s="352"/>
      <c r="J18" s="352">
        <v>2.03123687813593</v>
      </c>
      <c r="K18" s="352"/>
      <c r="L18" s="348">
        <v>3.7961497359142404</v>
      </c>
      <c r="M18" s="349"/>
      <c r="N18" s="15"/>
      <c r="O18" s="16"/>
    </row>
    <row r="19" spans="1:15" s="1" customFormat="1" x14ac:dyDescent="0.2">
      <c r="A19" s="98" t="s">
        <v>326</v>
      </c>
      <c r="B19" s="354">
        <v>4.0552571735140504</v>
      </c>
      <c r="C19" s="354"/>
      <c r="D19" s="354">
        <v>1.8709825882928399</v>
      </c>
      <c r="E19" s="354"/>
      <c r="F19" s="354">
        <v>3.6045110645202829</v>
      </c>
      <c r="G19" s="354"/>
      <c r="H19" s="354">
        <v>4.0771209482115296</v>
      </c>
      <c r="I19" s="354"/>
      <c r="J19" s="354">
        <v>1.96208587670885</v>
      </c>
      <c r="K19" s="354"/>
      <c r="L19" s="370">
        <v>3.6853656986564172</v>
      </c>
      <c r="M19" s="371"/>
      <c r="N19" s="191"/>
      <c r="O19" s="192"/>
    </row>
    <row r="20" spans="1:15" x14ac:dyDescent="0.2">
      <c r="A20" s="98" t="s">
        <v>9</v>
      </c>
      <c r="B20" s="352">
        <v>4.0217738693872596</v>
      </c>
      <c r="C20" s="352"/>
      <c r="D20" s="352">
        <v>2.1256476428250002</v>
      </c>
      <c r="E20" s="352"/>
      <c r="F20" s="352">
        <v>3.9076174820027774</v>
      </c>
      <c r="G20" s="352"/>
      <c r="H20" s="352">
        <v>4.0339976439194096</v>
      </c>
      <c r="I20" s="352"/>
      <c r="J20" s="352">
        <v>2.1868691417973598</v>
      </c>
      <c r="K20" s="352"/>
      <c r="L20" s="348">
        <v>4.0454819240267819</v>
      </c>
      <c r="M20" s="349"/>
      <c r="N20" s="15"/>
      <c r="O20" s="16"/>
    </row>
    <row r="21" spans="1:15" x14ac:dyDescent="0.2">
      <c r="A21" s="98" t="s">
        <v>10</v>
      </c>
      <c r="B21" s="352">
        <v>4.2165621949463503</v>
      </c>
      <c r="C21" s="352"/>
      <c r="D21" s="352">
        <v>2.01678553381138</v>
      </c>
      <c r="E21" s="352"/>
      <c r="F21" s="352">
        <v>3.778048060225121</v>
      </c>
      <c r="G21" s="352"/>
      <c r="H21" s="352">
        <v>4.2199765495761499</v>
      </c>
      <c r="I21" s="352"/>
      <c r="J21" s="352">
        <v>2.02270208769571</v>
      </c>
      <c r="K21" s="352"/>
      <c r="L21" s="348">
        <v>3.782476491527258</v>
      </c>
      <c r="M21" s="349"/>
      <c r="N21" s="15"/>
      <c r="O21" s="16"/>
    </row>
    <row r="22" spans="1:15" x14ac:dyDescent="0.2">
      <c r="A22" s="98" t="s">
        <v>11</v>
      </c>
      <c r="B22" s="352">
        <v>3.8199077165203401</v>
      </c>
      <c r="C22" s="352"/>
      <c r="D22" s="352">
        <v>1.7000519626308599</v>
      </c>
      <c r="E22" s="352"/>
      <c r="F22" s="352">
        <v>3.4010667023653598</v>
      </c>
      <c r="G22" s="352"/>
      <c r="H22" s="352">
        <v>3.8712998136808801</v>
      </c>
      <c r="I22" s="352"/>
      <c r="J22" s="352">
        <v>1.9265520483156999</v>
      </c>
      <c r="K22" s="352"/>
      <c r="L22" s="348">
        <v>3.6284383818080705</v>
      </c>
      <c r="M22" s="349"/>
      <c r="N22" s="15"/>
      <c r="O22" s="16"/>
    </row>
    <row r="23" spans="1:15" x14ac:dyDescent="0.2">
      <c r="A23" s="98" t="s">
        <v>12</v>
      </c>
      <c r="B23" s="352">
        <v>3.72810016726722</v>
      </c>
      <c r="C23" s="352"/>
      <c r="D23" s="352">
        <v>2.1245457048805401</v>
      </c>
      <c r="E23" s="352"/>
      <c r="F23" s="352">
        <v>3.9063059378521787</v>
      </c>
      <c r="G23" s="352"/>
      <c r="H23" s="352">
        <v>3.6825338844725799</v>
      </c>
      <c r="I23" s="352"/>
      <c r="J23" s="352">
        <v>1.9213248600586601</v>
      </c>
      <c r="K23" s="352"/>
      <c r="L23" s="348">
        <v>3.620064113805137</v>
      </c>
      <c r="M23" s="349"/>
      <c r="N23" s="15"/>
      <c r="O23" s="16"/>
    </row>
    <row r="24" spans="1:15" x14ac:dyDescent="0.2">
      <c r="A24" s="98" t="s">
        <v>13</v>
      </c>
      <c r="B24" s="352">
        <v>3.3911470458086499</v>
      </c>
      <c r="C24" s="352"/>
      <c r="D24" s="352">
        <v>2.1020196644935201</v>
      </c>
      <c r="E24" s="352"/>
      <c r="F24" s="352">
        <v>3.8794950846147032</v>
      </c>
      <c r="G24" s="352"/>
      <c r="H24" s="352">
        <v>3.3990711267676801</v>
      </c>
      <c r="I24" s="352"/>
      <c r="J24" s="352">
        <v>2.1291595698275501</v>
      </c>
      <c r="K24" s="352"/>
      <c r="L24" s="348">
        <v>3.9530277405833472</v>
      </c>
      <c r="M24" s="349"/>
      <c r="N24" s="15"/>
      <c r="O24" s="16"/>
    </row>
    <row r="25" spans="1:15" x14ac:dyDescent="0.2">
      <c r="A25" s="98" t="s">
        <v>14</v>
      </c>
      <c r="B25" s="352">
        <v>4.0910056609565899</v>
      </c>
      <c r="C25" s="352"/>
      <c r="D25" s="352">
        <v>2.0726468082225402</v>
      </c>
      <c r="E25" s="352"/>
      <c r="F25" s="352">
        <v>3.844535041699193</v>
      </c>
      <c r="G25" s="352"/>
      <c r="H25" s="352">
        <v>4.0647391981974801</v>
      </c>
      <c r="I25" s="352"/>
      <c r="J25" s="352">
        <v>1.9577785429680299</v>
      </c>
      <c r="K25" s="352"/>
      <c r="L25" s="348">
        <v>3.6784650925657285</v>
      </c>
      <c r="M25" s="349"/>
      <c r="N25" s="15"/>
      <c r="O25" s="16"/>
    </row>
    <row r="26" spans="1:15" x14ac:dyDescent="0.2">
      <c r="A26" s="98" t="s">
        <v>15</v>
      </c>
      <c r="B26" s="352">
        <v>4.4188406077966</v>
      </c>
      <c r="C26" s="352"/>
      <c r="D26" s="352">
        <v>2.2334924404859602</v>
      </c>
      <c r="E26" s="352"/>
      <c r="F26" s="352">
        <v>4.0359760835517386</v>
      </c>
      <c r="G26" s="352"/>
      <c r="H26" s="352">
        <v>4.4096249108910204</v>
      </c>
      <c r="I26" s="352"/>
      <c r="J26" s="352">
        <v>2.1984314886913201</v>
      </c>
      <c r="K26" s="352"/>
      <c r="L26" s="348">
        <v>4.0640054948016626</v>
      </c>
      <c r="M26" s="349"/>
      <c r="N26" s="15"/>
      <c r="O26" s="16"/>
    </row>
    <row r="27" spans="1:15" x14ac:dyDescent="0.2">
      <c r="A27" s="98" t="s">
        <v>16</v>
      </c>
      <c r="B27" s="352">
        <v>3.2657594107670498</v>
      </c>
      <c r="C27" s="352"/>
      <c r="D27" s="352">
        <v>1.80362708646129</v>
      </c>
      <c r="E27" s="352"/>
      <c r="F27" s="352">
        <v>3.5243434698913205</v>
      </c>
      <c r="G27" s="352"/>
      <c r="H27" s="352">
        <v>3.2765652463586101</v>
      </c>
      <c r="I27" s="352"/>
      <c r="J27" s="352">
        <v>1.8471634017520699</v>
      </c>
      <c r="K27" s="352"/>
      <c r="L27" s="348">
        <v>3.5012530251646412</v>
      </c>
      <c r="M27" s="349"/>
      <c r="N27" s="15"/>
      <c r="O27" s="16"/>
    </row>
    <row r="28" spans="1:15" x14ac:dyDescent="0.2">
      <c r="A28" s="98" t="s">
        <v>17</v>
      </c>
      <c r="B28" s="352">
        <v>3.4965075614664798</v>
      </c>
      <c r="C28" s="352"/>
      <c r="D28" s="352">
        <v>1.8285202655927399</v>
      </c>
      <c r="E28" s="352"/>
      <c r="F28" s="352">
        <v>3.5539717294895805</v>
      </c>
      <c r="G28" s="352"/>
      <c r="H28" s="352">
        <v>3.4987204747333598</v>
      </c>
      <c r="I28" s="352"/>
      <c r="J28" s="352">
        <v>1.84828548210373</v>
      </c>
      <c r="K28" s="352"/>
      <c r="L28" s="348">
        <v>3.503050664951763</v>
      </c>
      <c r="M28" s="349"/>
      <c r="N28" s="15"/>
      <c r="O28" s="16"/>
    </row>
    <row r="29" spans="1:15" x14ac:dyDescent="0.2">
      <c r="A29" s="98" t="s">
        <v>18</v>
      </c>
      <c r="B29" s="352">
        <v>3.8607297110405998</v>
      </c>
      <c r="C29" s="352"/>
      <c r="D29" s="352">
        <v>1.9752711353664101</v>
      </c>
      <c r="E29" s="352"/>
      <c r="F29" s="352">
        <v>3.7286369597908191</v>
      </c>
      <c r="G29" s="352"/>
      <c r="H29" s="352">
        <v>3.8978236021080201</v>
      </c>
      <c r="I29" s="352"/>
      <c r="J29" s="352">
        <v>2.1345866873327299</v>
      </c>
      <c r="K29" s="352"/>
      <c r="L29" s="348">
        <v>3.9617223071910406</v>
      </c>
      <c r="M29" s="349"/>
      <c r="N29" s="15"/>
      <c r="O29" s="16"/>
    </row>
    <row r="30" spans="1:15" x14ac:dyDescent="0.2">
      <c r="A30" s="98" t="s">
        <v>19</v>
      </c>
      <c r="B30" s="352">
        <v>3.9454577815143801</v>
      </c>
      <c r="C30" s="352"/>
      <c r="D30" s="352">
        <v>2.1797519267360901</v>
      </c>
      <c r="E30" s="352"/>
      <c r="F30" s="352">
        <v>3.972013265306745</v>
      </c>
      <c r="G30" s="352"/>
      <c r="H30" s="352">
        <v>3.9280214969812599</v>
      </c>
      <c r="I30" s="352"/>
      <c r="J30" s="352">
        <v>2.1074289514980502</v>
      </c>
      <c r="K30" s="352"/>
      <c r="L30" s="348">
        <v>3.9182139912381624</v>
      </c>
      <c r="M30" s="349"/>
      <c r="N30" s="8"/>
      <c r="O30" s="9"/>
    </row>
    <row r="31" spans="1:15" x14ac:dyDescent="0.2">
      <c r="A31" s="98" t="s">
        <v>20</v>
      </c>
      <c r="B31" s="352">
        <v>4.0976723523147802</v>
      </c>
      <c r="C31" s="352"/>
      <c r="D31" s="352">
        <v>2.2006798222666402</v>
      </c>
      <c r="E31" s="352"/>
      <c r="F31" s="352">
        <v>3.9969219809975032</v>
      </c>
      <c r="G31" s="352"/>
      <c r="H31" s="352">
        <v>4.0962963056133299</v>
      </c>
      <c r="I31" s="352"/>
      <c r="J31" s="352">
        <v>2.17966099935646</v>
      </c>
      <c r="K31" s="352"/>
      <c r="L31" s="348">
        <v>4.0339340490249365</v>
      </c>
      <c r="M31" s="349"/>
      <c r="N31" s="8"/>
      <c r="O31" s="9"/>
    </row>
    <row r="32" spans="1:15" x14ac:dyDescent="0.2">
      <c r="A32" s="98"/>
      <c r="B32" s="353"/>
      <c r="C32" s="353"/>
      <c r="D32" s="353"/>
      <c r="E32" s="353"/>
      <c r="F32" s="353"/>
      <c r="G32" s="353"/>
      <c r="H32" s="353"/>
      <c r="I32" s="353"/>
      <c r="J32" s="353"/>
      <c r="K32" s="353"/>
      <c r="L32" s="350"/>
      <c r="M32" s="351"/>
      <c r="N32" s="6"/>
      <c r="O32" s="6"/>
    </row>
    <row r="33" spans="1:33" x14ac:dyDescent="0.2">
      <c r="A33" s="97" t="s">
        <v>21</v>
      </c>
      <c r="B33" s="353"/>
      <c r="C33" s="353"/>
      <c r="D33" s="353"/>
      <c r="E33" s="353"/>
      <c r="F33" s="353"/>
      <c r="G33" s="353"/>
      <c r="H33" s="353"/>
      <c r="I33" s="353"/>
      <c r="J33" s="353"/>
      <c r="K33" s="353"/>
      <c r="L33" s="350"/>
      <c r="M33" s="351"/>
      <c r="N33" s="6"/>
      <c r="O33" s="6"/>
    </row>
    <row r="34" spans="1:33" x14ac:dyDescent="0.2">
      <c r="A34" s="98" t="s">
        <v>22</v>
      </c>
      <c r="B34" s="352" t="s">
        <v>238</v>
      </c>
      <c r="C34" s="352"/>
      <c r="D34" s="352" t="s">
        <v>239</v>
      </c>
      <c r="E34" s="352"/>
      <c r="F34" s="352" t="s">
        <v>239</v>
      </c>
      <c r="G34" s="352"/>
      <c r="H34" s="352" t="s">
        <v>238</v>
      </c>
      <c r="I34" s="352"/>
      <c r="J34" s="352" t="s">
        <v>239</v>
      </c>
      <c r="K34" s="352"/>
      <c r="L34" s="348" t="s">
        <v>239</v>
      </c>
      <c r="M34" s="349"/>
      <c r="N34" s="6"/>
      <c r="O34" s="6"/>
    </row>
    <row r="35" spans="1:33" x14ac:dyDescent="0.2">
      <c r="A35" s="98" t="s">
        <v>23</v>
      </c>
      <c r="B35" s="352" t="s">
        <v>238</v>
      </c>
      <c r="C35" s="352"/>
      <c r="D35" s="352" t="s">
        <v>239</v>
      </c>
      <c r="E35" s="352"/>
      <c r="F35" s="352" t="s">
        <v>239</v>
      </c>
      <c r="G35" s="352"/>
      <c r="H35" s="352" t="s">
        <v>238</v>
      </c>
      <c r="I35" s="352"/>
      <c r="J35" s="352" t="s">
        <v>239</v>
      </c>
      <c r="K35" s="352"/>
      <c r="L35" s="348" t="s">
        <v>239</v>
      </c>
      <c r="M35" s="349"/>
      <c r="N35" s="6"/>
      <c r="O35" s="6"/>
      <c r="S35" s="22"/>
      <c r="T35" s="22"/>
      <c r="U35" s="22"/>
      <c r="V35" s="22"/>
      <c r="W35" s="22"/>
      <c r="X35" s="22"/>
      <c r="Y35" s="22"/>
      <c r="Z35" s="22"/>
      <c r="AA35" s="22"/>
      <c r="AB35" s="22"/>
      <c r="AC35" s="22"/>
      <c r="AD35" s="22"/>
      <c r="AE35" s="22"/>
      <c r="AF35" s="22"/>
      <c r="AG35" s="22"/>
    </row>
    <row r="36" spans="1:33" x14ac:dyDescent="0.2">
      <c r="A36" s="98" t="s">
        <v>24</v>
      </c>
      <c r="B36" s="352" t="s">
        <v>238</v>
      </c>
      <c r="C36" s="352"/>
      <c r="D36" s="352" t="s">
        <v>239</v>
      </c>
      <c r="E36" s="352"/>
      <c r="F36" s="352" t="s">
        <v>239</v>
      </c>
      <c r="G36" s="352"/>
      <c r="H36" s="352" t="s">
        <v>238</v>
      </c>
      <c r="I36" s="352"/>
      <c r="J36" s="352" t="s">
        <v>239</v>
      </c>
      <c r="K36" s="352"/>
      <c r="L36" s="348" t="s">
        <v>239</v>
      </c>
      <c r="M36" s="349"/>
      <c r="N36" s="6"/>
      <c r="O36" s="6"/>
      <c r="S36" s="145"/>
      <c r="T36" s="145"/>
      <c r="U36" s="145"/>
      <c r="V36" s="145"/>
      <c r="W36" s="145"/>
      <c r="X36" s="145"/>
      <c r="Y36" s="145"/>
      <c r="Z36" s="145"/>
      <c r="AA36" s="145"/>
      <c r="AB36" s="145"/>
      <c r="AC36" s="145"/>
      <c r="AD36" s="145"/>
      <c r="AE36" s="22"/>
      <c r="AF36" s="22"/>
      <c r="AG36" s="22"/>
    </row>
    <row r="37" spans="1:33" x14ac:dyDescent="0.2">
      <c r="A37" s="104" t="s">
        <v>25</v>
      </c>
      <c r="B37" s="352">
        <v>3.85439389259151</v>
      </c>
      <c r="C37" s="352"/>
      <c r="D37" s="352">
        <v>2.1287216457729001</v>
      </c>
      <c r="E37" s="352"/>
      <c r="F37" s="352">
        <v>3.9112762094343054</v>
      </c>
      <c r="G37" s="352"/>
      <c r="H37" s="352">
        <v>3.8470517794507102</v>
      </c>
      <c r="I37" s="352"/>
      <c r="J37" s="352">
        <v>2.0883273443039498</v>
      </c>
      <c r="K37" s="352"/>
      <c r="L37" s="348">
        <v>3.8876120748608995</v>
      </c>
      <c r="M37" s="349"/>
      <c r="N37" s="8"/>
      <c r="O37" s="9"/>
      <c r="S37" s="145"/>
      <c r="T37" s="145"/>
      <c r="U37" s="145"/>
      <c r="V37" s="145"/>
      <c r="W37" s="145"/>
      <c r="X37" s="145"/>
      <c r="Y37" s="145"/>
      <c r="Z37" s="145"/>
      <c r="AA37" s="145"/>
      <c r="AB37" s="145"/>
      <c r="AC37" s="145"/>
      <c r="AD37" s="145"/>
      <c r="AE37" s="22"/>
      <c r="AF37" s="22"/>
      <c r="AG37" s="22"/>
    </row>
    <row r="38" spans="1:33" x14ac:dyDescent="0.2">
      <c r="A38" s="95"/>
      <c r="B38" s="353"/>
      <c r="C38" s="353"/>
      <c r="D38" s="353"/>
      <c r="E38" s="353"/>
      <c r="F38" s="353"/>
      <c r="G38" s="353"/>
      <c r="H38" s="353"/>
      <c r="I38" s="353"/>
      <c r="J38" s="353"/>
      <c r="K38" s="353"/>
      <c r="L38" s="350"/>
      <c r="M38" s="351"/>
      <c r="N38" s="6"/>
      <c r="O38" s="6"/>
      <c r="S38" s="22"/>
      <c r="T38" s="22"/>
      <c r="U38" s="22"/>
      <c r="V38" s="22"/>
      <c r="W38" s="22"/>
      <c r="X38" s="22"/>
      <c r="Y38" s="22"/>
      <c r="Z38" s="22"/>
      <c r="AA38" s="22"/>
      <c r="AB38" s="22"/>
      <c r="AC38" s="22"/>
      <c r="AD38" s="22"/>
      <c r="AE38" s="22"/>
      <c r="AF38" s="22"/>
      <c r="AG38" s="22"/>
    </row>
    <row r="39" spans="1:33" s="1" customFormat="1" x14ac:dyDescent="0.2">
      <c r="A39" s="101" t="s">
        <v>156</v>
      </c>
      <c r="B39" s="346">
        <f>IF(ISNUMBER(B$12),AVERAGE(B12:C31,B37),"")</f>
        <v>3.830350143214408</v>
      </c>
      <c r="C39" s="346"/>
      <c r="D39" s="346">
        <f t="shared" ref="D39" si="0">IF(ISNUMBER(D$12),AVERAGE(D12:E31,D37),"")</f>
        <v>2.0501118984126694</v>
      </c>
      <c r="E39" s="346"/>
      <c r="F39" s="346">
        <f t="shared" ref="F39" si="1">IF(ISNUMBER(F$12),AVERAGE(F12:G31,F37),"")</f>
        <v>3.8177136319329059</v>
      </c>
      <c r="G39" s="346"/>
      <c r="H39" s="346">
        <f t="shared" ref="H39" si="2">IF(ISNUMBER(H$12),AVERAGE(H12:I31,H37),"")</f>
        <v>3.8305040324567892</v>
      </c>
      <c r="I39" s="346"/>
      <c r="J39" s="346">
        <f t="shared" ref="J39" si="3">IF(ISNUMBER(J$12),AVERAGE(J12:K31,J37),"")</f>
        <v>2.0502801548240295</v>
      </c>
      <c r="K39" s="346"/>
      <c r="L39" s="346">
        <f t="shared" ref="L39" si="4">IF(ISNUMBER(L$12),AVERAGE(L12:M31,L37),"")</f>
        <v>3.826658203334631</v>
      </c>
      <c r="M39" s="347"/>
      <c r="N39" s="145" t="str">
        <f>+IF(ISNUMBER(N12),AVERAGE(N12:N18,N20:N31,N34:N34),"")</f>
        <v/>
      </c>
      <c r="O39" s="156" t="str">
        <f>+IF(ISNUMBER(O12),AVERAGE(O12:O18,O20:O31,O34:O34),"")</f>
        <v/>
      </c>
      <c r="S39" s="205"/>
      <c r="T39" s="205"/>
      <c r="U39" s="205"/>
      <c r="V39" s="205"/>
      <c r="W39" s="205"/>
      <c r="X39" s="205"/>
      <c r="Y39" s="205"/>
      <c r="Z39" s="205"/>
      <c r="AA39" s="205"/>
      <c r="AB39" s="205"/>
      <c r="AC39" s="205"/>
      <c r="AD39" s="205"/>
      <c r="AE39" s="205"/>
      <c r="AF39" s="205"/>
      <c r="AG39" s="205"/>
    </row>
    <row r="40" spans="1:33" x14ac:dyDescent="0.2">
      <c r="A40" s="50"/>
      <c r="B40" s="366"/>
      <c r="C40" s="366"/>
      <c r="D40" s="366"/>
      <c r="E40" s="366"/>
      <c r="F40" s="366"/>
      <c r="G40" s="366"/>
      <c r="H40" s="366"/>
      <c r="I40" s="366"/>
      <c r="J40" s="366"/>
      <c r="K40" s="366"/>
      <c r="L40" s="366"/>
      <c r="M40" s="374"/>
      <c r="N40" s="6"/>
      <c r="O40" s="6"/>
      <c r="S40" s="22"/>
      <c r="T40" s="22"/>
      <c r="U40" s="22"/>
      <c r="V40" s="22"/>
      <c r="W40" s="22"/>
      <c r="X40" s="22"/>
      <c r="Y40" s="22"/>
      <c r="Z40" s="22"/>
      <c r="AA40" s="22"/>
      <c r="AB40" s="22"/>
      <c r="AC40" s="22"/>
      <c r="AD40" s="22"/>
      <c r="AE40" s="22"/>
      <c r="AF40" s="22"/>
      <c r="AG40" s="22"/>
    </row>
    <row r="41" spans="1:33" x14ac:dyDescent="0.2">
      <c r="A41" s="49" t="s">
        <v>26</v>
      </c>
      <c r="B41" s="367"/>
      <c r="C41" s="367"/>
      <c r="D41" s="367"/>
      <c r="E41" s="367"/>
      <c r="F41" s="367"/>
      <c r="G41" s="367"/>
      <c r="H41" s="367"/>
      <c r="I41" s="367"/>
      <c r="J41" s="367"/>
      <c r="K41" s="367"/>
      <c r="L41" s="367"/>
      <c r="M41" s="375"/>
      <c r="N41" s="6"/>
      <c r="O41" s="6"/>
      <c r="S41" s="22"/>
      <c r="T41" s="22"/>
      <c r="U41" s="22"/>
      <c r="V41" s="22"/>
      <c r="W41" s="22"/>
      <c r="X41" s="22"/>
      <c r="Y41" s="22"/>
      <c r="Z41" s="22"/>
      <c r="AA41" s="22"/>
      <c r="AB41" s="22"/>
      <c r="AC41" s="22"/>
      <c r="AD41" s="22"/>
      <c r="AE41" s="22"/>
      <c r="AF41" s="22"/>
      <c r="AG41" s="22"/>
    </row>
    <row r="42" spans="1:33" s="6" customFormat="1" x14ac:dyDescent="0.2">
      <c r="A42" s="104" t="s">
        <v>262</v>
      </c>
      <c r="B42" s="348" t="s">
        <v>238</v>
      </c>
      <c r="C42" s="348"/>
      <c r="D42" s="348" t="s">
        <v>239</v>
      </c>
      <c r="E42" s="348"/>
      <c r="F42" s="348" t="s">
        <v>239</v>
      </c>
      <c r="G42" s="348"/>
      <c r="H42" s="348" t="s">
        <v>238</v>
      </c>
      <c r="I42" s="348"/>
      <c r="J42" s="348" t="s">
        <v>239</v>
      </c>
      <c r="K42" s="348"/>
      <c r="L42" s="348" t="s">
        <v>239</v>
      </c>
      <c r="M42" s="349"/>
    </row>
    <row r="43" spans="1:33" s="6" customFormat="1" x14ac:dyDescent="0.2">
      <c r="A43" s="67" t="s">
        <v>338</v>
      </c>
      <c r="B43" s="368">
        <v>3.85439389259151</v>
      </c>
      <c r="C43" s="368"/>
      <c r="D43" s="368">
        <v>2.1287216457729001</v>
      </c>
      <c r="E43" s="368"/>
      <c r="F43" s="368">
        <v>3.9112762094343054</v>
      </c>
      <c r="G43" s="368"/>
      <c r="H43" s="368">
        <v>3.8470517794507102</v>
      </c>
      <c r="I43" s="368"/>
      <c r="J43" s="368">
        <v>2.0883273443039498</v>
      </c>
      <c r="K43" s="368"/>
      <c r="L43" s="368">
        <v>3.8876120748608995</v>
      </c>
      <c r="M43" s="369"/>
    </row>
    <row r="44" spans="1:33" s="73" customFormat="1" ht="99.2" customHeight="1" x14ac:dyDescent="0.2">
      <c r="A44" s="324" t="s">
        <v>240</v>
      </c>
      <c r="B44" s="325"/>
      <c r="C44" s="325"/>
      <c r="D44" s="325"/>
      <c r="E44" s="325"/>
      <c r="F44" s="325"/>
      <c r="G44" s="325"/>
      <c r="H44" s="325"/>
      <c r="I44" s="325"/>
      <c r="J44" s="325"/>
      <c r="K44" s="325"/>
      <c r="L44" s="325"/>
      <c r="M44" s="325"/>
      <c r="N44" s="325"/>
      <c r="O44" s="325"/>
    </row>
    <row r="45" spans="1:33" s="235" customFormat="1" ht="71.25" customHeight="1" x14ac:dyDescent="0.2">
      <c r="A45" s="323" t="s">
        <v>339</v>
      </c>
      <c r="B45" s="323"/>
      <c r="C45" s="323"/>
      <c r="D45" s="323"/>
      <c r="E45" s="323"/>
      <c r="F45" s="323"/>
      <c r="G45" s="323"/>
      <c r="H45" s="323"/>
      <c r="I45" s="323"/>
      <c r="J45" s="323"/>
      <c r="K45" s="323"/>
      <c r="L45" s="323"/>
      <c r="M45" s="323"/>
      <c r="N45" s="323"/>
      <c r="O45" s="323"/>
    </row>
    <row r="46" spans="1:33" s="68" customFormat="1" ht="21.75" customHeight="1" x14ac:dyDescent="0.2">
      <c r="A46" s="372" t="s">
        <v>222</v>
      </c>
      <c r="B46" s="373"/>
      <c r="C46" s="373"/>
      <c r="D46" s="373"/>
      <c r="E46" s="373"/>
      <c r="F46" s="373"/>
      <c r="G46" s="373"/>
      <c r="H46" s="373"/>
      <c r="I46" s="373"/>
      <c r="J46" s="373"/>
      <c r="K46" s="373"/>
      <c r="L46" s="373"/>
      <c r="M46" s="373"/>
      <c r="N46" s="373"/>
      <c r="O46" s="373"/>
    </row>
    <row r="47" spans="1:33" s="68" customFormat="1" ht="12.75" customHeight="1" x14ac:dyDescent="0.2">
      <c r="A47" s="373"/>
      <c r="B47" s="373"/>
      <c r="C47" s="373"/>
      <c r="D47" s="373"/>
      <c r="E47" s="373"/>
      <c r="F47" s="373"/>
      <c r="G47" s="373"/>
      <c r="H47" s="373"/>
      <c r="I47" s="373"/>
      <c r="J47" s="373"/>
      <c r="K47" s="373"/>
      <c r="L47" s="373"/>
      <c r="M47" s="373"/>
      <c r="N47" s="373"/>
      <c r="O47" s="373"/>
    </row>
    <row r="48" spans="1:33" s="68" customFormat="1" x14ac:dyDescent="0.2">
      <c r="A48" s="69" t="s">
        <v>147</v>
      </c>
    </row>
    <row r="49" spans="1:15" s="68" customFormat="1" x14ac:dyDescent="0.2">
      <c r="A49" s="69"/>
    </row>
    <row r="50" spans="1:15" s="68" customFormat="1" x14ac:dyDescent="0.2"/>
    <row r="51" spans="1:15" s="68" customFormat="1" x14ac:dyDescent="0.2"/>
    <row r="52" spans="1:15" s="68" customFormat="1" x14ac:dyDescent="0.2"/>
    <row r="53" spans="1:15" s="68" customFormat="1" x14ac:dyDescent="0.2"/>
    <row r="54" spans="1:15" s="68" customFormat="1" x14ac:dyDescent="0.2"/>
    <row r="55" spans="1:15" s="68" customFormat="1" x14ac:dyDescent="0.2"/>
    <row r="56" spans="1:15" s="68" customFormat="1" x14ac:dyDescent="0.2"/>
    <row r="57" spans="1:15" s="68" customFormat="1" x14ac:dyDescent="0.2">
      <c r="D57" s="69"/>
      <c r="E57" s="69"/>
      <c r="F57" s="69"/>
      <c r="G57" s="69"/>
      <c r="H57" s="69"/>
      <c r="I57" s="69"/>
      <c r="J57" s="69"/>
      <c r="K57" s="69"/>
      <c r="L57" s="69"/>
      <c r="M57" s="69"/>
      <c r="N57" s="69"/>
      <c r="O57" s="69"/>
    </row>
    <row r="58" spans="1:15" s="68" customFormat="1" x14ac:dyDescent="0.2">
      <c r="D58" s="69"/>
      <c r="E58" s="69"/>
      <c r="F58" s="69"/>
      <c r="G58" s="69"/>
      <c r="H58" s="69"/>
      <c r="I58" s="69"/>
      <c r="J58" s="69"/>
      <c r="K58" s="69"/>
      <c r="L58" s="69"/>
      <c r="M58" s="69"/>
      <c r="N58" s="69"/>
      <c r="O58" s="69"/>
    </row>
    <row r="59" spans="1:15" s="68" customFormat="1" x14ac:dyDescent="0.2">
      <c r="D59" s="69"/>
      <c r="F59" s="69"/>
      <c r="H59" s="69"/>
      <c r="J59" s="69"/>
      <c r="L59" s="69"/>
      <c r="N59" s="69"/>
    </row>
    <row r="60" spans="1:15" s="68" customFormat="1" x14ac:dyDescent="0.2">
      <c r="D60" s="69"/>
      <c r="F60" s="69"/>
      <c r="H60" s="69"/>
      <c r="J60" s="69"/>
      <c r="L60" s="69"/>
      <c r="N60" s="69"/>
    </row>
    <row r="61" spans="1:15" s="68" customFormat="1" x14ac:dyDescent="0.2">
      <c r="D61" s="69"/>
      <c r="F61" s="69"/>
      <c r="H61" s="69"/>
      <c r="J61" s="69"/>
      <c r="L61" s="69"/>
      <c r="N61" s="69"/>
    </row>
    <row r="62" spans="1:15" x14ac:dyDescent="0.2">
      <c r="A62" s="19"/>
      <c r="B62" s="10"/>
      <c r="C62" s="10"/>
      <c r="D62" s="10"/>
      <c r="F62" s="10"/>
      <c r="H62" s="10"/>
      <c r="J62" s="10"/>
      <c r="L62" s="10"/>
      <c r="N62" s="10"/>
    </row>
    <row r="63" spans="1:15" x14ac:dyDescent="0.2">
      <c r="A63" s="19"/>
      <c r="B63" s="10"/>
      <c r="C63" s="10"/>
      <c r="D63" s="10"/>
      <c r="F63" s="10"/>
      <c r="H63" s="10"/>
      <c r="J63" s="10"/>
      <c r="L63" s="10"/>
      <c r="N63" s="10"/>
    </row>
    <row r="64" spans="1:15" x14ac:dyDescent="0.2">
      <c r="A64" s="2"/>
      <c r="B64" s="10"/>
    </row>
    <row r="65" spans="1:2" x14ac:dyDescent="0.2">
      <c r="A65" s="2"/>
      <c r="B65" s="10"/>
    </row>
    <row r="66" spans="1:2" x14ac:dyDescent="0.2">
      <c r="A66" s="2"/>
      <c r="B66" s="10"/>
    </row>
    <row r="67" spans="1:2" x14ac:dyDescent="0.2">
      <c r="A67" s="2"/>
      <c r="B67" s="10"/>
    </row>
    <row r="68" spans="1:2" x14ac:dyDescent="0.2">
      <c r="A68" s="2"/>
      <c r="B68" s="10"/>
    </row>
    <row r="69" spans="1:2" x14ac:dyDescent="0.2">
      <c r="A69" s="11"/>
    </row>
    <row r="70" spans="1:2" x14ac:dyDescent="0.2">
      <c r="A70" s="12"/>
    </row>
    <row r="73" spans="1:2" x14ac:dyDescent="0.2">
      <c r="B73" s="10"/>
    </row>
    <row r="74" spans="1:2" x14ac:dyDescent="0.2">
      <c r="B74" s="10"/>
    </row>
    <row r="75" spans="1:2" x14ac:dyDescent="0.2">
      <c r="B75" s="10"/>
    </row>
    <row r="76" spans="1:2" x14ac:dyDescent="0.2">
      <c r="B76" s="10"/>
    </row>
    <row r="77" spans="1:2" x14ac:dyDescent="0.2">
      <c r="B77" s="10"/>
    </row>
  </sheetData>
  <mergeCells count="222">
    <mergeCell ref="A45:O45"/>
    <mergeCell ref="B43:C43"/>
    <mergeCell ref="D43:E43"/>
    <mergeCell ref="F43:G43"/>
    <mergeCell ref="H43:I43"/>
    <mergeCell ref="J43:K43"/>
    <mergeCell ref="L43:M43"/>
    <mergeCell ref="L19:M19"/>
    <mergeCell ref="A46:O47"/>
    <mergeCell ref="J40:K40"/>
    <mergeCell ref="J41:K41"/>
    <mergeCell ref="J42:K42"/>
    <mergeCell ref="L34:M34"/>
    <mergeCell ref="L35:M35"/>
    <mergeCell ref="L36:M36"/>
    <mergeCell ref="L40:M40"/>
    <mergeCell ref="L41:M41"/>
    <mergeCell ref="L42:M42"/>
    <mergeCell ref="J38:K38"/>
    <mergeCell ref="F40:G40"/>
    <mergeCell ref="F41:G41"/>
    <mergeCell ref="F42:G42"/>
    <mergeCell ref="H34:I34"/>
    <mergeCell ref="H35:I35"/>
    <mergeCell ref="H36:I36"/>
    <mergeCell ref="H40:I40"/>
    <mergeCell ref="H41:I41"/>
    <mergeCell ref="H42:I42"/>
    <mergeCell ref="F39:G39"/>
    <mergeCell ref="H39:I39"/>
    <mergeCell ref="H37:I37"/>
    <mergeCell ref="H38:I38"/>
    <mergeCell ref="B40:C40"/>
    <mergeCell ref="B41:C41"/>
    <mergeCell ref="B42:C42"/>
    <mergeCell ref="D35:E35"/>
    <mergeCell ref="D36:E36"/>
    <mergeCell ref="D40:E40"/>
    <mergeCell ref="D41:E41"/>
    <mergeCell ref="D42:E42"/>
    <mergeCell ref="B39:C39"/>
    <mergeCell ref="D39:E39"/>
    <mergeCell ref="B38:C38"/>
    <mergeCell ref="B34:C34"/>
    <mergeCell ref="B35:C35"/>
    <mergeCell ref="B36:C36"/>
    <mergeCell ref="D37:E37"/>
    <mergeCell ref="D38:E38"/>
    <mergeCell ref="B37:C37"/>
    <mergeCell ref="F36:G36"/>
    <mergeCell ref="B10:C10"/>
    <mergeCell ref="B11:C11"/>
    <mergeCell ref="B12:C12"/>
    <mergeCell ref="B13:C13"/>
    <mergeCell ref="L7:M8"/>
    <mergeCell ref="D10:E10"/>
    <mergeCell ref="D11:E11"/>
    <mergeCell ref="D12:E12"/>
    <mergeCell ref="D13:E13"/>
    <mergeCell ref="F10:G10"/>
    <mergeCell ref="F11:G11"/>
    <mergeCell ref="F12:G12"/>
    <mergeCell ref="F13:G13"/>
    <mergeCell ref="L10:M10"/>
    <mergeCell ref="L11:M11"/>
    <mergeCell ref="L12:M12"/>
    <mergeCell ref="L13:M13"/>
    <mergeCell ref="J9:K9"/>
    <mergeCell ref="J10:K10"/>
    <mergeCell ref="J11:K11"/>
    <mergeCell ref="J12:K12"/>
    <mergeCell ref="J13:K13"/>
    <mergeCell ref="D34:E34"/>
    <mergeCell ref="H10:I10"/>
    <mergeCell ref="B29:C29"/>
    <mergeCell ref="B30:C30"/>
    <mergeCell ref="B31:C31"/>
    <mergeCell ref="B32:C32"/>
    <mergeCell ref="B33:C33"/>
    <mergeCell ref="B25:C25"/>
    <mergeCell ref="B26:C26"/>
    <mergeCell ref="B27:C27"/>
    <mergeCell ref="B28:C28"/>
    <mergeCell ref="B14:C14"/>
    <mergeCell ref="B15:C15"/>
    <mergeCell ref="B16:C16"/>
    <mergeCell ref="B17:C17"/>
    <mergeCell ref="B18:C18"/>
    <mergeCell ref="D24:E24"/>
    <mergeCell ref="D25:E25"/>
    <mergeCell ref="D26:E26"/>
    <mergeCell ref="D27:E27"/>
    <mergeCell ref="D20:E20"/>
    <mergeCell ref="B24:C24"/>
    <mergeCell ref="B20:C20"/>
    <mergeCell ref="B21:C21"/>
    <mergeCell ref="D21:E21"/>
    <mergeCell ref="B22:C22"/>
    <mergeCell ref="B23:C23"/>
    <mergeCell ref="B19:C19"/>
    <mergeCell ref="D19:E19"/>
    <mergeCell ref="D14:E14"/>
    <mergeCell ref="D15:E15"/>
    <mergeCell ref="D16:E16"/>
    <mergeCell ref="D17:E17"/>
    <mergeCell ref="D18:E18"/>
    <mergeCell ref="A2:O4"/>
    <mergeCell ref="B6:G6"/>
    <mergeCell ref="H6:M6"/>
    <mergeCell ref="B7:C8"/>
    <mergeCell ref="D7:E8"/>
    <mergeCell ref="F7:G8"/>
    <mergeCell ref="H7:I8"/>
    <mergeCell ref="J7:K8"/>
    <mergeCell ref="D9:E9"/>
    <mergeCell ref="F9:G9"/>
    <mergeCell ref="L9:M9"/>
    <mergeCell ref="H9:I9"/>
    <mergeCell ref="B9:C9"/>
    <mergeCell ref="F14:G14"/>
    <mergeCell ref="F15:G15"/>
    <mergeCell ref="D28:E28"/>
    <mergeCell ref="F24:G24"/>
    <mergeCell ref="F25:G25"/>
    <mergeCell ref="F26:G26"/>
    <mergeCell ref="F27:G27"/>
    <mergeCell ref="F28:G28"/>
    <mergeCell ref="F16:G16"/>
    <mergeCell ref="F17:G17"/>
    <mergeCell ref="F18:G18"/>
    <mergeCell ref="F20:G20"/>
    <mergeCell ref="F21:G21"/>
    <mergeCell ref="F22:G22"/>
    <mergeCell ref="F23:G23"/>
    <mergeCell ref="F19:G19"/>
    <mergeCell ref="D22:E22"/>
    <mergeCell ref="D23:E23"/>
    <mergeCell ref="H26:I26"/>
    <mergeCell ref="H27:I27"/>
    <mergeCell ref="H28:I28"/>
    <mergeCell ref="H11:I11"/>
    <mergeCell ref="H12:I12"/>
    <mergeCell ref="H13:I13"/>
    <mergeCell ref="H24:I24"/>
    <mergeCell ref="H25:I25"/>
    <mergeCell ref="H14:I14"/>
    <mergeCell ref="H15:I15"/>
    <mergeCell ref="H16:I16"/>
    <mergeCell ref="H17:I17"/>
    <mergeCell ref="H18:I18"/>
    <mergeCell ref="H20:I20"/>
    <mergeCell ref="H21:I21"/>
    <mergeCell ref="H22:I22"/>
    <mergeCell ref="H23:I23"/>
    <mergeCell ref="H19:I19"/>
    <mergeCell ref="J14:K14"/>
    <mergeCell ref="J15:K15"/>
    <mergeCell ref="J16:K16"/>
    <mergeCell ref="J17:K17"/>
    <mergeCell ref="J18:K18"/>
    <mergeCell ref="J20:K20"/>
    <mergeCell ref="J21:K21"/>
    <mergeCell ref="J22:K22"/>
    <mergeCell ref="J23:K23"/>
    <mergeCell ref="J19:K19"/>
    <mergeCell ref="L26:M26"/>
    <mergeCell ref="J34:K34"/>
    <mergeCell ref="J35:K35"/>
    <mergeCell ref="J36:K36"/>
    <mergeCell ref="H32:I32"/>
    <mergeCell ref="H33:I33"/>
    <mergeCell ref="D29:E29"/>
    <mergeCell ref="L14:M14"/>
    <mergeCell ref="L15:M15"/>
    <mergeCell ref="L16:M16"/>
    <mergeCell ref="L17:M17"/>
    <mergeCell ref="L18:M18"/>
    <mergeCell ref="L32:M32"/>
    <mergeCell ref="L33:M33"/>
    <mergeCell ref="L27:M27"/>
    <mergeCell ref="L28:M28"/>
    <mergeCell ref="L20:M20"/>
    <mergeCell ref="L21:M21"/>
    <mergeCell ref="L22:M22"/>
    <mergeCell ref="L23:M23"/>
    <mergeCell ref="L24:M24"/>
    <mergeCell ref="L25:M25"/>
    <mergeCell ref="J24:K24"/>
    <mergeCell ref="J25:K25"/>
    <mergeCell ref="J26:K26"/>
    <mergeCell ref="J27:K27"/>
    <mergeCell ref="J28:K28"/>
    <mergeCell ref="J29:K29"/>
    <mergeCell ref="J30:K30"/>
    <mergeCell ref="J31:K31"/>
    <mergeCell ref="J32:K32"/>
    <mergeCell ref="J33:K33"/>
    <mergeCell ref="J39:K39"/>
    <mergeCell ref="A44:O44"/>
    <mergeCell ref="L39:M39"/>
    <mergeCell ref="L37:M37"/>
    <mergeCell ref="L38:M38"/>
    <mergeCell ref="L29:M29"/>
    <mergeCell ref="L30:M30"/>
    <mergeCell ref="L31:M31"/>
    <mergeCell ref="J37:K37"/>
    <mergeCell ref="H29:I29"/>
    <mergeCell ref="H30:I30"/>
    <mergeCell ref="H31:I31"/>
    <mergeCell ref="D30:E30"/>
    <mergeCell ref="D31:E31"/>
    <mergeCell ref="D32:E32"/>
    <mergeCell ref="D33:E33"/>
    <mergeCell ref="F37:G37"/>
    <mergeCell ref="F38:G38"/>
    <mergeCell ref="F29:G29"/>
    <mergeCell ref="F30:G30"/>
    <mergeCell ref="F31:G31"/>
    <mergeCell ref="F32:G32"/>
    <mergeCell ref="F33:G33"/>
    <mergeCell ref="F34:G34"/>
    <mergeCell ref="F35:G3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AH70"/>
  <sheetViews>
    <sheetView zoomScaleNormal="100" workbookViewId="0">
      <selection activeCell="R45" sqref="R45:AG45"/>
    </sheetView>
  </sheetViews>
  <sheetFormatPr defaultColWidth="9" defaultRowHeight="12.75" x14ac:dyDescent="0.2"/>
  <cols>
    <col min="1" max="1" width="16.7109375" style="3" customWidth="1"/>
    <col min="2" max="2" width="5" style="3" customWidth="1"/>
    <col min="3" max="16" width="4.5703125" style="3" customWidth="1"/>
    <col min="17" max="17" width="4.5703125" style="3" hidden="1" customWidth="1"/>
    <col min="18" max="18" width="16.7109375" style="3" customWidth="1"/>
    <col min="19" max="29" width="4.5703125" style="3" customWidth="1"/>
    <col min="30" max="34" width="4.7109375" style="3" customWidth="1"/>
    <col min="35" max="16384" width="9" style="3"/>
  </cols>
  <sheetData>
    <row r="1" spans="1:34" x14ac:dyDescent="0.2">
      <c r="A1" s="2" t="s">
        <v>204</v>
      </c>
      <c r="B1" s="2"/>
      <c r="C1" s="2"/>
      <c r="D1" s="2"/>
      <c r="E1" s="2"/>
      <c r="F1" s="2"/>
      <c r="G1" s="2"/>
      <c r="H1" s="2"/>
      <c r="I1" s="2"/>
      <c r="J1" s="2"/>
      <c r="K1" s="2"/>
      <c r="L1" s="2"/>
      <c r="M1" s="2"/>
      <c r="N1" s="2"/>
      <c r="O1" s="2"/>
      <c r="P1" s="2"/>
      <c r="Q1" s="2"/>
      <c r="R1" s="2" t="str">
        <f>A1</f>
        <v>Table A4.5a</v>
      </c>
      <c r="S1" s="2"/>
      <c r="T1" s="2"/>
      <c r="U1" s="2"/>
      <c r="V1" s="2"/>
      <c r="W1" s="2"/>
      <c r="X1" s="2"/>
      <c r="Y1" s="2"/>
      <c r="Z1" s="2"/>
      <c r="AA1" s="2"/>
      <c r="AB1" s="2"/>
      <c r="AC1" s="2"/>
      <c r="AD1" s="2"/>
      <c r="AE1" s="2"/>
      <c r="AF1" s="2"/>
    </row>
    <row r="2" spans="1:34" ht="12.75" customHeight="1" x14ac:dyDescent="0.2">
      <c r="A2" s="329" t="s">
        <v>139</v>
      </c>
      <c r="B2" s="329"/>
      <c r="C2" s="329"/>
      <c r="D2" s="329"/>
      <c r="E2" s="329"/>
      <c r="F2" s="329"/>
      <c r="G2" s="329"/>
      <c r="H2" s="329"/>
      <c r="I2" s="329"/>
      <c r="J2" s="329"/>
      <c r="K2" s="329"/>
      <c r="L2" s="329"/>
      <c r="M2" s="329"/>
      <c r="N2" s="329"/>
      <c r="O2" s="329"/>
      <c r="P2" s="4"/>
      <c r="Q2" s="4"/>
      <c r="R2" s="329" t="str">
        <f>$A$2</f>
        <v>Mean use of information-processing skills at work, by gender</v>
      </c>
      <c r="S2" s="329"/>
      <c r="T2" s="329"/>
      <c r="U2" s="329"/>
      <c r="V2" s="329"/>
      <c r="W2" s="329"/>
      <c r="X2" s="329"/>
      <c r="Y2" s="329"/>
      <c r="Z2" s="329"/>
      <c r="AA2" s="329"/>
      <c r="AB2" s="329"/>
      <c r="AC2" s="329"/>
      <c r="AD2" s="329"/>
      <c r="AE2" s="329"/>
      <c r="AF2" s="329"/>
    </row>
    <row r="3" spans="1:34" x14ac:dyDescent="0.2">
      <c r="A3" s="329"/>
      <c r="B3" s="329"/>
      <c r="C3" s="329"/>
      <c r="D3" s="329"/>
      <c r="E3" s="329"/>
      <c r="F3" s="329"/>
      <c r="G3" s="329"/>
      <c r="H3" s="329"/>
      <c r="I3" s="329"/>
      <c r="J3" s="329"/>
      <c r="K3" s="329"/>
      <c r="L3" s="329"/>
      <c r="M3" s="329"/>
      <c r="N3" s="329"/>
      <c r="O3" s="329"/>
      <c r="P3" s="4"/>
      <c r="Q3" s="4"/>
      <c r="R3" s="329"/>
      <c r="S3" s="329"/>
      <c r="T3" s="329"/>
      <c r="U3" s="329"/>
      <c r="V3" s="329"/>
      <c r="W3" s="329"/>
      <c r="X3" s="329"/>
      <c r="Y3" s="329"/>
      <c r="Z3" s="329"/>
      <c r="AA3" s="329"/>
      <c r="AB3" s="329"/>
      <c r="AC3" s="329"/>
      <c r="AD3" s="329"/>
      <c r="AE3" s="329"/>
      <c r="AF3" s="329"/>
    </row>
    <row r="4" spans="1:34" x14ac:dyDescent="0.2">
      <c r="A4" s="329"/>
      <c r="B4" s="329"/>
      <c r="C4" s="329"/>
      <c r="D4" s="329"/>
      <c r="E4" s="329"/>
      <c r="F4" s="329"/>
      <c r="G4" s="329"/>
      <c r="H4" s="329"/>
      <c r="I4" s="329"/>
      <c r="J4" s="329"/>
      <c r="K4" s="329"/>
      <c r="L4" s="329"/>
      <c r="M4" s="329"/>
      <c r="N4" s="329"/>
      <c r="O4" s="329"/>
      <c r="P4" s="4"/>
      <c r="Q4" s="4"/>
      <c r="R4" s="329"/>
      <c r="S4" s="329"/>
      <c r="T4" s="329"/>
      <c r="U4" s="329"/>
      <c r="V4" s="329"/>
      <c r="W4" s="329"/>
      <c r="X4" s="329"/>
      <c r="Y4" s="329"/>
      <c r="Z4" s="329"/>
      <c r="AA4" s="329"/>
      <c r="AB4" s="329"/>
      <c r="AC4" s="329"/>
      <c r="AD4" s="329"/>
      <c r="AE4" s="329"/>
      <c r="AF4" s="329"/>
    </row>
    <row r="5" spans="1:34" x14ac:dyDescent="0.2">
      <c r="A5" s="4" t="s">
        <v>45</v>
      </c>
      <c r="B5" s="4"/>
      <c r="C5" s="4"/>
      <c r="D5" s="4"/>
      <c r="E5" s="4"/>
      <c r="F5" s="4"/>
      <c r="G5" s="4"/>
      <c r="H5" s="4"/>
      <c r="I5" s="4"/>
      <c r="J5" s="4"/>
      <c r="K5" s="4"/>
      <c r="L5" s="4"/>
      <c r="M5" s="4"/>
      <c r="N5" s="4"/>
      <c r="O5" s="4"/>
      <c r="P5" s="4"/>
      <c r="Q5" s="4"/>
      <c r="R5" s="4" t="s">
        <v>46</v>
      </c>
      <c r="S5" s="4"/>
      <c r="T5" s="4"/>
      <c r="U5" s="4"/>
      <c r="V5" s="4"/>
      <c r="W5" s="4"/>
      <c r="X5" s="4"/>
      <c r="Y5" s="4"/>
      <c r="Z5" s="4"/>
      <c r="AA5" s="4"/>
      <c r="AB5" s="4"/>
      <c r="AC5" s="4"/>
      <c r="AD5" s="4"/>
      <c r="AE5" s="4"/>
      <c r="AF5" s="4"/>
    </row>
    <row r="6" spans="1:34" s="6" customFormat="1" ht="15" x14ac:dyDescent="0.25">
      <c r="A6" s="27"/>
      <c r="B6" s="376" t="s">
        <v>44</v>
      </c>
      <c r="C6" s="377"/>
      <c r="D6" s="377"/>
      <c r="E6" s="377"/>
      <c r="F6" s="377"/>
      <c r="G6" s="377"/>
      <c r="H6" s="377"/>
      <c r="I6" s="377"/>
      <c r="J6" s="377"/>
      <c r="K6" s="378"/>
      <c r="L6" s="55"/>
      <c r="M6" s="37"/>
      <c r="N6" s="38"/>
      <c r="O6" s="38"/>
      <c r="R6" s="27"/>
      <c r="S6" s="376" t="s">
        <v>30</v>
      </c>
      <c r="T6" s="377"/>
      <c r="U6" s="377"/>
      <c r="V6" s="377"/>
      <c r="W6" s="377"/>
      <c r="X6" s="377"/>
      <c r="Y6" s="377"/>
      <c r="Z6" s="377"/>
      <c r="AA6" s="377"/>
      <c r="AB6" s="378"/>
      <c r="AC6" s="55"/>
      <c r="AD6" s="37"/>
      <c r="AE6" s="38"/>
      <c r="AF6" s="38"/>
      <c r="AG6" s="22"/>
      <c r="AH6" s="22"/>
    </row>
    <row r="7" spans="1:34" ht="12.75" customHeight="1" x14ac:dyDescent="0.2">
      <c r="A7" s="6"/>
      <c r="B7" s="379"/>
      <c r="C7" s="380"/>
      <c r="D7" s="380"/>
      <c r="E7" s="380"/>
      <c r="F7" s="380"/>
      <c r="G7" s="380"/>
      <c r="H7" s="380"/>
      <c r="I7" s="380"/>
      <c r="J7" s="380"/>
      <c r="K7" s="381"/>
      <c r="L7" s="56"/>
      <c r="M7" s="38"/>
      <c r="N7" s="38"/>
      <c r="O7" s="38"/>
      <c r="P7" s="6"/>
      <c r="R7" s="6"/>
      <c r="S7" s="379"/>
      <c r="T7" s="380"/>
      <c r="U7" s="380"/>
      <c r="V7" s="380"/>
      <c r="W7" s="380"/>
      <c r="X7" s="380"/>
      <c r="Y7" s="380"/>
      <c r="Z7" s="380"/>
      <c r="AA7" s="380"/>
      <c r="AB7" s="381"/>
      <c r="AC7" s="56"/>
      <c r="AD7" s="38"/>
      <c r="AE7" s="38"/>
      <c r="AF7" s="38"/>
      <c r="AG7" s="6"/>
    </row>
    <row r="8" spans="1:34" ht="24" customHeight="1" x14ac:dyDescent="0.2">
      <c r="B8" s="330" t="s">
        <v>77</v>
      </c>
      <c r="C8" s="331"/>
      <c r="D8" s="330" t="s">
        <v>78</v>
      </c>
      <c r="E8" s="331"/>
      <c r="F8" s="330" t="s">
        <v>79</v>
      </c>
      <c r="G8" s="331"/>
      <c r="H8" s="330" t="s">
        <v>80</v>
      </c>
      <c r="I8" s="332"/>
      <c r="J8" s="330" t="s">
        <v>106</v>
      </c>
      <c r="K8" s="334"/>
      <c r="L8" s="39"/>
      <c r="M8" s="40"/>
      <c r="N8" s="40"/>
      <c r="O8" s="40"/>
      <c r="S8" s="330" t="s">
        <v>77</v>
      </c>
      <c r="T8" s="331"/>
      <c r="U8" s="330" t="s">
        <v>78</v>
      </c>
      <c r="V8" s="331"/>
      <c r="W8" s="330" t="s">
        <v>79</v>
      </c>
      <c r="X8" s="331"/>
      <c r="Y8" s="330" t="s">
        <v>80</v>
      </c>
      <c r="Z8" s="332"/>
      <c r="AA8" s="330" t="s">
        <v>106</v>
      </c>
      <c r="AB8" s="334"/>
      <c r="AC8" s="39"/>
      <c r="AD8" s="40"/>
      <c r="AE8" s="40"/>
      <c r="AF8" s="40"/>
    </row>
    <row r="9" spans="1:34" s="7" customFormat="1" ht="20.25" customHeight="1" x14ac:dyDescent="0.2">
      <c r="A9" s="41"/>
      <c r="B9" s="42" t="s">
        <v>36</v>
      </c>
      <c r="C9" s="43" t="s">
        <v>29</v>
      </c>
      <c r="D9" s="42" t="s">
        <v>36</v>
      </c>
      <c r="E9" s="43" t="s">
        <v>29</v>
      </c>
      <c r="F9" s="42" t="s">
        <v>36</v>
      </c>
      <c r="G9" s="43" t="s">
        <v>29</v>
      </c>
      <c r="H9" s="42" t="s">
        <v>36</v>
      </c>
      <c r="I9" s="43" t="s">
        <v>29</v>
      </c>
      <c r="J9" s="42" t="s">
        <v>36</v>
      </c>
      <c r="K9" s="236" t="s">
        <v>29</v>
      </c>
      <c r="L9" s="46"/>
      <c r="M9" s="46"/>
      <c r="N9" s="46"/>
      <c r="O9" s="46"/>
      <c r="R9" s="41"/>
      <c r="S9" s="42" t="s">
        <v>36</v>
      </c>
      <c r="T9" s="43" t="s">
        <v>29</v>
      </c>
      <c r="U9" s="42" t="s">
        <v>36</v>
      </c>
      <c r="V9" s="43" t="s">
        <v>29</v>
      </c>
      <c r="W9" s="42" t="s">
        <v>36</v>
      </c>
      <c r="X9" s="43" t="s">
        <v>29</v>
      </c>
      <c r="Y9" s="42" t="s">
        <v>36</v>
      </c>
      <c r="Z9" s="43" t="s">
        <v>29</v>
      </c>
      <c r="AA9" s="42" t="s">
        <v>36</v>
      </c>
      <c r="AB9" s="44" t="s">
        <v>29</v>
      </c>
      <c r="AC9" s="45"/>
      <c r="AD9" s="46"/>
      <c r="AE9" s="46"/>
      <c r="AF9" s="46"/>
    </row>
    <row r="10" spans="1:34" x14ac:dyDescent="0.2">
      <c r="A10" s="95" t="s">
        <v>0</v>
      </c>
      <c r="B10" s="46"/>
      <c r="C10" s="46"/>
      <c r="D10" s="46"/>
      <c r="E10" s="46"/>
      <c r="F10" s="46"/>
      <c r="G10" s="46"/>
      <c r="H10" s="46"/>
      <c r="I10" s="46"/>
      <c r="J10" s="46"/>
      <c r="K10" s="243"/>
      <c r="L10" s="46"/>
      <c r="M10" s="46"/>
      <c r="N10" s="46"/>
      <c r="O10" s="46"/>
      <c r="P10" s="243"/>
      <c r="Q10" s="46"/>
      <c r="R10" s="95" t="s">
        <v>0</v>
      </c>
      <c r="S10" s="46"/>
      <c r="T10" s="46"/>
      <c r="U10" s="46"/>
      <c r="V10" s="46"/>
      <c r="W10" s="46"/>
      <c r="X10" s="46"/>
      <c r="Y10" s="46"/>
      <c r="Z10" s="46"/>
      <c r="AA10" s="46"/>
      <c r="AB10" s="259"/>
      <c r="AC10" s="46"/>
      <c r="AD10" s="46"/>
      <c r="AE10" s="46"/>
      <c r="AF10" s="46"/>
    </row>
    <row r="11" spans="1:34" x14ac:dyDescent="0.2">
      <c r="A11" s="97" t="s">
        <v>1</v>
      </c>
      <c r="K11" s="245"/>
      <c r="P11" s="245"/>
      <c r="R11" s="97" t="s">
        <v>1</v>
      </c>
      <c r="AB11" s="245"/>
    </row>
    <row r="12" spans="1:34" x14ac:dyDescent="0.2">
      <c r="A12" s="98" t="s">
        <v>2</v>
      </c>
      <c r="B12" s="15">
        <v>2.2706574883857198</v>
      </c>
      <c r="C12" s="16">
        <v>2.2840579240150299E-2</v>
      </c>
      <c r="D12" s="15">
        <v>2.1099798057797101</v>
      </c>
      <c r="E12" s="16">
        <v>2.4717358979744499E-2</v>
      </c>
      <c r="F12" s="15">
        <v>2.3081906501004998</v>
      </c>
      <c r="G12" s="16">
        <v>2.42683835525241E-2</v>
      </c>
      <c r="H12" s="15">
        <v>2.1470641155544299</v>
      </c>
      <c r="I12" s="16">
        <v>3.2622422884446702E-2</v>
      </c>
      <c r="J12" s="15">
        <v>2.2255070097335401</v>
      </c>
      <c r="K12" s="247">
        <v>3.03015779121335E-2</v>
      </c>
      <c r="L12" s="15"/>
      <c r="M12" s="16"/>
      <c r="N12" s="15"/>
      <c r="O12" s="16"/>
      <c r="P12" s="247"/>
      <c r="Q12" s="16"/>
      <c r="R12" s="98" t="s">
        <v>2</v>
      </c>
      <c r="S12" s="15">
        <v>2.21084429804224</v>
      </c>
      <c r="T12" s="16">
        <v>2.5086101135517E-2</v>
      </c>
      <c r="U12" s="15">
        <v>2.1530947763123298</v>
      </c>
      <c r="V12" s="16">
        <v>2.2421455290976E-2</v>
      </c>
      <c r="W12" s="15">
        <v>2.0604078124367899</v>
      </c>
      <c r="X12" s="16">
        <v>2.2004048587233802E-2</v>
      </c>
      <c r="Y12" s="15">
        <v>2.1181561201371899</v>
      </c>
      <c r="Z12" s="16">
        <v>2.7115676157720502E-2</v>
      </c>
      <c r="AA12" s="15">
        <v>1.96736571298828</v>
      </c>
      <c r="AB12" s="247">
        <v>3.03730187681364E-2</v>
      </c>
      <c r="AC12" s="15"/>
      <c r="AD12" s="16"/>
      <c r="AE12" s="15"/>
      <c r="AF12" s="16"/>
    </row>
    <row r="13" spans="1:34" ht="12.75" customHeight="1" x14ac:dyDescent="0.2">
      <c r="A13" s="98" t="s">
        <v>3</v>
      </c>
      <c r="B13" s="15">
        <v>2.1485437355145698</v>
      </c>
      <c r="C13" s="16">
        <v>2.2151701444043801E-2</v>
      </c>
      <c r="D13" s="15">
        <v>2.1186842981236298</v>
      </c>
      <c r="E13" s="16">
        <v>2.58315392042246E-2</v>
      </c>
      <c r="F13" s="15">
        <v>2.0796142833960798</v>
      </c>
      <c r="G13" s="16">
        <v>2.32985598913442E-2</v>
      </c>
      <c r="H13" s="15">
        <v>2.0088280501984199</v>
      </c>
      <c r="I13" s="16">
        <v>2.3853738211786799E-2</v>
      </c>
      <c r="J13" s="15">
        <v>1.9520435187482901</v>
      </c>
      <c r="K13" s="247">
        <v>2.94365091118871E-2</v>
      </c>
      <c r="L13" s="15"/>
      <c r="M13" s="16"/>
      <c r="N13" s="15"/>
      <c r="O13" s="16"/>
      <c r="P13" s="247"/>
      <c r="Q13" s="16"/>
      <c r="R13" s="98" t="s">
        <v>3</v>
      </c>
      <c r="S13" s="15">
        <v>1.97959395501044</v>
      </c>
      <c r="T13" s="16">
        <v>2.1625306766277899E-2</v>
      </c>
      <c r="U13" s="15">
        <v>1.93129843424466</v>
      </c>
      <c r="V13" s="16">
        <v>2.5946439722454799E-2</v>
      </c>
      <c r="W13" s="15">
        <v>1.77447805019188</v>
      </c>
      <c r="X13" s="16">
        <v>2.5680978398551099E-2</v>
      </c>
      <c r="Y13" s="15">
        <v>1.85146653431237</v>
      </c>
      <c r="Z13" s="16">
        <v>2.4551306795778601E-2</v>
      </c>
      <c r="AA13" s="15">
        <v>1.50782938577453</v>
      </c>
      <c r="AB13" s="247">
        <v>2.9142541743749799E-2</v>
      </c>
      <c r="AC13" s="15"/>
      <c r="AD13" s="16"/>
      <c r="AE13" s="15"/>
      <c r="AF13" s="16"/>
    </row>
    <row r="14" spans="1:34" x14ac:dyDescent="0.2">
      <c r="A14" s="98" t="s">
        <v>4</v>
      </c>
      <c r="B14" s="15">
        <v>2.1782061155707599</v>
      </c>
      <c r="C14" s="16">
        <v>1.5269518027404901E-2</v>
      </c>
      <c r="D14" s="15">
        <v>2.1512306489547401</v>
      </c>
      <c r="E14" s="16">
        <v>1.7587353524902202E-2</v>
      </c>
      <c r="F14" s="15">
        <v>2.3350244016385</v>
      </c>
      <c r="G14" s="16">
        <v>2.0626479241135701E-2</v>
      </c>
      <c r="H14" s="15">
        <v>2.1946258578804598</v>
      </c>
      <c r="I14" s="16">
        <v>2.4137013772103699E-2</v>
      </c>
      <c r="J14" s="15">
        <v>2.0314271144529799</v>
      </c>
      <c r="K14" s="247">
        <v>2.29394363545182E-2</v>
      </c>
      <c r="L14" s="15"/>
      <c r="M14" s="16"/>
      <c r="N14" s="15"/>
      <c r="O14" s="16"/>
      <c r="P14" s="247"/>
      <c r="Q14" s="16"/>
      <c r="R14" s="98" t="s">
        <v>4</v>
      </c>
      <c r="S14" s="15">
        <v>2.0739660539038498</v>
      </c>
      <c r="T14" s="16">
        <v>1.3759011012439201E-2</v>
      </c>
      <c r="U14" s="15">
        <v>2.0975350231143799</v>
      </c>
      <c r="V14" s="16">
        <v>1.4741673052290599E-2</v>
      </c>
      <c r="W14" s="15">
        <v>2.0831180182636899</v>
      </c>
      <c r="X14" s="16">
        <v>1.6933717588986499E-2</v>
      </c>
      <c r="Y14" s="15">
        <v>2.0642784498827198</v>
      </c>
      <c r="Z14" s="16">
        <v>2.0039856482365701E-2</v>
      </c>
      <c r="AA14" s="15">
        <v>1.7410071190409899</v>
      </c>
      <c r="AB14" s="247">
        <v>2.0124249310627999E-2</v>
      </c>
      <c r="AC14" s="15"/>
      <c r="AD14" s="16"/>
      <c r="AE14" s="15"/>
      <c r="AF14" s="16"/>
    </row>
    <row r="15" spans="1:34" x14ac:dyDescent="0.2">
      <c r="A15" s="98" t="s">
        <v>5</v>
      </c>
      <c r="B15" s="15">
        <v>1.96957992574277</v>
      </c>
      <c r="C15" s="16">
        <v>3.8713362603934001E-2</v>
      </c>
      <c r="D15" s="15">
        <v>1.89973666284144</v>
      </c>
      <c r="E15" s="16">
        <v>4.0206404611437901E-2</v>
      </c>
      <c r="F15" s="15">
        <v>2.1888190784039399</v>
      </c>
      <c r="G15" s="16">
        <v>3.6976698704275598E-2</v>
      </c>
      <c r="H15" s="15">
        <v>2.0635142421987802</v>
      </c>
      <c r="I15" s="16">
        <v>4.8407170071419703E-2</v>
      </c>
      <c r="J15" s="15">
        <v>2.0555276661008501</v>
      </c>
      <c r="K15" s="247">
        <v>6.8890354672733703E-2</v>
      </c>
      <c r="L15" s="15"/>
      <c r="M15" s="16"/>
      <c r="N15" s="15"/>
      <c r="O15" s="16"/>
      <c r="P15" s="247"/>
      <c r="Q15" s="16"/>
      <c r="R15" s="98" t="s">
        <v>5</v>
      </c>
      <c r="S15" s="15">
        <v>1.8484756324606999</v>
      </c>
      <c r="T15" s="16">
        <v>4.21267971645235E-2</v>
      </c>
      <c r="U15" s="15">
        <v>1.9862225278318599</v>
      </c>
      <c r="V15" s="16">
        <v>4.1501146724366902E-2</v>
      </c>
      <c r="W15" s="15">
        <v>2.16996571317515</v>
      </c>
      <c r="X15" s="16">
        <v>4.6645377176032003E-2</v>
      </c>
      <c r="Y15" s="15">
        <v>2.1675267359747101</v>
      </c>
      <c r="Z15" s="16">
        <v>5.3730932550161301E-2</v>
      </c>
      <c r="AA15" s="15">
        <v>1.6833251095219399</v>
      </c>
      <c r="AB15" s="247">
        <v>6.0412351165582703E-2</v>
      </c>
      <c r="AC15" s="15"/>
      <c r="AD15" s="16"/>
      <c r="AE15" s="15"/>
      <c r="AF15" s="16"/>
    </row>
    <row r="16" spans="1:34" x14ac:dyDescent="0.2">
      <c r="A16" s="98" t="s">
        <v>6</v>
      </c>
      <c r="B16" s="15">
        <v>2.1749075456446199</v>
      </c>
      <c r="C16" s="16">
        <v>2.2699025348996201E-2</v>
      </c>
      <c r="D16" s="15">
        <v>1.9635341681156799</v>
      </c>
      <c r="E16" s="16">
        <v>2.10512469535225E-2</v>
      </c>
      <c r="F16" s="15">
        <v>2.1008362701382999</v>
      </c>
      <c r="G16" s="16">
        <v>2.3233931417000302E-2</v>
      </c>
      <c r="H16" s="15">
        <v>2.2196962458006002</v>
      </c>
      <c r="I16" s="16">
        <v>2.6398623161143501E-2</v>
      </c>
      <c r="J16" s="15">
        <v>1.9274146950103599</v>
      </c>
      <c r="K16" s="247">
        <v>2.8599398550109099E-2</v>
      </c>
      <c r="L16" s="15"/>
      <c r="M16" s="16"/>
      <c r="N16" s="15"/>
      <c r="O16" s="16"/>
      <c r="P16" s="247"/>
      <c r="Q16" s="16"/>
      <c r="R16" s="98" t="s">
        <v>6</v>
      </c>
      <c r="S16" s="15">
        <v>2.0886495380719001</v>
      </c>
      <c r="T16" s="16">
        <v>1.8362839696310099E-2</v>
      </c>
      <c r="U16" s="15">
        <v>1.93586391477144</v>
      </c>
      <c r="V16" s="16">
        <v>2.2646204622921499E-2</v>
      </c>
      <c r="W16" s="15">
        <v>1.7339238261393</v>
      </c>
      <c r="X16" s="16">
        <v>2.21737404266227E-2</v>
      </c>
      <c r="Y16" s="15">
        <v>1.9603554490545101</v>
      </c>
      <c r="Z16" s="16">
        <v>1.8266914281813401E-2</v>
      </c>
      <c r="AA16" s="15">
        <v>1.7164647112456399</v>
      </c>
      <c r="AB16" s="247">
        <v>2.3888512558946601E-2</v>
      </c>
      <c r="AC16" s="15"/>
      <c r="AD16" s="16"/>
      <c r="AE16" s="15"/>
      <c r="AF16" s="16"/>
    </row>
    <row r="17" spans="1:33" x14ac:dyDescent="0.2">
      <c r="A17" s="98" t="s">
        <v>7</v>
      </c>
      <c r="B17" s="15">
        <v>1.9791637050117801</v>
      </c>
      <c r="C17" s="16">
        <v>2.1836458773061299E-2</v>
      </c>
      <c r="D17" s="15">
        <v>1.6955774857208099</v>
      </c>
      <c r="E17" s="16">
        <v>1.9805212879348499E-2</v>
      </c>
      <c r="F17" s="15">
        <v>2.0612222368161102</v>
      </c>
      <c r="G17" s="16">
        <v>2.22440170871968E-2</v>
      </c>
      <c r="H17" s="15">
        <v>2.2456218950306099</v>
      </c>
      <c r="I17" s="16">
        <v>2.7237635318231899E-2</v>
      </c>
      <c r="J17" s="15">
        <v>1.9007637430342199</v>
      </c>
      <c r="K17" s="247">
        <v>2.5519966128087001E-2</v>
      </c>
      <c r="L17" s="15"/>
      <c r="M17" s="16"/>
      <c r="N17" s="15"/>
      <c r="O17" s="16"/>
      <c r="P17" s="247"/>
      <c r="Q17" s="16"/>
      <c r="R17" s="98" t="s">
        <v>7</v>
      </c>
      <c r="S17" s="15">
        <v>2.01919957789978</v>
      </c>
      <c r="T17" s="16">
        <v>1.8749216480334799E-2</v>
      </c>
      <c r="U17" s="15">
        <v>1.7442420571464801</v>
      </c>
      <c r="V17" s="16">
        <v>1.6441664237968698E-2</v>
      </c>
      <c r="W17" s="15">
        <v>1.9632513361466799</v>
      </c>
      <c r="X17" s="16">
        <v>1.8342367913790701E-2</v>
      </c>
      <c r="Y17" s="15">
        <v>2.1488583726082102</v>
      </c>
      <c r="Z17" s="16">
        <v>2.2922852105668998E-2</v>
      </c>
      <c r="AA17" s="15">
        <v>1.53183656868405</v>
      </c>
      <c r="AB17" s="247">
        <v>2.53233524600203E-2</v>
      </c>
      <c r="AC17" s="15"/>
      <c r="AD17" s="16"/>
      <c r="AE17" s="15"/>
      <c r="AF17" s="16"/>
    </row>
    <row r="18" spans="1:33" x14ac:dyDescent="0.2">
      <c r="A18" s="98" t="s">
        <v>8</v>
      </c>
      <c r="B18" s="15">
        <v>2.2242013413074901</v>
      </c>
      <c r="C18" s="16">
        <v>1.88419437262487E-2</v>
      </c>
      <c r="D18" s="15">
        <v>2.03070584122931</v>
      </c>
      <c r="E18" s="16">
        <v>1.8718028238407899E-2</v>
      </c>
      <c r="F18" s="15">
        <v>2.3132541109560898</v>
      </c>
      <c r="G18" s="16">
        <v>2.39260864074019E-2</v>
      </c>
      <c r="H18" s="15">
        <v>1.9340795906526</v>
      </c>
      <c r="I18" s="16">
        <v>2.20030488825219E-2</v>
      </c>
      <c r="J18" s="15">
        <v>1.88922084863604</v>
      </c>
      <c r="K18" s="247">
        <v>2.23713506484002E-2</v>
      </c>
      <c r="L18" s="15"/>
      <c r="M18" s="16"/>
      <c r="N18" s="15"/>
      <c r="O18" s="16"/>
      <c r="P18" s="247"/>
      <c r="Q18" s="16"/>
      <c r="R18" s="98" t="s">
        <v>8</v>
      </c>
      <c r="S18" s="15">
        <v>2.16987471070337</v>
      </c>
      <c r="T18" s="16">
        <v>1.7245803225859901E-2</v>
      </c>
      <c r="U18" s="15">
        <v>1.98250115479693</v>
      </c>
      <c r="V18" s="16">
        <v>1.9338216928486501E-2</v>
      </c>
      <c r="W18" s="15">
        <v>1.981708374214</v>
      </c>
      <c r="X18" s="16">
        <v>2.1049697830175299E-2</v>
      </c>
      <c r="Y18" s="15">
        <v>1.8147444279171501</v>
      </c>
      <c r="Z18" s="16">
        <v>1.7979587271465501E-2</v>
      </c>
      <c r="AA18" s="15">
        <v>1.77128078508571</v>
      </c>
      <c r="AB18" s="247">
        <v>2.85631584065675E-2</v>
      </c>
      <c r="AC18" s="15"/>
      <c r="AD18" s="16"/>
      <c r="AE18" s="15"/>
      <c r="AF18" s="16"/>
    </row>
    <row r="19" spans="1:33" s="85" customFormat="1" x14ac:dyDescent="0.2">
      <c r="A19" s="98" t="s">
        <v>326</v>
      </c>
      <c r="B19" s="99">
        <v>1.93105542270709</v>
      </c>
      <c r="C19" s="100">
        <v>1.64754102150786E-2</v>
      </c>
      <c r="D19" s="99">
        <v>1.92952587779656</v>
      </c>
      <c r="E19" s="100">
        <v>2.0712248880855998E-2</v>
      </c>
      <c r="F19" s="99">
        <v>2.0836744109318901</v>
      </c>
      <c r="G19" s="100">
        <v>1.7179881142809699E-2</v>
      </c>
      <c r="H19" s="99">
        <v>1.92108484352903</v>
      </c>
      <c r="I19" s="100">
        <v>2.0616306897280601E-2</v>
      </c>
      <c r="J19" s="99">
        <v>1.8272851143474</v>
      </c>
      <c r="K19" s="258">
        <v>2.5303620995474601E-2</v>
      </c>
      <c r="L19" s="191"/>
      <c r="M19" s="192"/>
      <c r="N19" s="191"/>
      <c r="O19" s="192"/>
      <c r="P19" s="249"/>
      <c r="Q19" s="192"/>
      <c r="R19" s="98" t="s">
        <v>326</v>
      </c>
      <c r="S19" s="99">
        <v>1.8052686934597399</v>
      </c>
      <c r="T19" s="100">
        <v>1.82916029587551E-2</v>
      </c>
      <c r="U19" s="99">
        <v>1.8012930227346799</v>
      </c>
      <c r="V19" s="100">
        <v>2.01613121115389E-2</v>
      </c>
      <c r="W19" s="99">
        <v>1.8913514178378401</v>
      </c>
      <c r="X19" s="100">
        <v>2.12691048479637E-2</v>
      </c>
      <c r="Y19" s="99">
        <v>1.8784601937432299</v>
      </c>
      <c r="Z19" s="100">
        <v>1.9831615877420598E-2</v>
      </c>
      <c r="AA19" s="99">
        <v>1.5426751348032</v>
      </c>
      <c r="AB19" s="258">
        <v>2.8587913049645999E-2</v>
      </c>
      <c r="AC19" s="191"/>
      <c r="AD19" s="192"/>
      <c r="AE19" s="191"/>
      <c r="AF19" s="192"/>
    </row>
    <row r="20" spans="1:33" x14ac:dyDescent="0.2">
      <c r="A20" s="98" t="s">
        <v>9</v>
      </c>
      <c r="B20" s="15">
        <v>2.1782930498208501</v>
      </c>
      <c r="C20" s="16">
        <v>2.4297496350913699E-2</v>
      </c>
      <c r="D20" s="15">
        <v>2.1176599349977798</v>
      </c>
      <c r="E20" s="16">
        <v>2.4194780799846199E-2</v>
      </c>
      <c r="F20" s="15">
        <v>2.1542313034191301</v>
      </c>
      <c r="G20" s="16">
        <v>2.5927486665242298E-2</v>
      </c>
      <c r="H20" s="15">
        <v>2.0074788459152302</v>
      </c>
      <c r="I20" s="16">
        <v>2.5231803280385899E-2</v>
      </c>
      <c r="J20" s="15">
        <v>1.9356985337749899</v>
      </c>
      <c r="K20" s="247">
        <v>2.9247263078509399E-2</v>
      </c>
      <c r="L20" s="15"/>
      <c r="M20" s="16"/>
      <c r="N20" s="15"/>
      <c r="O20" s="16"/>
      <c r="P20" s="247"/>
      <c r="Q20" s="16"/>
      <c r="R20" s="98" t="s">
        <v>9</v>
      </c>
      <c r="S20" s="15">
        <v>2.06251391858962</v>
      </c>
      <c r="T20" s="16">
        <v>2.9492474070124602E-2</v>
      </c>
      <c r="U20" s="15">
        <v>1.9909936666386601</v>
      </c>
      <c r="V20" s="16">
        <v>2.35598841932191E-2</v>
      </c>
      <c r="W20" s="15">
        <v>1.8791687377989901</v>
      </c>
      <c r="X20" s="16">
        <v>2.7633349923053999E-2</v>
      </c>
      <c r="Y20" s="15">
        <v>1.8581916826701801</v>
      </c>
      <c r="Z20" s="16">
        <v>2.36267716273184E-2</v>
      </c>
      <c r="AA20" s="15">
        <v>1.5169895176642501</v>
      </c>
      <c r="AB20" s="247">
        <v>3.60056133352619E-2</v>
      </c>
      <c r="AC20" s="15"/>
      <c r="AD20" s="16"/>
      <c r="AE20" s="15"/>
      <c r="AF20" s="16"/>
    </row>
    <row r="21" spans="1:33" x14ac:dyDescent="0.2">
      <c r="A21" s="98" t="s">
        <v>10</v>
      </c>
      <c r="B21" s="15">
        <v>2.0762711768789699</v>
      </c>
      <c r="C21" s="16">
        <v>2.56227896662348E-2</v>
      </c>
      <c r="D21" s="15">
        <v>2.0528297170487599</v>
      </c>
      <c r="E21" s="16">
        <v>3.1612899919931103E-2</v>
      </c>
      <c r="F21" s="15">
        <v>2.0948737955785699</v>
      </c>
      <c r="G21" s="16">
        <v>2.77659660508228E-2</v>
      </c>
      <c r="H21" s="15">
        <v>2.1041479533768399</v>
      </c>
      <c r="I21" s="16">
        <v>4.0272894942874803E-2</v>
      </c>
      <c r="J21" s="15">
        <v>1.9129383450749</v>
      </c>
      <c r="K21" s="247">
        <v>3.7163351746221499E-2</v>
      </c>
      <c r="L21" s="15"/>
      <c r="M21" s="16"/>
      <c r="N21" s="15"/>
      <c r="O21" s="16"/>
      <c r="P21" s="247"/>
      <c r="Q21" s="16"/>
      <c r="R21" s="98" t="s">
        <v>10</v>
      </c>
      <c r="S21" s="15">
        <v>1.9518695673464199</v>
      </c>
      <c r="T21" s="16">
        <v>2.8225517053312998E-2</v>
      </c>
      <c r="U21" s="15">
        <v>2.1123142471452701</v>
      </c>
      <c r="V21" s="16">
        <v>3.1806466645922099E-2</v>
      </c>
      <c r="W21" s="15">
        <v>1.90461360841668</v>
      </c>
      <c r="X21" s="16">
        <v>2.8975429764101401E-2</v>
      </c>
      <c r="Y21" s="15">
        <v>2.04607151184543</v>
      </c>
      <c r="Z21" s="16">
        <v>3.3611020610355598E-2</v>
      </c>
      <c r="AA21" s="15">
        <v>1.6666598108252899</v>
      </c>
      <c r="AB21" s="247">
        <v>4.09609563241125E-2</v>
      </c>
      <c r="AC21" s="15"/>
      <c r="AD21" s="16"/>
      <c r="AE21" s="15"/>
      <c r="AF21" s="16"/>
    </row>
    <row r="22" spans="1:33" x14ac:dyDescent="0.2">
      <c r="A22" s="98" t="s">
        <v>11</v>
      </c>
      <c r="B22" s="15">
        <v>1.68609676479056</v>
      </c>
      <c r="C22" s="16">
        <v>4.1469887884987199E-2</v>
      </c>
      <c r="D22" s="15">
        <v>1.78435962137239</v>
      </c>
      <c r="E22" s="16">
        <v>3.8072519096559197E-2</v>
      </c>
      <c r="F22" s="15">
        <v>1.97077996152318</v>
      </c>
      <c r="G22" s="16">
        <v>3.6550146961074802E-2</v>
      </c>
      <c r="H22" s="15">
        <v>2.1993150155653698</v>
      </c>
      <c r="I22" s="16">
        <v>4.6784784033447498E-2</v>
      </c>
      <c r="J22" s="15">
        <v>2.0825738011038299</v>
      </c>
      <c r="K22" s="247">
        <v>4.7303898295541297E-2</v>
      </c>
      <c r="L22" s="15"/>
      <c r="M22" s="16"/>
      <c r="N22" s="15"/>
      <c r="O22" s="16"/>
      <c r="P22" s="247"/>
      <c r="Q22" s="16"/>
      <c r="R22" s="98" t="s">
        <v>11</v>
      </c>
      <c r="S22" s="15">
        <v>1.72219561799103</v>
      </c>
      <c r="T22" s="16">
        <v>4.0821796624481703E-2</v>
      </c>
      <c r="U22" s="15">
        <v>1.7965212056636599</v>
      </c>
      <c r="V22" s="16">
        <v>3.8353325843513697E-2</v>
      </c>
      <c r="W22" s="15">
        <v>1.90477680280837</v>
      </c>
      <c r="X22" s="16">
        <v>4.3254533880991403E-2</v>
      </c>
      <c r="Y22" s="15">
        <v>2.1062284418777302</v>
      </c>
      <c r="Z22" s="16">
        <v>4.1583121537522597E-2</v>
      </c>
      <c r="AA22" s="15">
        <v>1.76224643778587</v>
      </c>
      <c r="AB22" s="247">
        <v>4.7377892304093998E-2</v>
      </c>
      <c r="AC22" s="15"/>
      <c r="AD22" s="16"/>
      <c r="AE22" s="15"/>
      <c r="AF22" s="16"/>
    </row>
    <row r="23" spans="1:33" x14ac:dyDescent="0.2">
      <c r="A23" s="98" t="s">
        <v>12</v>
      </c>
      <c r="B23" s="15">
        <v>2.2918387584456998</v>
      </c>
      <c r="C23" s="16">
        <v>2.3925967270400202E-2</v>
      </c>
      <c r="D23" s="15">
        <v>2.3512050600857002</v>
      </c>
      <c r="E23" s="16">
        <v>2.7941830980591598E-2</v>
      </c>
      <c r="F23" s="15">
        <v>2.0658518569800002</v>
      </c>
      <c r="G23" s="16">
        <v>2.12654763868514E-2</v>
      </c>
      <c r="H23" s="15">
        <v>1.87128453151217</v>
      </c>
      <c r="I23" s="16">
        <v>2.73972417954471E-2</v>
      </c>
      <c r="J23" s="15">
        <v>1.67103026750685</v>
      </c>
      <c r="K23" s="247">
        <v>2.5885651691410001E-2</v>
      </c>
      <c r="L23" s="15"/>
      <c r="M23" s="16"/>
      <c r="N23" s="15"/>
      <c r="O23" s="16"/>
      <c r="P23" s="247"/>
      <c r="Q23" s="16"/>
      <c r="R23" s="98" t="s">
        <v>12</v>
      </c>
      <c r="S23" s="15">
        <v>1.88395065441131</v>
      </c>
      <c r="T23" s="16">
        <v>2.6264832345983501E-2</v>
      </c>
      <c r="U23" s="15">
        <v>2.1292737770023602</v>
      </c>
      <c r="V23" s="16">
        <v>2.4879907849298399E-2</v>
      </c>
      <c r="W23" s="15">
        <v>1.61019002274265</v>
      </c>
      <c r="X23" s="16">
        <v>1.9775171175504098E-2</v>
      </c>
      <c r="Y23" s="15">
        <v>1.4462832286405201</v>
      </c>
      <c r="Z23" s="16">
        <v>2.7625078102114401E-2</v>
      </c>
      <c r="AA23" s="15">
        <v>1.14168277835425</v>
      </c>
      <c r="AB23" s="247">
        <v>2.9663921885238601E-2</v>
      </c>
      <c r="AC23" s="15"/>
      <c r="AD23" s="16"/>
      <c r="AE23" s="15"/>
      <c r="AF23" s="16"/>
    </row>
    <row r="24" spans="1:33" x14ac:dyDescent="0.2">
      <c r="A24" s="98" t="s">
        <v>13</v>
      </c>
      <c r="B24" s="15">
        <v>2.1944406587448499</v>
      </c>
      <c r="C24" s="16">
        <v>2.4386037713287199E-2</v>
      </c>
      <c r="D24" s="15">
        <v>2.33908467661391</v>
      </c>
      <c r="E24" s="16">
        <v>3.0354255819732098E-2</v>
      </c>
      <c r="F24" s="15">
        <v>2.1262608624928898</v>
      </c>
      <c r="G24" s="16">
        <v>2.4493342751352998E-2</v>
      </c>
      <c r="H24" s="15">
        <v>2.2361103959746198</v>
      </c>
      <c r="I24" s="16">
        <v>3.3510047876406802E-2</v>
      </c>
      <c r="J24" s="15">
        <v>1.64997888277576</v>
      </c>
      <c r="K24" s="247">
        <v>2.9647036797198899E-2</v>
      </c>
      <c r="L24" s="15"/>
      <c r="M24" s="16"/>
      <c r="N24" s="15"/>
      <c r="O24" s="16"/>
      <c r="P24" s="247"/>
      <c r="Q24" s="16"/>
      <c r="R24" s="98" t="s">
        <v>13</v>
      </c>
      <c r="S24" s="15">
        <v>1.96195396153994</v>
      </c>
      <c r="T24" s="16">
        <v>2.6672913830145799E-2</v>
      </c>
      <c r="U24" s="15">
        <v>2.2615039754468098</v>
      </c>
      <c r="V24" s="16">
        <v>3.5308264824707197E-2</v>
      </c>
      <c r="W24" s="15">
        <v>1.8554425143298401</v>
      </c>
      <c r="X24" s="16">
        <v>2.5845217541339699E-2</v>
      </c>
      <c r="Y24" s="15">
        <v>1.9721258944501801</v>
      </c>
      <c r="Z24" s="16">
        <v>3.7210335929303798E-2</v>
      </c>
      <c r="AA24" s="15">
        <v>1.3529880803407199</v>
      </c>
      <c r="AB24" s="247">
        <v>3.1337963867083402E-2</v>
      </c>
      <c r="AC24" s="15"/>
      <c r="AD24" s="16"/>
      <c r="AE24" s="15"/>
      <c r="AF24" s="16"/>
    </row>
    <row r="25" spans="1:33" x14ac:dyDescent="0.2">
      <c r="A25" s="98" t="s">
        <v>14</v>
      </c>
      <c r="B25" s="15">
        <v>2.1490978879737499</v>
      </c>
      <c r="C25" s="16">
        <v>2.2709515361568299E-2</v>
      </c>
      <c r="D25" s="15">
        <v>2.0881043038044602</v>
      </c>
      <c r="E25" s="16">
        <v>2.34325245372323E-2</v>
      </c>
      <c r="F25" s="15">
        <v>2.19747631089075</v>
      </c>
      <c r="G25" s="16">
        <v>2.5590248969296001E-2</v>
      </c>
      <c r="H25" s="15">
        <v>2.2158298984922902</v>
      </c>
      <c r="I25" s="16">
        <v>2.68227609359914E-2</v>
      </c>
      <c r="J25" s="15">
        <v>1.8295459301399499</v>
      </c>
      <c r="K25" s="247">
        <v>2.8753885775513001E-2</v>
      </c>
      <c r="L25" s="15"/>
      <c r="M25" s="16"/>
      <c r="N25" s="15"/>
      <c r="O25" s="16"/>
      <c r="P25" s="247"/>
      <c r="Q25" s="16"/>
      <c r="R25" s="98" t="s">
        <v>14</v>
      </c>
      <c r="S25" s="15">
        <v>1.98328285383315</v>
      </c>
      <c r="T25" s="16">
        <v>1.9995301814208302E-2</v>
      </c>
      <c r="U25" s="15">
        <v>2.0559343485453598</v>
      </c>
      <c r="V25" s="16">
        <v>2.7398427967541501E-2</v>
      </c>
      <c r="W25" s="15">
        <v>1.6384736196813301</v>
      </c>
      <c r="X25" s="16">
        <v>2.3594303126341701E-2</v>
      </c>
      <c r="Y25" s="15">
        <v>1.9367279977573499</v>
      </c>
      <c r="Z25" s="16">
        <v>2.2845653633190601E-2</v>
      </c>
      <c r="AA25" s="15">
        <v>1.4944838304538901</v>
      </c>
      <c r="AB25" s="247">
        <v>2.8902412230727599E-2</v>
      </c>
      <c r="AC25" s="15"/>
      <c r="AD25" s="16"/>
      <c r="AE25" s="15"/>
      <c r="AF25" s="16"/>
    </row>
    <row r="26" spans="1:33" x14ac:dyDescent="0.2">
      <c r="A26" s="98" t="s">
        <v>15</v>
      </c>
      <c r="B26" s="15">
        <v>2.3211009538623801</v>
      </c>
      <c r="C26" s="16">
        <v>1.7900045397285801E-2</v>
      </c>
      <c r="D26" s="15">
        <v>2.13179753556286</v>
      </c>
      <c r="E26" s="16">
        <v>1.6774490013302799E-2</v>
      </c>
      <c r="F26" s="15">
        <v>2.0182117261876198</v>
      </c>
      <c r="G26" s="16">
        <v>1.8833763473578301E-2</v>
      </c>
      <c r="H26" s="15">
        <v>2.1052954890137898</v>
      </c>
      <c r="I26" s="16">
        <v>2.0643372920625201E-2</v>
      </c>
      <c r="J26" s="15">
        <v>2.0292910768836001</v>
      </c>
      <c r="K26" s="247">
        <v>2.5613390365939799E-2</v>
      </c>
      <c r="L26" s="15"/>
      <c r="M26" s="16"/>
      <c r="N26" s="15"/>
      <c r="O26" s="16"/>
      <c r="P26" s="247"/>
      <c r="Q26" s="16"/>
      <c r="R26" s="98" t="s">
        <v>15</v>
      </c>
      <c r="S26" s="15">
        <v>2.1378732866824599</v>
      </c>
      <c r="T26" s="16">
        <v>1.9806879960699599E-2</v>
      </c>
      <c r="U26" s="15">
        <v>2.0401911342444699</v>
      </c>
      <c r="V26" s="16">
        <v>2.35380021456215E-2</v>
      </c>
      <c r="W26" s="15">
        <v>1.6590201137608001</v>
      </c>
      <c r="X26" s="16">
        <v>2.1397618272344199E-2</v>
      </c>
      <c r="Y26" s="15">
        <v>1.7781026535967801</v>
      </c>
      <c r="Z26" s="16">
        <v>2.19191938045484E-2</v>
      </c>
      <c r="AA26" s="15">
        <v>1.6498554087061601</v>
      </c>
      <c r="AB26" s="247">
        <v>2.4395189910182399E-2</v>
      </c>
      <c r="AC26" s="15"/>
      <c r="AD26" s="16"/>
      <c r="AE26" s="15"/>
      <c r="AF26" s="16"/>
    </row>
    <row r="27" spans="1:33" x14ac:dyDescent="0.2">
      <c r="A27" s="98" t="s">
        <v>16</v>
      </c>
      <c r="B27" s="15">
        <v>1.7192997022396099</v>
      </c>
      <c r="C27" s="16">
        <v>2.7600506030579099E-2</v>
      </c>
      <c r="D27" s="15">
        <v>1.8320967834089901</v>
      </c>
      <c r="E27" s="16">
        <v>2.7341279572063799E-2</v>
      </c>
      <c r="F27" s="15">
        <v>1.94150482315707</v>
      </c>
      <c r="G27" s="16">
        <v>3.0458405959324301E-2</v>
      </c>
      <c r="H27" s="15">
        <v>2.0300717541631199</v>
      </c>
      <c r="I27" s="16">
        <v>3.9296440247369398E-2</v>
      </c>
      <c r="J27" s="15">
        <v>1.7282764241918001</v>
      </c>
      <c r="K27" s="247">
        <v>3.18520013645264E-2</v>
      </c>
      <c r="L27" s="15"/>
      <c r="M27" s="16"/>
      <c r="N27" s="15"/>
      <c r="O27" s="16"/>
      <c r="P27" s="247"/>
      <c r="Q27" s="16"/>
      <c r="R27" s="98" t="s">
        <v>16</v>
      </c>
      <c r="S27" s="15">
        <v>1.90694262258217</v>
      </c>
      <c r="T27" s="16">
        <v>2.7874466530294899E-2</v>
      </c>
      <c r="U27" s="15">
        <v>1.9296563063786401</v>
      </c>
      <c r="V27" s="16">
        <v>2.8016112233812E-2</v>
      </c>
      <c r="W27" s="15">
        <v>1.9793170654572201</v>
      </c>
      <c r="X27" s="16">
        <v>3.4465858123002797E-2</v>
      </c>
      <c r="Y27" s="15">
        <v>1.9409809410705701</v>
      </c>
      <c r="Z27" s="16">
        <v>3.06699544928071E-2</v>
      </c>
      <c r="AA27" s="15">
        <v>1.57489120354419</v>
      </c>
      <c r="AB27" s="247">
        <v>3.2604864272140502E-2</v>
      </c>
      <c r="AC27" s="15"/>
      <c r="AD27" s="16"/>
      <c r="AE27" s="15"/>
      <c r="AF27" s="16"/>
    </row>
    <row r="28" spans="1:33" x14ac:dyDescent="0.2">
      <c r="A28" s="98" t="s">
        <v>17</v>
      </c>
      <c r="B28" s="15">
        <v>1.7866945272405099</v>
      </c>
      <c r="C28" s="16">
        <v>3.1089437060736701E-2</v>
      </c>
      <c r="D28" s="15">
        <v>1.8961075424614999</v>
      </c>
      <c r="E28" s="16">
        <v>3.8514329527536598E-2</v>
      </c>
      <c r="F28" s="15">
        <v>2.1128228492536101</v>
      </c>
      <c r="G28" s="16">
        <v>2.8892965935715598E-2</v>
      </c>
      <c r="H28" s="15">
        <v>2.1673640602707902</v>
      </c>
      <c r="I28" s="16">
        <v>3.9376176803672502E-2</v>
      </c>
      <c r="J28" s="15">
        <v>2.0839804427257098</v>
      </c>
      <c r="K28" s="247">
        <v>3.5491210149052002E-2</v>
      </c>
      <c r="L28" s="15"/>
      <c r="M28" s="16"/>
      <c r="N28" s="15"/>
      <c r="O28" s="16"/>
      <c r="P28" s="247"/>
      <c r="Q28" s="16"/>
      <c r="R28" s="98" t="s">
        <v>17</v>
      </c>
      <c r="S28" s="15">
        <v>1.8819209492543301</v>
      </c>
      <c r="T28" s="16">
        <v>3.3649474468081003E-2</v>
      </c>
      <c r="U28" s="15">
        <v>2.0134026504180902</v>
      </c>
      <c r="V28" s="16">
        <v>3.44182577841112E-2</v>
      </c>
      <c r="W28" s="15">
        <v>2.1622293047717802</v>
      </c>
      <c r="X28" s="16">
        <v>3.0456591024610399E-2</v>
      </c>
      <c r="Y28" s="15">
        <v>2.0957596356833101</v>
      </c>
      <c r="Z28" s="16">
        <v>3.45616351681882E-2</v>
      </c>
      <c r="AA28" s="15">
        <v>1.7003050375464901</v>
      </c>
      <c r="AB28" s="247">
        <v>4.42010100221924E-2</v>
      </c>
      <c r="AC28" s="15"/>
      <c r="AD28" s="16"/>
      <c r="AE28" s="15"/>
      <c r="AF28" s="16"/>
    </row>
    <row r="29" spans="1:33" x14ac:dyDescent="0.2">
      <c r="A29" s="98" t="s">
        <v>18</v>
      </c>
      <c r="B29" s="15">
        <v>2.00946855202938</v>
      </c>
      <c r="C29" s="16">
        <v>2.6618961091171602E-2</v>
      </c>
      <c r="D29" s="15">
        <v>2.1059629261071202</v>
      </c>
      <c r="E29" s="16">
        <v>2.9909552083369002E-2</v>
      </c>
      <c r="F29" s="15">
        <v>2.15667363067177</v>
      </c>
      <c r="G29" s="16">
        <v>3.24212530372672E-2</v>
      </c>
      <c r="H29" s="15">
        <v>2.1483675946878402</v>
      </c>
      <c r="I29" s="16">
        <v>3.1979240142861902E-2</v>
      </c>
      <c r="J29" s="15">
        <v>1.98416570435122</v>
      </c>
      <c r="K29" s="247">
        <v>3.74133755388871E-2</v>
      </c>
      <c r="L29" s="15"/>
      <c r="M29" s="16"/>
      <c r="N29" s="15"/>
      <c r="O29" s="16"/>
      <c r="P29" s="247"/>
      <c r="Q29" s="16"/>
      <c r="R29" s="98" t="s">
        <v>18</v>
      </c>
      <c r="S29" s="15">
        <v>1.9321194473429</v>
      </c>
      <c r="T29" s="16">
        <v>3.3760963179325497E-2</v>
      </c>
      <c r="U29" s="15">
        <v>1.96760407112894</v>
      </c>
      <c r="V29" s="16">
        <v>2.9510751327580399E-2</v>
      </c>
      <c r="W29" s="15">
        <v>1.9759244669709199</v>
      </c>
      <c r="X29" s="16">
        <v>3.9010128035260001E-2</v>
      </c>
      <c r="Y29" s="15">
        <v>1.9445224221522599</v>
      </c>
      <c r="Z29" s="16">
        <v>3.3910049513807897E-2</v>
      </c>
      <c r="AA29" s="15">
        <v>1.5665535105869</v>
      </c>
      <c r="AB29" s="247">
        <v>3.9854086634795699E-2</v>
      </c>
      <c r="AC29" s="15"/>
      <c r="AD29" s="16"/>
      <c r="AE29" s="15"/>
      <c r="AF29" s="16"/>
    </row>
    <row r="30" spans="1:33" x14ac:dyDescent="0.2">
      <c r="A30" s="98" t="s">
        <v>19</v>
      </c>
      <c r="B30" s="15">
        <v>2.2080965914340398</v>
      </c>
      <c r="C30" s="16">
        <v>1.72792966627799E-2</v>
      </c>
      <c r="D30" s="15">
        <v>1.84354260815042</v>
      </c>
      <c r="E30" s="16">
        <v>1.9031351120818E-2</v>
      </c>
      <c r="F30" s="15">
        <v>1.9974228258755999</v>
      </c>
      <c r="G30" s="16">
        <v>2.1078475080948001E-2</v>
      </c>
      <c r="H30" s="15">
        <v>1.94539456310703</v>
      </c>
      <c r="I30" s="16">
        <v>2.3433953780557799E-2</v>
      </c>
      <c r="J30" s="15">
        <v>1.9620494212676201</v>
      </c>
      <c r="K30" s="247">
        <v>2.6372409644799599E-2</v>
      </c>
      <c r="L30" s="15"/>
      <c r="M30" s="16"/>
      <c r="N30" s="15"/>
      <c r="O30" s="16"/>
      <c r="P30" s="247"/>
      <c r="Q30" s="16"/>
      <c r="R30" s="98" t="s">
        <v>19</v>
      </c>
      <c r="S30" s="15">
        <v>2.1480873932442401</v>
      </c>
      <c r="T30" s="16">
        <v>2.04624203667319E-2</v>
      </c>
      <c r="U30" s="15">
        <v>1.8456367071317501</v>
      </c>
      <c r="V30" s="16">
        <v>2.3522617786932501E-2</v>
      </c>
      <c r="W30" s="15">
        <v>1.69678978082729</v>
      </c>
      <c r="X30" s="16">
        <v>2.05128510316957E-2</v>
      </c>
      <c r="Y30" s="15">
        <v>1.78757472511499</v>
      </c>
      <c r="Z30" s="16">
        <v>2.5647839267511199E-2</v>
      </c>
      <c r="AA30" s="15">
        <v>1.78682964423136</v>
      </c>
      <c r="AB30" s="247">
        <v>3.3838007629706499E-2</v>
      </c>
      <c r="AC30" s="15"/>
      <c r="AD30" s="16"/>
      <c r="AE30" s="15"/>
      <c r="AF30" s="16"/>
    </row>
    <row r="31" spans="1:33" x14ac:dyDescent="0.2">
      <c r="A31" s="98" t="s">
        <v>20</v>
      </c>
      <c r="B31" s="15">
        <v>2.2412061876597398</v>
      </c>
      <c r="C31" s="16">
        <v>2.9278601851551501E-2</v>
      </c>
      <c r="D31" s="15">
        <v>2.23859688422101</v>
      </c>
      <c r="E31" s="16">
        <v>3.4121425575405297E-2</v>
      </c>
      <c r="F31" s="15">
        <v>2.35750368763187</v>
      </c>
      <c r="G31" s="16">
        <v>3.11765225574995E-2</v>
      </c>
      <c r="H31" s="15">
        <v>2.2283982602678098</v>
      </c>
      <c r="I31" s="16">
        <v>3.7474126820878403E-2</v>
      </c>
      <c r="J31" s="15">
        <v>2.1970122300512802</v>
      </c>
      <c r="K31" s="247">
        <v>3.0925495344410799E-2</v>
      </c>
      <c r="L31" s="15"/>
      <c r="M31" s="16"/>
      <c r="N31" s="15"/>
      <c r="O31" s="16"/>
      <c r="P31" s="247"/>
      <c r="Q31" s="16"/>
      <c r="R31" s="98" t="s">
        <v>20</v>
      </c>
      <c r="S31" s="15">
        <v>2.1562557133557498</v>
      </c>
      <c r="T31" s="16">
        <v>2.5234097470580402E-2</v>
      </c>
      <c r="U31" s="15">
        <v>2.1823218804648201</v>
      </c>
      <c r="V31" s="16">
        <v>2.3183330431433499E-2</v>
      </c>
      <c r="W31" s="15">
        <v>2.0952580915518899</v>
      </c>
      <c r="X31" s="16">
        <v>2.7245812557207101E-2</v>
      </c>
      <c r="Y31" s="15">
        <v>2.09379898572517</v>
      </c>
      <c r="Z31" s="16">
        <v>3.55682307384039E-2</v>
      </c>
      <c r="AA31" s="15">
        <v>1.99487303766323</v>
      </c>
      <c r="AB31" s="247">
        <v>3.2771833335278298E-2</v>
      </c>
      <c r="AC31" s="15"/>
      <c r="AD31" s="16"/>
      <c r="AE31" s="15"/>
      <c r="AF31" s="16"/>
    </row>
    <row r="32" spans="1:33" x14ac:dyDescent="0.2">
      <c r="A32" s="98"/>
      <c r="K32" s="245"/>
      <c r="N32" s="6"/>
      <c r="O32" s="6"/>
      <c r="P32" s="245"/>
      <c r="R32" s="98"/>
      <c r="AB32" s="245"/>
      <c r="AE32" s="6"/>
      <c r="AF32" s="6"/>
      <c r="AG32" s="6"/>
    </row>
    <row r="33" spans="1:34" x14ac:dyDescent="0.2">
      <c r="A33" s="97" t="s">
        <v>21</v>
      </c>
      <c r="K33" s="245"/>
      <c r="N33" s="6"/>
      <c r="O33" s="6"/>
      <c r="P33" s="245"/>
      <c r="R33" s="97" t="s">
        <v>21</v>
      </c>
      <c r="AB33" s="245"/>
      <c r="AE33" s="6"/>
      <c r="AF33" s="6"/>
      <c r="AG33" s="6"/>
    </row>
    <row r="34" spans="1:34" x14ac:dyDescent="0.2">
      <c r="A34" s="98" t="s">
        <v>22</v>
      </c>
      <c r="B34" s="15">
        <v>2.07062432842981</v>
      </c>
      <c r="C34" s="16">
        <v>2.2834427492176301E-2</v>
      </c>
      <c r="D34" s="15">
        <v>2.1374111765183499</v>
      </c>
      <c r="E34" s="16">
        <v>2.28775101089684E-2</v>
      </c>
      <c r="F34" s="15">
        <v>2.1061917761700499</v>
      </c>
      <c r="G34" s="16">
        <v>2.6662149125925301E-2</v>
      </c>
      <c r="H34" s="15">
        <v>2.1271195414055502</v>
      </c>
      <c r="I34" s="16">
        <v>2.3698587657474499E-2</v>
      </c>
      <c r="J34" s="15">
        <v>1.92951374049091</v>
      </c>
      <c r="K34" s="247">
        <v>2.90559034923192E-2</v>
      </c>
      <c r="L34" s="15"/>
      <c r="M34" s="16"/>
      <c r="N34" s="8"/>
      <c r="O34" s="9"/>
      <c r="P34" s="247"/>
      <c r="Q34" s="16"/>
      <c r="R34" s="98" t="s">
        <v>22</v>
      </c>
      <c r="S34" s="15">
        <v>1.9184708667764401</v>
      </c>
      <c r="T34" s="16">
        <v>2.2087278855719001E-2</v>
      </c>
      <c r="U34" s="15">
        <v>2.0367709534329901</v>
      </c>
      <c r="V34" s="16">
        <v>2.0938531622248999E-2</v>
      </c>
      <c r="W34" s="15">
        <v>1.77348397629098</v>
      </c>
      <c r="X34" s="16">
        <v>3.1384845490920799E-2</v>
      </c>
      <c r="Y34" s="15">
        <v>1.9813608346888001</v>
      </c>
      <c r="Z34" s="16">
        <v>2.3488751622578099E-2</v>
      </c>
      <c r="AA34" s="15">
        <v>1.6249887434922601</v>
      </c>
      <c r="AB34" s="247">
        <v>3.5220146187278902E-2</v>
      </c>
      <c r="AC34" s="15"/>
      <c r="AD34" s="16"/>
      <c r="AE34" s="8"/>
      <c r="AF34" s="9"/>
      <c r="AG34" s="6"/>
    </row>
    <row r="35" spans="1:34" x14ac:dyDescent="0.2">
      <c r="A35" s="98" t="s">
        <v>23</v>
      </c>
      <c r="B35" s="15">
        <v>2.1667198697880101</v>
      </c>
      <c r="C35" s="16">
        <v>2.6713097818091901E-2</v>
      </c>
      <c r="D35" s="15">
        <v>2.1867244595230799</v>
      </c>
      <c r="E35" s="16">
        <v>2.7448710496854399E-2</v>
      </c>
      <c r="F35" s="15">
        <v>2.19991221759041</v>
      </c>
      <c r="G35" s="16">
        <v>3.1648389672594701E-2</v>
      </c>
      <c r="H35" s="15">
        <v>2.2983052562642201</v>
      </c>
      <c r="I35" s="16">
        <v>3.6691613509718897E-2</v>
      </c>
      <c r="J35" s="15">
        <v>2.1294770119900499</v>
      </c>
      <c r="K35" s="247">
        <v>3.9232577064406797E-2</v>
      </c>
      <c r="L35" s="15"/>
      <c r="M35" s="16"/>
      <c r="N35" s="8"/>
      <c r="O35" s="9"/>
      <c r="P35" s="247"/>
      <c r="Q35" s="16"/>
      <c r="R35" s="98" t="s">
        <v>23</v>
      </c>
      <c r="S35" s="15">
        <v>2.0888981716617998</v>
      </c>
      <c r="T35" s="16">
        <v>2.1905652861501399E-2</v>
      </c>
      <c r="U35" s="15">
        <v>2.16423726670287</v>
      </c>
      <c r="V35" s="16">
        <v>2.3595521099938201E-2</v>
      </c>
      <c r="W35" s="15">
        <v>1.91224077022687</v>
      </c>
      <c r="X35" s="16">
        <v>3.1431196509079599E-2</v>
      </c>
      <c r="Y35" s="15">
        <v>2.0716674492787699</v>
      </c>
      <c r="Z35" s="16">
        <v>3.1599973657067799E-2</v>
      </c>
      <c r="AA35" s="15">
        <v>1.96584526764694</v>
      </c>
      <c r="AB35" s="247">
        <v>4.3347823452022698E-2</v>
      </c>
      <c r="AC35" s="15"/>
      <c r="AD35" s="16"/>
      <c r="AE35" s="8"/>
      <c r="AF35" s="9"/>
      <c r="AG35" s="6"/>
    </row>
    <row r="36" spans="1:34" x14ac:dyDescent="0.2">
      <c r="A36" s="98" t="s">
        <v>24</v>
      </c>
      <c r="B36" s="15">
        <v>2.1158372511893502</v>
      </c>
      <c r="C36" s="16">
        <v>3.0955004297992899E-2</v>
      </c>
      <c r="D36" s="15">
        <v>2.0037546370055401</v>
      </c>
      <c r="E36" s="16">
        <v>3.6146669580456398E-2</v>
      </c>
      <c r="F36" s="15">
        <v>2.10038562019019</v>
      </c>
      <c r="G36" s="16">
        <v>3.5641304904809601E-2</v>
      </c>
      <c r="H36" s="15">
        <v>2.1237712932417301</v>
      </c>
      <c r="I36" s="16">
        <v>4.7511014479045099E-2</v>
      </c>
      <c r="J36" s="15">
        <v>2.0810852440591301</v>
      </c>
      <c r="K36" s="247">
        <v>4.6374367046385201E-2</v>
      </c>
      <c r="L36" s="15"/>
      <c r="M36" s="16"/>
      <c r="N36" s="8"/>
      <c r="O36" s="9"/>
      <c r="P36" s="247"/>
      <c r="Q36" s="16"/>
      <c r="R36" s="98" t="s">
        <v>24</v>
      </c>
      <c r="S36" s="15">
        <v>1.98869067159105</v>
      </c>
      <c r="T36" s="16">
        <v>3.04215001526995E-2</v>
      </c>
      <c r="U36" s="15">
        <v>2.1197389736949299</v>
      </c>
      <c r="V36" s="16">
        <v>3.7722834439541199E-2</v>
      </c>
      <c r="W36" s="15">
        <v>1.9119280180073499</v>
      </c>
      <c r="X36" s="16">
        <v>3.3247174170336499E-2</v>
      </c>
      <c r="Y36" s="15">
        <v>1.9863461689656801</v>
      </c>
      <c r="Z36" s="16">
        <v>3.3052171761658998E-2</v>
      </c>
      <c r="AA36" s="15">
        <v>1.7311777881683901</v>
      </c>
      <c r="AB36" s="247">
        <v>4.90725460763951E-2</v>
      </c>
      <c r="AC36" s="15"/>
      <c r="AD36" s="16"/>
      <c r="AE36" s="8"/>
      <c r="AF36" s="9"/>
      <c r="AG36" s="6"/>
    </row>
    <row r="37" spans="1:34" x14ac:dyDescent="0.2">
      <c r="A37" s="104" t="s">
        <v>25</v>
      </c>
      <c r="B37" s="15">
        <v>2.16518248025328</v>
      </c>
      <c r="C37" s="16">
        <v>2.59319549400659E-2</v>
      </c>
      <c r="D37" s="15">
        <v>2.1812684776601299</v>
      </c>
      <c r="E37" s="16">
        <v>2.6778906674831598E-2</v>
      </c>
      <c r="F37" s="15">
        <v>2.1968165808372802</v>
      </c>
      <c r="G37" s="16">
        <v>3.08161600770267E-2</v>
      </c>
      <c r="H37" s="15">
        <v>2.2933317820446901</v>
      </c>
      <c r="I37" s="16">
        <v>3.5838369991243298E-2</v>
      </c>
      <c r="J37" s="15">
        <v>2.1279959438837199</v>
      </c>
      <c r="K37" s="247">
        <v>3.8104532449390001E-2</v>
      </c>
      <c r="L37" s="15"/>
      <c r="M37" s="16"/>
      <c r="N37" s="8"/>
      <c r="O37" s="9"/>
      <c r="P37" s="247"/>
      <c r="Q37" s="16"/>
      <c r="R37" s="104" t="s">
        <v>25</v>
      </c>
      <c r="S37" s="15">
        <v>2.0858418194474502</v>
      </c>
      <c r="T37" s="16">
        <v>2.1134295921843599E-2</v>
      </c>
      <c r="U37" s="15">
        <v>2.1629261112960299</v>
      </c>
      <c r="V37" s="16">
        <v>2.2963107064845001E-2</v>
      </c>
      <c r="W37" s="15">
        <v>1.9122314405002601</v>
      </c>
      <c r="X37" s="16">
        <v>3.0516963819800302E-2</v>
      </c>
      <c r="Y37" s="15">
        <v>2.0692685550504399</v>
      </c>
      <c r="Z37" s="16">
        <v>3.07088094586601E-2</v>
      </c>
      <c r="AA37" s="15">
        <v>1.9585914401458899</v>
      </c>
      <c r="AB37" s="247">
        <v>4.1787160643635697E-2</v>
      </c>
      <c r="AC37" s="15"/>
      <c r="AD37" s="16"/>
      <c r="AE37" s="8"/>
      <c r="AF37" s="9"/>
      <c r="AG37" s="6"/>
    </row>
    <row r="38" spans="1:34" x14ac:dyDescent="0.2">
      <c r="A38" s="95"/>
      <c r="K38" s="245"/>
      <c r="L38" s="6"/>
      <c r="M38" s="6"/>
      <c r="N38" s="6"/>
      <c r="O38" s="6"/>
      <c r="P38" s="245"/>
      <c r="Q38" s="6"/>
      <c r="R38" s="95"/>
      <c r="AB38" s="245"/>
      <c r="AE38" s="6"/>
      <c r="AF38" s="6"/>
      <c r="AG38" s="6"/>
    </row>
    <row r="39" spans="1:34" s="85" customFormat="1" x14ac:dyDescent="0.2">
      <c r="A39" s="101" t="s">
        <v>156</v>
      </c>
      <c r="B39" s="199">
        <f>IF(ISNUMBER(B$12),AVERAGE(B12:B31,B34,B37),"")</f>
        <v>2.0897284954403741</v>
      </c>
      <c r="C39" s="102">
        <f>IF(ISNUMBER(C$12),SQRT((SUMSQ(C12:C31, C34,C37))/(22^2)),"")</f>
        <v>5.4011242084562316E-3</v>
      </c>
      <c r="D39" s="199">
        <f t="shared" ref="D39" si="0">IF(ISNUMBER(D$12),AVERAGE(D12:D31,D34,D37),"")</f>
        <v>2.0454091834806936</v>
      </c>
      <c r="E39" s="102">
        <f t="shared" ref="E39" si="1">IF(ISNUMBER(E$12),SQRT((SUMSQ(E12:E31, E34,E37))/(22^2)),"")</f>
        <v>5.799358283887817E-3</v>
      </c>
      <c r="F39" s="199">
        <f t="shared" ref="F39" si="2">IF(ISNUMBER(F$12),AVERAGE(F12:F31,F34,F37),"")</f>
        <v>2.1348753378659455</v>
      </c>
      <c r="G39" s="102">
        <f t="shared" ref="G39" si="3">IF(ISNUMBER(G$12),SQRT((SUMSQ(G12:G31, G34,G37))/(22^2)),"")</f>
        <v>5.6696186707265251E-3</v>
      </c>
      <c r="H39" s="199">
        <f t="shared" ref="H39" si="4">IF(ISNUMBER(H$12),AVERAGE(H12:H31,H34,H37),"")</f>
        <v>2.1097283875746395</v>
      </c>
      <c r="I39" s="102">
        <f t="shared" ref="I39" si="5">IF(ISNUMBER(I$12),SQRT((SUMSQ(I12:I31, I34,I37))/(22^2)),"")</f>
        <v>6.7863438785349091E-3</v>
      </c>
      <c r="J39" s="199">
        <f t="shared" ref="J39" si="6">IF(ISNUMBER(J$12),AVERAGE(J12:J31,J34,J37),"")</f>
        <v>1.9515109297402644</v>
      </c>
      <c r="K39" s="251">
        <f t="shared" ref="K39" si="7">IF(ISNUMBER(K$12),SQRT((SUMSQ(K12:K31, K34,K37))/(22^2)),"")</f>
        <v>7.157436524227667E-3</v>
      </c>
      <c r="L39" s="145" t="str">
        <f t="shared" ref="L39:Q39" si="8">+IF(ISNUMBER(L12),AVERAGE(L12:L18,L20:L31,L34:L35),"")</f>
        <v/>
      </c>
      <c r="M39" s="156" t="str">
        <f t="shared" si="8"/>
        <v/>
      </c>
      <c r="N39" s="145" t="str">
        <f t="shared" si="8"/>
        <v/>
      </c>
      <c r="O39" s="156" t="str">
        <f t="shared" si="8"/>
        <v/>
      </c>
      <c r="P39" s="263" t="str">
        <f t="shared" si="8"/>
        <v/>
      </c>
      <c r="Q39" s="156" t="str">
        <f t="shared" si="8"/>
        <v/>
      </c>
      <c r="R39" s="101" t="s">
        <v>156</v>
      </c>
      <c r="S39" s="199">
        <f>IF(ISNUMBER(S$12),AVERAGE(S12:S31,S34,S37),"")</f>
        <v>1.9967795969067834</v>
      </c>
      <c r="T39" s="102">
        <f>IF(ISNUMBER(T$12),SQRT((SUMSQ(T12:T31, T34,T37))/(22^2)),"")</f>
        <v>5.5571855869195096E-3</v>
      </c>
      <c r="U39" s="199">
        <f t="shared" ref="U39" si="9">IF(ISNUMBER(U$12),AVERAGE(U12:U31,U34,U37),"")</f>
        <v>2.0071409975404824</v>
      </c>
      <c r="V39" s="102">
        <f t="shared" ref="V39" si="10">IF(ISNUMBER(V$12),SQRT((SUMSQ(V12:V31, V34,V37))/(22^2)),"")</f>
        <v>5.7106952718792023E-3</v>
      </c>
      <c r="W39" s="199">
        <f t="shared" ref="W39" si="11">IF(ISNUMBER(W$12),AVERAGE(W12:W31,W34,W37),"")</f>
        <v>1.8956874588324697</v>
      </c>
      <c r="X39" s="102">
        <f t="shared" ref="X39" si="12">IF(ISNUMBER(X$12),SQRT((SUMSQ(X12:X31, X34,X37))/(22^2)),"")</f>
        <v>6.0292371566824238E-3</v>
      </c>
      <c r="Y39" s="199">
        <f t="shared" ref="Y39" si="13">IF(ISNUMBER(Y$12),AVERAGE(Y12:Y31,Y34,Y37),"")</f>
        <v>1.957311081543355</v>
      </c>
      <c r="Z39" s="102">
        <f t="shared" ref="Z39" si="14">IF(ISNUMBER(Z$12),SQRT((SUMSQ(Z12:Z31, Z34,Z37))/(22^2)),"")</f>
        <v>6.3428636154076821E-3</v>
      </c>
      <c r="AA39" s="199">
        <f t="shared" ref="AA39" si="15">IF(ISNUMBER(AA$12),AVERAGE(AA12:AA31,AA34,AA37),"")</f>
        <v>1.6478965003856858</v>
      </c>
      <c r="AB39" s="251">
        <f t="shared" ref="AB39" si="16">IF(ISNUMBER(AB$12),SQRT((SUMSQ(AB12:AB31, AB34,AB37))/(22^2)),"")</f>
        <v>7.4680649811581495E-3</v>
      </c>
      <c r="AC39" s="145" t="str">
        <f t="shared" ref="AC39:AH39" si="17">+IF(ISNUMBER(AC12),AVERAGE(AC12:AC18,AC20:AC31,AC34:AC35),"")</f>
        <v/>
      </c>
      <c r="AD39" s="156" t="str">
        <f t="shared" si="17"/>
        <v/>
      </c>
      <c r="AE39" s="145" t="str">
        <f t="shared" si="17"/>
        <v/>
      </c>
      <c r="AF39" s="156" t="str">
        <f t="shared" si="17"/>
        <v/>
      </c>
      <c r="AG39" s="145" t="str">
        <f t="shared" si="17"/>
        <v/>
      </c>
      <c r="AH39" s="156" t="str">
        <f t="shared" si="17"/>
        <v/>
      </c>
    </row>
    <row r="40" spans="1:34" x14ac:dyDescent="0.2">
      <c r="A40" s="48"/>
      <c r="B40" s="6"/>
      <c r="C40" s="6"/>
      <c r="D40" s="6"/>
      <c r="E40" s="6"/>
      <c r="F40" s="6"/>
      <c r="G40" s="6"/>
      <c r="H40" s="6"/>
      <c r="I40" s="6"/>
      <c r="J40" s="6"/>
      <c r="K40" s="245"/>
      <c r="L40" s="6"/>
      <c r="M40" s="6"/>
      <c r="N40" s="6"/>
      <c r="O40" s="6"/>
      <c r="P40" s="245"/>
      <c r="Q40" s="6"/>
      <c r="R40" s="48"/>
      <c r="S40" s="6"/>
      <c r="T40" s="6"/>
      <c r="U40" s="6"/>
      <c r="V40" s="6"/>
      <c r="W40" s="6"/>
      <c r="X40" s="6"/>
      <c r="Y40" s="6"/>
      <c r="Z40" s="6"/>
      <c r="AA40" s="6"/>
      <c r="AB40" s="245"/>
      <c r="AC40" s="6"/>
      <c r="AD40" s="6"/>
      <c r="AE40" s="6"/>
      <c r="AF40" s="6"/>
      <c r="AG40" s="6"/>
      <c r="AH40" s="6"/>
    </row>
    <row r="41" spans="1:34" x14ac:dyDescent="0.2">
      <c r="A41" s="49" t="s">
        <v>26</v>
      </c>
      <c r="B41" s="6"/>
      <c r="C41" s="6"/>
      <c r="D41" s="6"/>
      <c r="E41" s="6"/>
      <c r="F41" s="6"/>
      <c r="G41" s="6"/>
      <c r="H41" s="6"/>
      <c r="I41" s="6"/>
      <c r="J41" s="6"/>
      <c r="K41" s="245"/>
      <c r="L41" s="6"/>
      <c r="M41" s="6"/>
      <c r="N41" s="6"/>
      <c r="O41" s="6"/>
      <c r="P41" s="245"/>
      <c r="Q41" s="6"/>
      <c r="R41" s="49" t="s">
        <v>26</v>
      </c>
      <c r="S41" s="6"/>
      <c r="T41" s="6"/>
      <c r="U41" s="6"/>
      <c r="V41" s="6"/>
      <c r="W41" s="6"/>
      <c r="X41" s="6"/>
      <c r="Y41" s="6"/>
      <c r="Z41" s="6"/>
      <c r="AA41" s="6"/>
      <c r="AB41" s="245"/>
      <c r="AC41" s="6"/>
      <c r="AD41" s="6"/>
      <c r="AE41" s="6"/>
      <c r="AF41" s="6"/>
      <c r="AG41" s="6"/>
    </row>
    <row r="42" spans="1:34" s="6" customFormat="1" ht="12.75" customHeight="1" x14ac:dyDescent="0.2">
      <c r="A42" s="104" t="s">
        <v>262</v>
      </c>
      <c r="B42" s="8">
        <v>1.89084028922395</v>
      </c>
      <c r="C42" s="9">
        <v>2.7210883636030098E-2</v>
      </c>
      <c r="D42" s="8">
        <v>1.81410764961996</v>
      </c>
      <c r="E42" s="9">
        <v>3.1611429484868302E-2</v>
      </c>
      <c r="F42" s="8">
        <v>2.0011750579489198</v>
      </c>
      <c r="G42" s="9">
        <v>4.3232736148186998E-2</v>
      </c>
      <c r="H42" s="8">
        <v>1.8841443965336599</v>
      </c>
      <c r="I42" s="9">
        <v>4.1782868827044801E-2</v>
      </c>
      <c r="J42" s="8">
        <v>1.8522533028713699</v>
      </c>
      <c r="K42" s="247">
        <v>4.3158591717950799E-2</v>
      </c>
      <c r="L42" s="8"/>
      <c r="M42" s="9"/>
      <c r="N42" s="8"/>
      <c r="O42" s="9"/>
      <c r="P42" s="247"/>
      <c r="Q42" s="9"/>
      <c r="R42" s="104" t="s">
        <v>262</v>
      </c>
      <c r="S42" s="8">
        <v>1.76565218645732</v>
      </c>
      <c r="T42" s="9">
        <v>2.88569421358175E-2</v>
      </c>
      <c r="U42" s="8">
        <v>1.8447035525022599</v>
      </c>
      <c r="V42" s="9">
        <v>3.5370542498945397E-2</v>
      </c>
      <c r="W42" s="8">
        <v>1.85144583054937</v>
      </c>
      <c r="X42" s="9">
        <v>3.23259181103999E-2</v>
      </c>
      <c r="Y42" s="8">
        <v>1.81128962095887</v>
      </c>
      <c r="Z42" s="9">
        <v>3.3095894511578697E-2</v>
      </c>
      <c r="AA42" s="8">
        <v>1.7174596273457701</v>
      </c>
      <c r="AB42" s="247">
        <v>3.5398582408723601E-2</v>
      </c>
      <c r="AC42" s="8"/>
      <c r="AD42" s="9"/>
      <c r="AE42" s="8"/>
      <c r="AF42" s="9"/>
    </row>
    <row r="43" spans="1:34" s="6" customFormat="1" ht="12.75" customHeight="1" x14ac:dyDescent="0.2">
      <c r="A43" s="67" t="s">
        <v>338</v>
      </c>
      <c r="B43" s="210">
        <v>1.57613803637268</v>
      </c>
      <c r="C43" s="20">
        <v>6.4943277153178602E-2</v>
      </c>
      <c r="D43" s="210">
        <v>1.79193818266167</v>
      </c>
      <c r="E43" s="20">
        <v>7.8463640358919895E-2</v>
      </c>
      <c r="F43" s="210">
        <v>1.7066976055407299</v>
      </c>
      <c r="G43" s="20">
        <v>3.56339240275989E-2</v>
      </c>
      <c r="H43" s="210">
        <v>1.8378860089261899</v>
      </c>
      <c r="I43" s="20">
        <v>6.7183152529122006E-2</v>
      </c>
      <c r="J43" s="210">
        <v>2.0224591945741102</v>
      </c>
      <c r="K43" s="253">
        <v>5.46163238219338E-2</v>
      </c>
      <c r="L43" s="8"/>
      <c r="M43" s="9"/>
      <c r="N43" s="8"/>
      <c r="O43" s="9"/>
      <c r="P43" s="247"/>
      <c r="Q43" s="9"/>
      <c r="R43" s="67" t="s">
        <v>338</v>
      </c>
      <c r="S43" s="210">
        <v>1.7127760094944</v>
      </c>
      <c r="T43" s="20">
        <v>5.2009831400564602E-2</v>
      </c>
      <c r="U43" s="210">
        <v>1.8902686843025001</v>
      </c>
      <c r="V43" s="20">
        <v>4.8568951158059599E-2</v>
      </c>
      <c r="W43" s="210">
        <v>1.93470771162582</v>
      </c>
      <c r="X43" s="20">
        <v>5.3524777389202798E-2</v>
      </c>
      <c r="Y43" s="210">
        <v>1.7895284194515</v>
      </c>
      <c r="Z43" s="20">
        <v>4.1013432785620398E-2</v>
      </c>
      <c r="AA43" s="210">
        <v>1.9604417451787099</v>
      </c>
      <c r="AB43" s="253">
        <v>4.4214388467987302E-2</v>
      </c>
      <c r="AC43" s="8"/>
      <c r="AD43" s="9"/>
      <c r="AE43" s="8"/>
      <c r="AF43" s="9"/>
    </row>
    <row r="44" spans="1:34" s="73" customFormat="1" ht="99.2" customHeight="1" x14ac:dyDescent="0.2">
      <c r="A44" s="324" t="s">
        <v>240</v>
      </c>
      <c r="B44" s="325"/>
      <c r="C44" s="325"/>
      <c r="D44" s="325"/>
      <c r="E44" s="325"/>
      <c r="F44" s="325"/>
      <c r="G44" s="325"/>
      <c r="H44" s="325"/>
      <c r="I44" s="325"/>
      <c r="J44" s="325"/>
      <c r="K44" s="325"/>
      <c r="L44" s="325"/>
      <c r="M44" s="325"/>
      <c r="N44" s="325"/>
      <c r="O44" s="325"/>
      <c r="P44" s="325"/>
      <c r="Q44" s="325"/>
      <c r="R44" s="324" t="s">
        <v>240</v>
      </c>
      <c r="S44" s="339"/>
      <c r="T44" s="339"/>
      <c r="U44" s="339"/>
      <c r="V44" s="339"/>
      <c r="W44" s="339"/>
      <c r="X44" s="339"/>
      <c r="Y44" s="339"/>
      <c r="Z44" s="339"/>
      <c r="AA44" s="339"/>
      <c r="AB44" s="339"/>
      <c r="AC44" s="339"/>
      <c r="AD44" s="339"/>
      <c r="AE44" s="339"/>
      <c r="AF44" s="339"/>
      <c r="AG44" s="339"/>
    </row>
    <row r="45" spans="1:34" s="235" customFormat="1" ht="71.25" customHeight="1" x14ac:dyDescent="0.2">
      <c r="A45" s="323" t="s">
        <v>339</v>
      </c>
      <c r="B45" s="323"/>
      <c r="C45" s="323"/>
      <c r="D45" s="323"/>
      <c r="E45" s="323"/>
      <c r="F45" s="323"/>
      <c r="G45" s="323"/>
      <c r="H45" s="323"/>
      <c r="I45" s="323"/>
      <c r="J45" s="323"/>
      <c r="K45" s="323"/>
      <c r="L45" s="323"/>
      <c r="M45" s="323"/>
      <c r="N45" s="323"/>
      <c r="O45" s="323"/>
      <c r="P45" s="323"/>
      <c r="Q45" s="234"/>
      <c r="R45" s="323" t="s">
        <v>339</v>
      </c>
      <c r="S45" s="323"/>
      <c r="T45" s="323"/>
      <c r="U45" s="323"/>
      <c r="V45" s="323"/>
      <c r="W45" s="323"/>
      <c r="X45" s="323"/>
      <c r="Y45" s="323"/>
      <c r="Z45" s="323"/>
      <c r="AA45" s="323"/>
      <c r="AB45" s="323"/>
      <c r="AC45" s="323"/>
      <c r="AD45" s="323"/>
      <c r="AE45" s="323"/>
      <c r="AF45" s="323"/>
      <c r="AG45" s="323"/>
    </row>
    <row r="46" spans="1:34" s="68" customFormat="1" x14ac:dyDescent="0.2">
      <c r="A46" s="69" t="s">
        <v>147</v>
      </c>
      <c r="R46" s="69" t="s">
        <v>147</v>
      </c>
    </row>
    <row r="47" spans="1:34" s="68" customFormat="1" x14ac:dyDescent="0.2"/>
    <row r="48" spans="1:34" s="68" customFormat="1" x14ac:dyDescent="0.2"/>
    <row r="49" spans="1:32" s="68" customFormat="1" x14ac:dyDescent="0.2"/>
    <row r="50" spans="1:32" s="68" customFormat="1" x14ac:dyDescent="0.2"/>
    <row r="51" spans="1:32" s="68" customFormat="1" x14ac:dyDescent="0.2"/>
    <row r="52" spans="1:32" s="68" customFormat="1" x14ac:dyDescent="0.2"/>
    <row r="53" spans="1:32" s="68" customFormat="1" x14ac:dyDescent="0.2"/>
    <row r="54" spans="1:32" s="68" customFormat="1" x14ac:dyDescent="0.2"/>
    <row r="55" spans="1:32" s="68" customFormat="1" x14ac:dyDescent="0.2">
      <c r="A55" s="71"/>
      <c r="B55" s="69"/>
      <c r="C55" s="69"/>
      <c r="D55" s="69"/>
      <c r="E55" s="69"/>
      <c r="F55" s="69"/>
      <c r="G55" s="69"/>
      <c r="H55" s="69"/>
      <c r="I55" s="69"/>
      <c r="J55" s="69"/>
      <c r="K55" s="69"/>
      <c r="L55" s="69"/>
      <c r="M55" s="69"/>
      <c r="N55" s="69"/>
      <c r="O55" s="69"/>
      <c r="P55" s="69"/>
      <c r="Q55" s="69"/>
      <c r="R55" s="71"/>
      <c r="S55" s="69"/>
      <c r="T55" s="69"/>
      <c r="U55" s="69"/>
      <c r="V55" s="69"/>
      <c r="W55" s="69"/>
      <c r="X55" s="69"/>
      <c r="Y55" s="69"/>
      <c r="Z55" s="69"/>
      <c r="AA55" s="69"/>
      <c r="AB55" s="69"/>
      <c r="AC55" s="69"/>
      <c r="AD55" s="69"/>
      <c r="AE55" s="69"/>
      <c r="AF55" s="69"/>
    </row>
    <row r="56" spans="1:32" s="68" customFormat="1" x14ac:dyDescent="0.2">
      <c r="A56" s="71"/>
      <c r="B56" s="69"/>
      <c r="C56" s="69"/>
      <c r="D56" s="69"/>
      <c r="E56" s="69"/>
      <c r="F56" s="69"/>
      <c r="G56" s="69"/>
      <c r="H56" s="69"/>
      <c r="I56" s="69"/>
      <c r="J56" s="69"/>
      <c r="K56" s="69"/>
      <c r="L56" s="69"/>
      <c r="M56" s="69"/>
      <c r="N56" s="69"/>
      <c r="O56" s="69"/>
      <c r="P56" s="69"/>
      <c r="Q56" s="69"/>
      <c r="R56" s="71"/>
      <c r="S56" s="69"/>
      <c r="T56" s="69"/>
      <c r="U56" s="69"/>
      <c r="V56" s="69"/>
      <c r="W56" s="69"/>
      <c r="X56" s="69"/>
      <c r="Y56" s="69"/>
      <c r="Z56" s="69"/>
      <c r="AA56" s="69"/>
      <c r="AB56" s="69"/>
      <c r="AC56" s="69"/>
      <c r="AD56" s="69"/>
      <c r="AE56" s="69"/>
      <c r="AF56" s="69"/>
    </row>
    <row r="57" spans="1:32" s="68" customFormat="1" x14ac:dyDescent="0.2">
      <c r="A57" s="72"/>
      <c r="B57" s="69"/>
      <c r="D57" s="69"/>
      <c r="F57" s="69"/>
      <c r="H57" s="69"/>
      <c r="J57" s="69"/>
      <c r="L57" s="69"/>
      <c r="N57" s="69"/>
      <c r="R57" s="72"/>
      <c r="S57" s="69"/>
      <c r="U57" s="69"/>
      <c r="W57" s="69"/>
      <c r="Y57" s="69"/>
      <c r="AA57" s="69"/>
      <c r="AC57" s="69"/>
      <c r="AE57" s="69"/>
    </row>
    <row r="58" spans="1:32" s="68" customFormat="1" x14ac:dyDescent="0.2">
      <c r="A58" s="72"/>
      <c r="B58" s="69"/>
      <c r="D58" s="69"/>
      <c r="F58" s="69"/>
      <c r="H58" s="69"/>
      <c r="J58" s="69"/>
      <c r="L58" s="69"/>
      <c r="N58" s="69"/>
      <c r="R58" s="72"/>
      <c r="S58" s="69"/>
      <c r="U58" s="69"/>
      <c r="W58" s="69"/>
      <c r="Y58" s="69"/>
      <c r="AA58" s="69"/>
      <c r="AC58" s="69"/>
      <c r="AE58" s="69"/>
    </row>
    <row r="59" spans="1:32" s="68" customFormat="1" x14ac:dyDescent="0.2">
      <c r="A59" s="72"/>
      <c r="B59" s="69"/>
      <c r="D59" s="69"/>
      <c r="F59" s="69"/>
      <c r="H59" s="69"/>
      <c r="J59" s="69"/>
      <c r="L59" s="69"/>
      <c r="N59" s="69"/>
      <c r="R59" s="72"/>
      <c r="S59" s="69"/>
      <c r="U59" s="69"/>
      <c r="W59" s="69"/>
      <c r="Y59" s="69"/>
      <c r="AA59" s="69"/>
      <c r="AC59" s="69"/>
      <c r="AE59" s="69"/>
    </row>
    <row r="60" spans="1:32" s="68" customFormat="1" x14ac:dyDescent="0.2">
      <c r="A60" s="72"/>
      <c r="B60" s="69"/>
      <c r="D60" s="69"/>
      <c r="F60" s="69"/>
      <c r="H60" s="69"/>
      <c r="J60" s="69"/>
      <c r="L60" s="69"/>
      <c r="N60" s="69"/>
      <c r="R60" s="72"/>
      <c r="S60" s="69"/>
      <c r="U60" s="69"/>
      <c r="W60" s="69"/>
      <c r="Y60" s="69"/>
      <c r="AA60" s="69"/>
      <c r="AC60" s="69"/>
      <c r="AE60" s="69"/>
    </row>
    <row r="61" spans="1:32" s="68" customFormat="1" x14ac:dyDescent="0.2">
      <c r="A61" s="72"/>
      <c r="B61" s="69"/>
      <c r="D61" s="69"/>
      <c r="F61" s="69"/>
      <c r="H61" s="69"/>
      <c r="J61" s="69"/>
      <c r="L61" s="69"/>
      <c r="N61" s="69"/>
      <c r="R61" s="72"/>
      <c r="S61" s="69"/>
      <c r="U61" s="69"/>
      <c r="W61" s="69"/>
      <c r="Y61" s="69"/>
      <c r="AA61" s="69"/>
      <c r="AC61" s="69"/>
      <c r="AE61" s="69"/>
    </row>
    <row r="62" spans="1:32" x14ac:dyDescent="0.2">
      <c r="A62" s="11"/>
      <c r="R62" s="11"/>
    </row>
    <row r="63" spans="1:32" x14ac:dyDescent="0.2">
      <c r="A63" s="12"/>
      <c r="R63" s="12"/>
    </row>
    <row r="66" spans="2:2" x14ac:dyDescent="0.2">
      <c r="B66" s="10"/>
    </row>
    <row r="67" spans="2:2" x14ac:dyDescent="0.2">
      <c r="B67" s="10"/>
    </row>
    <row r="68" spans="2:2" x14ac:dyDescent="0.2">
      <c r="B68" s="10"/>
    </row>
    <row r="69" spans="2:2" x14ac:dyDescent="0.2">
      <c r="B69" s="10"/>
    </row>
    <row r="70" spans="2:2" x14ac:dyDescent="0.2">
      <c r="B70" s="10"/>
    </row>
  </sheetData>
  <mergeCells count="18">
    <mergeCell ref="A2:O4"/>
    <mergeCell ref="R2:AF4"/>
    <mergeCell ref="B6:K7"/>
    <mergeCell ref="S6:AB7"/>
    <mergeCell ref="S8:T8"/>
    <mergeCell ref="U8:V8"/>
    <mergeCell ref="W8:X8"/>
    <mergeCell ref="Y8:Z8"/>
    <mergeCell ref="AA8:AB8"/>
    <mergeCell ref="B8:C8"/>
    <mergeCell ref="D8:E8"/>
    <mergeCell ref="F8:G8"/>
    <mergeCell ref="H8:I8"/>
    <mergeCell ref="J8:K8"/>
    <mergeCell ref="A45:P45"/>
    <mergeCell ref="R45:AG45"/>
    <mergeCell ref="A44:Q44"/>
    <mergeCell ref="R44:AG4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50"/>
  </sheetPr>
  <dimension ref="A1:Y71"/>
  <sheetViews>
    <sheetView zoomScaleNormal="100" workbookViewId="0">
      <selection activeCell="X45" sqref="X45"/>
    </sheetView>
  </sheetViews>
  <sheetFormatPr defaultColWidth="9" defaultRowHeight="12.75" x14ac:dyDescent="0.2"/>
  <cols>
    <col min="1" max="1" width="16.7109375" style="3" customWidth="1"/>
    <col min="2" max="2" width="5" style="3" customWidth="1"/>
    <col min="3" max="11" width="5.5703125" style="3" customWidth="1"/>
    <col min="12" max="15" width="4.5703125" style="3" customWidth="1"/>
    <col min="16" max="16384" width="9" style="3"/>
  </cols>
  <sheetData>
    <row r="1" spans="1:25" x14ac:dyDescent="0.2">
      <c r="A1" s="2" t="s">
        <v>236</v>
      </c>
      <c r="B1" s="2"/>
      <c r="C1" s="2"/>
      <c r="D1" s="2"/>
      <c r="E1" s="2"/>
      <c r="F1" s="2"/>
      <c r="G1" s="2"/>
      <c r="H1" s="2"/>
      <c r="I1" s="2"/>
      <c r="J1" s="2"/>
      <c r="K1" s="2"/>
      <c r="L1" s="2"/>
      <c r="M1" s="2"/>
      <c r="N1" s="2"/>
      <c r="O1" s="2"/>
    </row>
    <row r="2" spans="1:25" ht="12.75" customHeight="1" x14ac:dyDescent="0.2">
      <c r="A2" s="329" t="s">
        <v>179</v>
      </c>
      <c r="B2" s="329"/>
      <c r="C2" s="329"/>
      <c r="D2" s="329"/>
      <c r="E2" s="329"/>
      <c r="F2" s="329"/>
      <c r="G2" s="329"/>
      <c r="H2" s="329"/>
      <c r="I2" s="329"/>
      <c r="J2" s="329"/>
      <c r="K2" s="329"/>
      <c r="L2" s="329"/>
      <c r="M2" s="329"/>
      <c r="N2" s="329"/>
      <c r="O2" s="329"/>
    </row>
    <row r="3" spans="1:25" x14ac:dyDescent="0.2">
      <c r="A3" s="329"/>
      <c r="B3" s="329"/>
      <c r="C3" s="329"/>
      <c r="D3" s="329"/>
      <c r="E3" s="329"/>
      <c r="F3" s="329"/>
      <c r="G3" s="329"/>
      <c r="H3" s="329"/>
      <c r="I3" s="329"/>
      <c r="J3" s="329"/>
      <c r="K3" s="329"/>
      <c r="L3" s="329"/>
      <c r="M3" s="329"/>
      <c r="N3" s="329"/>
      <c r="O3" s="329"/>
    </row>
    <row r="4" spans="1:25" x14ac:dyDescent="0.2">
      <c r="A4" s="329"/>
      <c r="B4" s="329"/>
      <c r="C4" s="329"/>
      <c r="D4" s="329"/>
      <c r="E4" s="329"/>
      <c r="F4" s="329"/>
      <c r="G4" s="329"/>
      <c r="H4" s="329"/>
      <c r="I4" s="329"/>
      <c r="J4" s="329"/>
      <c r="K4" s="329"/>
      <c r="L4" s="329"/>
      <c r="M4" s="329"/>
      <c r="N4" s="329"/>
      <c r="O4" s="329"/>
    </row>
    <row r="5" spans="1:25" x14ac:dyDescent="0.2">
      <c r="A5" s="4"/>
      <c r="B5" s="4"/>
      <c r="C5" s="4"/>
      <c r="D5" s="4"/>
      <c r="E5" s="4"/>
      <c r="F5" s="4"/>
      <c r="G5" s="4"/>
      <c r="H5" s="4"/>
      <c r="I5" s="4"/>
      <c r="J5" s="4"/>
      <c r="K5" s="4"/>
      <c r="L5" s="4"/>
      <c r="M5" s="4"/>
      <c r="N5" s="4"/>
      <c r="O5" s="4"/>
    </row>
    <row r="6" spans="1:25" s="6" customFormat="1" ht="15" x14ac:dyDescent="0.25">
      <c r="A6" s="27"/>
      <c r="B6" s="376" t="s">
        <v>109</v>
      </c>
      <c r="C6" s="377"/>
      <c r="D6" s="377"/>
      <c r="E6" s="377"/>
      <c r="F6" s="377"/>
      <c r="G6" s="377"/>
      <c r="H6" s="377"/>
      <c r="I6" s="377"/>
      <c r="J6" s="377"/>
      <c r="K6" s="378"/>
      <c r="L6" s="55"/>
      <c r="M6" s="37"/>
      <c r="N6" s="38"/>
      <c r="O6" s="38"/>
      <c r="P6" s="3"/>
      <c r="Q6" s="3"/>
      <c r="R6" s="3"/>
      <c r="S6" s="3"/>
      <c r="T6" s="3"/>
      <c r="U6" s="3"/>
      <c r="V6" s="3"/>
      <c r="W6" s="3"/>
      <c r="X6" s="3"/>
      <c r="Y6" s="3"/>
    </row>
    <row r="7" spans="1:25" ht="12.75" customHeight="1" x14ac:dyDescent="0.2">
      <c r="A7" s="6"/>
      <c r="B7" s="379"/>
      <c r="C7" s="380"/>
      <c r="D7" s="380"/>
      <c r="E7" s="380"/>
      <c r="F7" s="380"/>
      <c r="G7" s="380"/>
      <c r="H7" s="380"/>
      <c r="I7" s="380"/>
      <c r="J7" s="380"/>
      <c r="K7" s="381"/>
      <c r="L7" s="56"/>
      <c r="M7" s="38"/>
      <c r="N7" s="38"/>
      <c r="O7" s="38"/>
    </row>
    <row r="8" spans="1:25" ht="24" customHeight="1" x14ac:dyDescent="0.2">
      <c r="B8" s="330" t="s">
        <v>77</v>
      </c>
      <c r="C8" s="331"/>
      <c r="D8" s="330" t="s">
        <v>78</v>
      </c>
      <c r="E8" s="331"/>
      <c r="F8" s="330" t="s">
        <v>79</v>
      </c>
      <c r="G8" s="331"/>
      <c r="H8" s="330" t="s">
        <v>80</v>
      </c>
      <c r="I8" s="332"/>
      <c r="J8" s="330" t="s">
        <v>106</v>
      </c>
      <c r="K8" s="334"/>
      <c r="L8" s="39"/>
      <c r="M8" s="40"/>
      <c r="N8" s="40"/>
      <c r="O8" s="40"/>
    </row>
    <row r="9" spans="1:25" s="7" customFormat="1" ht="20.25" customHeight="1" x14ac:dyDescent="0.2">
      <c r="A9" s="41"/>
      <c r="B9" s="59" t="s">
        <v>221</v>
      </c>
      <c r="C9" s="59" t="s">
        <v>67</v>
      </c>
      <c r="D9" s="59" t="s">
        <v>221</v>
      </c>
      <c r="E9" s="59" t="s">
        <v>67</v>
      </c>
      <c r="F9" s="59" t="s">
        <v>221</v>
      </c>
      <c r="G9" s="59" t="s">
        <v>67</v>
      </c>
      <c r="H9" s="59" t="s">
        <v>221</v>
      </c>
      <c r="I9" s="59" t="s">
        <v>67</v>
      </c>
      <c r="J9" s="59" t="s">
        <v>221</v>
      </c>
      <c r="K9" s="59" t="s">
        <v>67</v>
      </c>
      <c r="L9" s="45"/>
      <c r="M9" s="46"/>
      <c r="N9" s="46"/>
      <c r="O9" s="46"/>
      <c r="P9" s="3"/>
      <c r="Q9" s="3"/>
      <c r="R9" s="3"/>
      <c r="S9" s="3"/>
      <c r="T9" s="3"/>
      <c r="U9" s="3"/>
      <c r="V9" s="3"/>
      <c r="W9" s="3"/>
      <c r="X9" s="3"/>
      <c r="Y9" s="3"/>
    </row>
    <row r="10" spans="1:25" x14ac:dyDescent="0.2">
      <c r="A10" s="95" t="s">
        <v>0</v>
      </c>
      <c r="B10" s="46"/>
      <c r="C10" s="46"/>
      <c r="D10" s="46"/>
      <c r="E10" s="46"/>
      <c r="F10" s="46"/>
      <c r="G10" s="46"/>
      <c r="H10" s="46"/>
      <c r="I10" s="46"/>
      <c r="J10" s="46"/>
      <c r="K10" s="259"/>
      <c r="L10" s="46"/>
      <c r="M10" s="46"/>
      <c r="N10" s="46"/>
      <c r="O10" s="46"/>
    </row>
    <row r="11" spans="1:25" x14ac:dyDescent="0.2">
      <c r="A11" s="97" t="s">
        <v>1</v>
      </c>
      <c r="K11" s="245"/>
    </row>
    <row r="12" spans="1:25" x14ac:dyDescent="0.2">
      <c r="A12" s="98" t="s">
        <v>2</v>
      </c>
      <c r="B12" s="15">
        <v>-6.0348719638452598E-2</v>
      </c>
      <c r="C12" s="24">
        <v>8.2890093344825097E-2</v>
      </c>
      <c r="D12" s="15">
        <v>1.9849267345746199E-2</v>
      </c>
      <c r="E12" s="24">
        <v>0.43161308386385799</v>
      </c>
      <c r="F12" s="15">
        <v>-0.24863108892876901</v>
      </c>
      <c r="G12" s="24">
        <v>1.0941114680918E-10</v>
      </c>
      <c r="H12" s="15">
        <v>-5.3972675546772E-2</v>
      </c>
      <c r="I12" s="24">
        <v>0.154161629944361</v>
      </c>
      <c r="J12" s="15">
        <v>-0.123109172205368</v>
      </c>
      <c r="K12" s="264">
        <v>3.7749011448313698E-2</v>
      </c>
      <c r="L12" s="15"/>
      <c r="M12" s="16"/>
      <c r="N12" s="15"/>
      <c r="O12" s="16"/>
    </row>
    <row r="13" spans="1:25" ht="12.75" customHeight="1" x14ac:dyDescent="0.2">
      <c r="A13" s="98" t="s">
        <v>3</v>
      </c>
      <c r="B13" s="15">
        <v>-0.19769150762641</v>
      </c>
      <c r="C13" s="24">
        <v>5.6253903701897201E-6</v>
      </c>
      <c r="D13" s="15">
        <v>-0.20782858567625001</v>
      </c>
      <c r="E13" s="24">
        <v>5.2136501522470597E-5</v>
      </c>
      <c r="F13" s="15">
        <v>-0.30176391931267299</v>
      </c>
      <c r="G13" s="24">
        <v>2.3424728823329102E-10</v>
      </c>
      <c r="H13" s="15">
        <v>-0.23449136188156</v>
      </c>
      <c r="I13" s="24">
        <v>8.1259110529252599E-7</v>
      </c>
      <c r="J13" s="15">
        <v>-0.33322126547382702</v>
      </c>
      <c r="K13" s="264">
        <v>2.8911539828868601E-11</v>
      </c>
      <c r="L13" s="15"/>
      <c r="M13" s="16"/>
      <c r="N13" s="15"/>
      <c r="O13" s="16"/>
    </row>
    <row r="14" spans="1:25" x14ac:dyDescent="0.2">
      <c r="A14" s="98" t="s">
        <v>4</v>
      </c>
      <c r="B14" s="15">
        <v>-0.144047931203896</v>
      </c>
      <c r="C14" s="24">
        <v>2.9685862656947401E-9</v>
      </c>
      <c r="D14" s="15">
        <v>-6.2343188912933001E-2</v>
      </c>
      <c r="E14" s="24">
        <v>1.2419786246385499E-2</v>
      </c>
      <c r="F14" s="15">
        <v>-0.230868847745787</v>
      </c>
      <c r="G14" s="24">
        <v>1.79056769411545E-12</v>
      </c>
      <c r="H14" s="15">
        <v>-8.6266205921564101E-2</v>
      </c>
      <c r="I14" s="24">
        <v>1.0638146714728999E-2</v>
      </c>
      <c r="J14" s="15">
        <v>-0.24764565566003499</v>
      </c>
      <c r="K14" s="264">
        <v>1.1958488199681499E-8</v>
      </c>
      <c r="L14" s="15"/>
      <c r="M14" s="16"/>
      <c r="N14" s="15"/>
      <c r="O14" s="16"/>
    </row>
    <row r="15" spans="1:25" x14ac:dyDescent="0.2">
      <c r="A15" s="98" t="s">
        <v>5</v>
      </c>
      <c r="B15" s="15">
        <v>-0.32017019081618298</v>
      </c>
      <c r="C15" s="24">
        <v>1.9522508054592398E-9</v>
      </c>
      <c r="D15" s="15">
        <v>-0.11491896923661001</v>
      </c>
      <c r="E15" s="24">
        <v>5.74582441513884E-2</v>
      </c>
      <c r="F15" s="15">
        <v>-0.120710800353414</v>
      </c>
      <c r="G15" s="24">
        <v>8.1594615954063907E-2</v>
      </c>
      <c r="H15" s="15">
        <v>-3.48599988901366E-2</v>
      </c>
      <c r="I15" s="24">
        <v>0.651440136392896</v>
      </c>
      <c r="J15" s="15">
        <v>-0.37537356366339802</v>
      </c>
      <c r="K15" s="264">
        <v>6.3536186082768797E-4</v>
      </c>
      <c r="L15" s="15"/>
      <c r="M15" s="16"/>
      <c r="N15" s="15"/>
      <c r="O15" s="16"/>
    </row>
    <row r="16" spans="1:25" x14ac:dyDescent="0.2">
      <c r="A16" s="98" t="s">
        <v>6</v>
      </c>
      <c r="B16" s="15">
        <v>-0.11070203143532301</v>
      </c>
      <c r="C16" s="24">
        <v>3.6787061898913003E-5</v>
      </c>
      <c r="D16" s="15">
        <v>-6.4961947757077407E-2</v>
      </c>
      <c r="E16" s="24">
        <v>6.2913857820446006E-2</v>
      </c>
      <c r="F16" s="15">
        <v>-0.364268231542069</v>
      </c>
      <c r="G16" s="24">
        <v>6.2172489379008798E-15</v>
      </c>
      <c r="H16" s="15">
        <v>-0.31358529575773902</v>
      </c>
      <c r="I16" s="24">
        <v>1.67865721323324E-13</v>
      </c>
      <c r="J16" s="15">
        <v>-0.195808632356472</v>
      </c>
      <c r="K16" s="264">
        <v>4.9271594770861098E-5</v>
      </c>
      <c r="L16" s="15"/>
      <c r="M16" s="16"/>
      <c r="N16" s="15"/>
      <c r="O16" s="16"/>
    </row>
    <row r="17" spans="1:25" x14ac:dyDescent="0.2">
      <c r="A17" s="98" t="s">
        <v>7</v>
      </c>
      <c r="B17" s="15">
        <v>-0.18209831896234699</v>
      </c>
      <c r="C17" s="24">
        <v>1.86560109582956E-8</v>
      </c>
      <c r="D17" s="15">
        <v>-6.9904452111061999E-2</v>
      </c>
      <c r="E17" s="24">
        <v>2.4136210613793899E-2</v>
      </c>
      <c r="F17" s="15">
        <v>-0.17206125647634099</v>
      </c>
      <c r="G17" s="24">
        <v>2.9353737092119299E-6</v>
      </c>
      <c r="H17" s="15">
        <v>-0.20346130291776601</v>
      </c>
      <c r="I17" s="24">
        <v>2.8670210441505999E-5</v>
      </c>
      <c r="J17" s="15">
        <v>-0.421830056177878</v>
      </c>
      <c r="K17" s="264">
        <v>1.9984014443252802E-15</v>
      </c>
      <c r="L17" s="15"/>
      <c r="M17" s="16"/>
      <c r="N17" s="15"/>
      <c r="O17" s="16"/>
    </row>
    <row r="18" spans="1:25" x14ac:dyDescent="0.2">
      <c r="A18" s="98" t="s">
        <v>8</v>
      </c>
      <c r="B18" s="15">
        <v>-0.121517687929007</v>
      </c>
      <c r="C18" s="24">
        <v>4.61573296624884E-4</v>
      </c>
      <c r="D18" s="15">
        <v>-0.16577108068788801</v>
      </c>
      <c r="E18" s="24">
        <v>2.0368643252055601E-6</v>
      </c>
      <c r="F18" s="15">
        <v>-0.35662869059772001</v>
      </c>
      <c r="G18" s="24">
        <v>4.4408920985006301E-16</v>
      </c>
      <c r="H18" s="15">
        <v>-0.21388983279961499</v>
      </c>
      <c r="I18" s="24">
        <v>3.8768988019910502E-13</v>
      </c>
      <c r="J18" s="15">
        <v>-0.12508167824362901</v>
      </c>
      <c r="K18" s="264">
        <v>5.1107761050868099E-3</v>
      </c>
      <c r="L18" s="15"/>
      <c r="M18" s="16"/>
      <c r="N18" s="15"/>
      <c r="O18" s="16"/>
    </row>
    <row r="19" spans="1:25" s="85" customFormat="1" x14ac:dyDescent="0.2">
      <c r="A19" s="98" t="s">
        <v>326</v>
      </c>
      <c r="B19" s="191">
        <v>-7.2525608475530606E-2</v>
      </c>
      <c r="C19" s="193">
        <v>1.6191640845750099E-2</v>
      </c>
      <c r="D19" s="191">
        <v>-0.104854460878033</v>
      </c>
      <c r="E19" s="193">
        <v>1.5859156943780501E-3</v>
      </c>
      <c r="F19" s="191">
        <v>-0.166348323154379</v>
      </c>
      <c r="G19" s="193">
        <v>1.1188714529764001E-5</v>
      </c>
      <c r="H19" s="191">
        <v>-4.4310957910064501E-2</v>
      </c>
      <c r="I19" s="193">
        <v>0.224624657420086</v>
      </c>
      <c r="J19" s="191">
        <v>-0.18241968996751901</v>
      </c>
      <c r="K19" s="265">
        <v>2.19951512998584E-5</v>
      </c>
      <c r="L19" s="191"/>
      <c r="M19" s="192"/>
      <c r="N19" s="191"/>
      <c r="O19" s="192"/>
      <c r="P19" s="1"/>
      <c r="Q19" s="1"/>
      <c r="R19" s="1"/>
      <c r="S19" s="1"/>
      <c r="T19" s="1"/>
      <c r="U19" s="1"/>
      <c r="V19" s="1"/>
      <c r="W19" s="1"/>
      <c r="X19" s="1"/>
      <c r="Y19" s="1"/>
    </row>
    <row r="20" spans="1:25" x14ac:dyDescent="0.2">
      <c r="A20" s="98" t="s">
        <v>9</v>
      </c>
      <c r="B20" s="15">
        <v>-8.72639870040227E-2</v>
      </c>
      <c r="C20" s="24">
        <v>7.86724688015061E-3</v>
      </c>
      <c r="D20" s="15">
        <v>-0.124882903101634</v>
      </c>
      <c r="E20" s="24">
        <v>4.4678939103708296E-3</v>
      </c>
      <c r="F20" s="15">
        <v>-0.18044649659817399</v>
      </c>
      <c r="G20" s="24">
        <v>1.95654887532815E-4</v>
      </c>
      <c r="H20" s="15">
        <v>-6.5702057886276394E-2</v>
      </c>
      <c r="I20" s="24">
        <v>0.12811048516658399</v>
      </c>
      <c r="J20" s="15">
        <v>-0.16464063325584999</v>
      </c>
      <c r="K20" s="264">
        <v>6.75518907816253E-4</v>
      </c>
      <c r="L20" s="15"/>
      <c r="M20" s="16"/>
      <c r="N20" s="15"/>
      <c r="O20" s="16"/>
    </row>
    <row r="21" spans="1:25" x14ac:dyDescent="0.2">
      <c r="A21" s="98" t="s">
        <v>10</v>
      </c>
      <c r="B21" s="15">
        <v>-0.10215690620482901</v>
      </c>
      <c r="C21" s="24">
        <v>9.7801180121075398E-3</v>
      </c>
      <c r="D21" s="15">
        <v>-4.6717940122529202E-2</v>
      </c>
      <c r="E21" s="24">
        <v>0.25337844944589</v>
      </c>
      <c r="F21" s="15">
        <v>-0.18524506659002299</v>
      </c>
      <c r="G21" s="24">
        <v>1.5422214046712001E-4</v>
      </c>
      <c r="H21" s="15">
        <v>-5.7896503037864401E-2</v>
      </c>
      <c r="I21" s="24">
        <v>0.13387465915685801</v>
      </c>
      <c r="J21" s="15">
        <v>-0.171606926878177</v>
      </c>
      <c r="K21" s="264">
        <v>3.7989512396148198E-3</v>
      </c>
      <c r="L21" s="15"/>
      <c r="M21" s="16"/>
      <c r="N21" s="15"/>
      <c r="O21" s="16"/>
    </row>
    <row r="22" spans="1:25" x14ac:dyDescent="0.2">
      <c r="A22" s="98" t="s">
        <v>11</v>
      </c>
      <c r="B22" s="15">
        <v>-0.178416948193204</v>
      </c>
      <c r="C22" s="24">
        <v>1.76418160931879E-3</v>
      </c>
      <c r="D22" s="15">
        <v>-8.3613099413553701E-2</v>
      </c>
      <c r="E22" s="24">
        <v>9.6090790547718602E-2</v>
      </c>
      <c r="F22" s="15">
        <v>-0.155922044082453</v>
      </c>
      <c r="G22" s="24">
        <v>2.37720942827815E-2</v>
      </c>
      <c r="H22" s="15">
        <v>-0.13270792519320901</v>
      </c>
      <c r="I22" s="24">
        <v>7.5587218043324397E-2</v>
      </c>
      <c r="J22" s="15">
        <v>-0.25876466985250002</v>
      </c>
      <c r="K22" s="264">
        <v>1.6803955299171699E-4</v>
      </c>
      <c r="L22" s="15"/>
      <c r="M22" s="16"/>
      <c r="N22" s="15"/>
      <c r="O22" s="16"/>
    </row>
    <row r="23" spans="1:25" x14ac:dyDescent="0.2">
      <c r="A23" s="98" t="s">
        <v>12</v>
      </c>
      <c r="B23" s="15">
        <v>-0.249686668360981</v>
      </c>
      <c r="C23" s="24">
        <v>6.5470049381843898E-9</v>
      </c>
      <c r="D23" s="15">
        <v>-7.3524950834440897E-2</v>
      </c>
      <c r="E23" s="24">
        <v>6.3067397524554106E-2</v>
      </c>
      <c r="F23" s="15">
        <v>-0.24781801459536801</v>
      </c>
      <c r="G23" s="24">
        <v>1.6728529672605E-10</v>
      </c>
      <c r="H23" s="15">
        <v>-0.322363455940682</v>
      </c>
      <c r="I23" s="24">
        <v>3.7792990958962502E-10</v>
      </c>
      <c r="J23" s="15">
        <v>-0.27388258769277102</v>
      </c>
      <c r="K23" s="264">
        <v>5.6080407828673597E-7</v>
      </c>
      <c r="L23" s="15"/>
      <c r="M23" s="16"/>
      <c r="N23" s="15"/>
      <c r="O23" s="16"/>
    </row>
    <row r="24" spans="1:25" x14ac:dyDescent="0.2">
      <c r="A24" s="98" t="s">
        <v>13</v>
      </c>
      <c r="B24" s="15">
        <v>-0.24156135033298601</v>
      </c>
      <c r="C24" s="24">
        <v>9.0744256553421093E-9</v>
      </c>
      <c r="D24" s="15">
        <v>-5.3238431522564002E-2</v>
      </c>
      <c r="E24" s="24">
        <v>0.255288929603045</v>
      </c>
      <c r="F24" s="15">
        <v>-0.27879546228124902</v>
      </c>
      <c r="G24" s="24">
        <v>1.4679324422672801E-10</v>
      </c>
      <c r="H24" s="15">
        <v>-0.25388280878111102</v>
      </c>
      <c r="I24" s="24">
        <v>8.4571900378360692E-6</v>
      </c>
      <c r="J24" s="15">
        <v>-0.2038534675218</v>
      </c>
      <c r="K24" s="264">
        <v>9.2631959391908902E-6</v>
      </c>
      <c r="L24" s="15"/>
      <c r="M24" s="16"/>
      <c r="N24" s="15"/>
      <c r="O24" s="16"/>
    </row>
    <row r="25" spans="1:25" x14ac:dyDescent="0.2">
      <c r="A25" s="98" t="s">
        <v>14</v>
      </c>
      <c r="B25" s="15">
        <v>-3.3752536420608402E-2</v>
      </c>
      <c r="C25" s="24">
        <v>0.49182295595450698</v>
      </c>
      <c r="D25" s="15">
        <v>3.1468034196103202E-2</v>
      </c>
      <c r="E25" s="24">
        <v>0.41914741649056098</v>
      </c>
      <c r="F25" s="15">
        <v>-0.45969096462216202</v>
      </c>
      <c r="G25" s="24">
        <v>1.8651746813702601E-14</v>
      </c>
      <c r="H25" s="15">
        <v>-0.18691516227397301</v>
      </c>
      <c r="I25" s="24">
        <v>3.21008256021216E-6</v>
      </c>
      <c r="J25" s="15">
        <v>-6.3643808702030499E-2</v>
      </c>
      <c r="K25" s="264">
        <v>0.17419665046916799</v>
      </c>
      <c r="L25" s="15"/>
      <c r="M25" s="16"/>
      <c r="N25" s="15"/>
      <c r="O25" s="16"/>
    </row>
    <row r="26" spans="1:25" x14ac:dyDescent="0.2">
      <c r="A26" s="98" t="s">
        <v>15</v>
      </c>
      <c r="B26" s="15">
        <v>-0.14643935785071799</v>
      </c>
      <c r="C26" s="24">
        <v>5.0852414210655903E-6</v>
      </c>
      <c r="D26" s="15">
        <v>-7.6036645824806098E-2</v>
      </c>
      <c r="E26" s="24">
        <v>3.8783379244052597E-2</v>
      </c>
      <c r="F26" s="15">
        <v>-0.37458005661805899</v>
      </c>
      <c r="G26" s="24">
        <v>0</v>
      </c>
      <c r="H26" s="15">
        <v>-0.224601210334541</v>
      </c>
      <c r="I26" s="24">
        <v>1.79595915916764E-9</v>
      </c>
      <c r="J26" s="15">
        <v>-0.248134438903309</v>
      </c>
      <c r="K26" s="264">
        <v>3.6326060159907998E-8</v>
      </c>
      <c r="L26" s="15"/>
      <c r="M26" s="16"/>
      <c r="N26" s="15"/>
      <c r="O26" s="16"/>
    </row>
    <row r="27" spans="1:25" x14ac:dyDescent="0.2">
      <c r="A27" s="98" t="s">
        <v>16</v>
      </c>
      <c r="B27" s="15">
        <v>-0.16527315179788499</v>
      </c>
      <c r="C27" s="24">
        <v>2.2671175843536099E-5</v>
      </c>
      <c r="D27" s="15">
        <v>-8.2520399982126902E-2</v>
      </c>
      <c r="E27" s="24">
        <v>5.3697436414558403E-2</v>
      </c>
      <c r="F27" s="15">
        <v>-0.12716735593183601</v>
      </c>
      <c r="G27" s="24">
        <v>3.0425887479582199E-2</v>
      </c>
      <c r="H27" s="15">
        <v>-0.19931230768144501</v>
      </c>
      <c r="I27" s="24">
        <v>2.7340691692256898E-4</v>
      </c>
      <c r="J27" s="15">
        <v>-0.30041443254842598</v>
      </c>
      <c r="K27" s="264">
        <v>5.3018936796433997E-8</v>
      </c>
      <c r="L27" s="15"/>
      <c r="M27" s="16"/>
      <c r="N27" s="15"/>
      <c r="O27" s="16"/>
    </row>
    <row r="28" spans="1:25" x14ac:dyDescent="0.2">
      <c r="A28" s="98" t="s">
        <v>17</v>
      </c>
      <c r="B28" s="15">
        <v>-0.14187369450694401</v>
      </c>
      <c r="C28" s="24">
        <v>2.1520684847797799E-4</v>
      </c>
      <c r="D28" s="15">
        <v>-8.4389440405203894E-2</v>
      </c>
      <c r="E28" s="24">
        <v>0.12693829939509199</v>
      </c>
      <c r="F28" s="15">
        <v>-9.2071618864329699E-2</v>
      </c>
      <c r="G28" s="24">
        <v>2.3489157578974001E-2</v>
      </c>
      <c r="H28" s="15">
        <v>-0.15364202209717101</v>
      </c>
      <c r="I28" s="24">
        <v>5.8709318392979903E-4</v>
      </c>
      <c r="J28" s="15">
        <v>-0.47893539618852299</v>
      </c>
      <c r="K28" s="264">
        <v>6.4392935428259105E-14</v>
      </c>
      <c r="L28" s="15"/>
      <c r="M28" s="16"/>
      <c r="N28" s="15"/>
      <c r="O28" s="16"/>
    </row>
    <row r="29" spans="1:25" x14ac:dyDescent="0.2">
      <c r="A29" s="98" t="s">
        <v>18</v>
      </c>
      <c r="B29" s="15">
        <v>-0.18970013322426099</v>
      </c>
      <c r="C29" s="24">
        <v>2.0332896908681301E-4</v>
      </c>
      <c r="D29" s="15">
        <v>-0.210009201962125</v>
      </c>
      <c r="E29" s="24">
        <v>1.3320956084417201E-5</v>
      </c>
      <c r="F29" s="15">
        <v>-0.199196140632425</v>
      </c>
      <c r="G29" s="24">
        <v>2.2656103497942199E-4</v>
      </c>
      <c r="H29" s="15">
        <v>-0.26313937172567697</v>
      </c>
      <c r="I29" s="24">
        <v>1.30900488226615E-8</v>
      </c>
      <c r="J29" s="15">
        <v>-0.327586669499139</v>
      </c>
      <c r="K29" s="264">
        <v>6.5626083900482994E-8</v>
      </c>
      <c r="L29" s="15"/>
      <c r="M29" s="16"/>
      <c r="N29" s="15"/>
      <c r="O29" s="16"/>
    </row>
    <row r="30" spans="1:25" x14ac:dyDescent="0.2">
      <c r="A30" s="98" t="s">
        <v>19</v>
      </c>
      <c r="B30" s="15">
        <v>-0.103748421381627</v>
      </c>
      <c r="C30" s="24">
        <v>4.9780059267789901E-4</v>
      </c>
      <c r="D30" s="15">
        <v>-3.0000210799432901E-2</v>
      </c>
      <c r="E30" s="24">
        <v>0.36151604834053003</v>
      </c>
      <c r="F30" s="15">
        <v>-0.274469631628386</v>
      </c>
      <c r="G30" s="24">
        <v>2.33915109504323E-11</v>
      </c>
      <c r="H30" s="15">
        <v>-0.164063655535683</v>
      </c>
      <c r="I30" s="24">
        <v>3.0702374269608901E-5</v>
      </c>
      <c r="J30" s="15">
        <v>-0.134955484179589</v>
      </c>
      <c r="K30" s="264">
        <v>2.97060041734998E-3</v>
      </c>
      <c r="L30" s="15"/>
      <c r="M30" s="16"/>
      <c r="N30" s="15"/>
      <c r="O30" s="16"/>
    </row>
    <row r="31" spans="1:25" x14ac:dyDescent="0.2">
      <c r="A31" s="98" t="s">
        <v>20</v>
      </c>
      <c r="B31" s="15">
        <v>-0.12562855841717899</v>
      </c>
      <c r="C31" s="24">
        <v>6.34802362216913E-4</v>
      </c>
      <c r="D31" s="15">
        <v>-8.4019580263471894E-2</v>
      </c>
      <c r="E31" s="24">
        <v>8.8413186128677199E-2</v>
      </c>
      <c r="F31" s="15">
        <v>-0.21062283065182599</v>
      </c>
      <c r="G31" s="24">
        <v>6.1567474274326601E-5</v>
      </c>
      <c r="H31" s="15">
        <v>-0.11507663291374599</v>
      </c>
      <c r="I31" s="24">
        <v>2.9539427477161401E-2</v>
      </c>
      <c r="J31" s="15">
        <v>-0.185155561063788</v>
      </c>
      <c r="K31" s="264">
        <v>2.1218790430488399E-5</v>
      </c>
      <c r="L31" s="15"/>
      <c r="M31" s="16"/>
      <c r="N31" s="15"/>
      <c r="O31" s="16"/>
    </row>
    <row r="32" spans="1:25" x14ac:dyDescent="0.2">
      <c r="A32" s="98"/>
      <c r="B32" s="15"/>
      <c r="C32" s="24"/>
      <c r="D32" s="15"/>
      <c r="E32" s="24"/>
      <c r="F32" s="15"/>
      <c r="G32" s="24"/>
      <c r="H32" s="15"/>
      <c r="I32" s="24"/>
      <c r="J32" s="15"/>
      <c r="K32" s="264"/>
      <c r="N32" s="6"/>
      <c r="O32" s="6"/>
    </row>
    <row r="33" spans="1:25" x14ac:dyDescent="0.2">
      <c r="A33" s="97" t="s">
        <v>21</v>
      </c>
      <c r="B33" s="15"/>
      <c r="C33" s="24"/>
      <c r="D33" s="15"/>
      <c r="E33" s="24"/>
      <c r="F33" s="15"/>
      <c r="G33" s="24"/>
      <c r="H33" s="15"/>
      <c r="I33" s="24"/>
      <c r="J33" s="15"/>
      <c r="K33" s="264"/>
      <c r="N33" s="6"/>
      <c r="O33" s="6"/>
    </row>
    <row r="34" spans="1:25" x14ac:dyDescent="0.2">
      <c r="A34" s="98" t="s">
        <v>22</v>
      </c>
      <c r="B34" s="15">
        <v>-0.149163490505168</v>
      </c>
      <c r="C34" s="24">
        <v>9.7589662782393601E-5</v>
      </c>
      <c r="D34" s="15">
        <v>-5.6431375256838501E-2</v>
      </c>
      <c r="E34" s="24">
        <v>3.72343270221034E-2</v>
      </c>
      <c r="F34" s="15">
        <v>-0.21691360207681401</v>
      </c>
      <c r="G34" s="24">
        <v>9.6218506358880504E-5</v>
      </c>
      <c r="H34" s="15">
        <v>-6.8677086604073803E-2</v>
      </c>
      <c r="I34" s="24">
        <v>0.14909539506949701</v>
      </c>
      <c r="J34" s="15">
        <v>-0.15796450816284299</v>
      </c>
      <c r="K34" s="264">
        <v>3.63611334325764E-3</v>
      </c>
      <c r="L34" s="15"/>
      <c r="M34" s="16"/>
      <c r="N34" s="8"/>
      <c r="O34" s="9"/>
    </row>
    <row r="35" spans="1:25" x14ac:dyDescent="0.2">
      <c r="A35" s="98" t="s">
        <v>23</v>
      </c>
      <c r="B35" s="15">
        <v>-7.4281084916719906E-2</v>
      </c>
      <c r="C35" s="24">
        <v>6.8094267999722097E-2</v>
      </c>
      <c r="D35" s="15">
        <v>-2.3096346691814599E-2</v>
      </c>
      <c r="E35" s="24">
        <v>0.46146082978339698</v>
      </c>
      <c r="F35" s="15">
        <v>-0.234074013567176</v>
      </c>
      <c r="G35" s="24">
        <v>8.7265273509551395E-6</v>
      </c>
      <c r="H35" s="15">
        <v>-0.17687941093107601</v>
      </c>
      <c r="I35" s="24">
        <v>1.03149228650534E-3</v>
      </c>
      <c r="J35" s="15">
        <v>1.4187581275012099E-2</v>
      </c>
      <c r="K35" s="264">
        <v>0.67321730273151603</v>
      </c>
      <c r="L35" s="15"/>
      <c r="M35" s="16"/>
      <c r="N35" s="8"/>
      <c r="O35" s="9"/>
    </row>
    <row r="36" spans="1:25" x14ac:dyDescent="0.2">
      <c r="A36" s="98" t="s">
        <v>24</v>
      </c>
      <c r="B36" s="15">
        <v>-8.7596056778944706E-2</v>
      </c>
      <c r="C36" s="24">
        <v>2.40435661112137E-2</v>
      </c>
      <c r="D36" s="15">
        <v>5.5732440423384502E-2</v>
      </c>
      <c r="E36" s="24">
        <v>0.44626351783215001</v>
      </c>
      <c r="F36" s="15">
        <v>-0.165521004386429</v>
      </c>
      <c r="G36" s="24">
        <v>4.0230621532326696E-3</v>
      </c>
      <c r="H36" s="15">
        <v>-0.11826921139820901</v>
      </c>
      <c r="I36" s="24">
        <v>5.8901856384610402E-2</v>
      </c>
      <c r="J36" s="15">
        <v>-0.15929330745994999</v>
      </c>
      <c r="K36" s="264">
        <v>2.0289090512098699E-2</v>
      </c>
      <c r="L36" s="15"/>
      <c r="M36" s="16"/>
      <c r="N36" s="8"/>
      <c r="O36" s="9"/>
    </row>
    <row r="37" spans="1:25" x14ac:dyDescent="0.2">
      <c r="A37" s="104" t="s">
        <v>25</v>
      </c>
      <c r="B37" s="15">
        <v>-7.4885005394965398E-2</v>
      </c>
      <c r="C37" s="24">
        <v>5.7661910957717201E-2</v>
      </c>
      <c r="D37" s="15">
        <v>-2.1218725298892599E-2</v>
      </c>
      <c r="E37" s="24">
        <v>0.48069487928814197</v>
      </c>
      <c r="F37" s="15">
        <v>-0.232148406243951</v>
      </c>
      <c r="G37" s="24">
        <v>5.7853616424186097E-6</v>
      </c>
      <c r="H37" s="15">
        <v>-0.17501487544792699</v>
      </c>
      <c r="I37" s="24">
        <v>8.3186989866645999E-4</v>
      </c>
      <c r="J37" s="15">
        <v>8.6077244146429092E-3</v>
      </c>
      <c r="K37" s="264">
        <v>0.74304877842304196</v>
      </c>
      <c r="L37" s="15"/>
      <c r="M37" s="16"/>
      <c r="N37" s="8"/>
      <c r="O37" s="9"/>
    </row>
    <row r="38" spans="1:25" x14ac:dyDescent="0.2">
      <c r="A38" s="95"/>
      <c r="B38" s="6"/>
      <c r="C38" s="34"/>
      <c r="D38" s="6"/>
      <c r="E38" s="34"/>
      <c r="F38" s="6"/>
      <c r="G38" s="34"/>
      <c r="H38" s="6"/>
      <c r="I38" s="34"/>
      <c r="J38" s="6"/>
      <c r="K38" s="266"/>
      <c r="L38" s="6"/>
      <c r="M38" s="6"/>
      <c r="N38" s="6"/>
      <c r="O38" s="6"/>
    </row>
    <row r="39" spans="1:25" s="85" customFormat="1" x14ac:dyDescent="0.2">
      <c r="A39" s="101" t="s">
        <v>156</v>
      </c>
      <c r="B39" s="199">
        <f>IF(ISNUMBER(B$12),AVERAGE(B12:B31,B34,B37),"")</f>
        <v>-0.14539328207647853</v>
      </c>
      <c r="C39" s="201">
        <f>IF(ISNUMBER(C$12),SQRT((SUMSQ(C12:C31,C34,C37))/(22^2)),"")</f>
        <v>2.2841045786122987E-2</v>
      </c>
      <c r="D39" s="199">
        <f t="shared" ref="D39" si="0">IF(ISNUMBER(D$12),AVERAGE(D12:D31,D34,D37),"")</f>
        <v>-8.0266740386619254E-2</v>
      </c>
      <c r="E39" s="201">
        <f t="shared" ref="E39" si="1">IF(ISNUMBER(E$12),SQRT((SUMSQ(E12:E31,E34,E37))/(22^2)),"")</f>
        <v>4.3218714351756789E-2</v>
      </c>
      <c r="F39" s="199">
        <f t="shared" ref="F39" si="2">IF(ISNUMBER(F$12),AVERAGE(F12:F31,F34,F37),"")</f>
        <v>-0.23619858406946401</v>
      </c>
      <c r="G39" s="201">
        <f t="shared" ref="G39" si="3">IF(ISNUMBER(G$12),SQRT((SUMSQ(G12:G31,G34,G37))/(22^2)),"")</f>
        <v>4.2398141388308996E-3</v>
      </c>
      <c r="H39" s="199">
        <f t="shared" ref="H39" si="4">IF(ISNUMBER(H$12),AVERAGE(H12:H31,H34,H37),"")</f>
        <v>-0.16217421395811804</v>
      </c>
      <c r="I39" s="201">
        <f t="shared" ref="I39" si="5">IF(ISNUMBER(I$12),SQRT((SUMSQ(I12:I31,I34,I37))/(22^2)),"")</f>
        <v>3.4071532145705082E-2</v>
      </c>
      <c r="J39" s="199">
        <f t="shared" ref="J39" si="6">IF(ISNUMBER(J$12),AVERAGE(J12:J31,J34,J37),"")</f>
        <v>-0.2257009351719195</v>
      </c>
      <c r="K39" s="267">
        <f t="shared" ref="K39" si="7">IF(ISNUMBER(K$12),SQRT((SUMSQ(K12:K31,K34,K37))/(22^2)),"")</f>
        <v>3.4734959809657462E-2</v>
      </c>
      <c r="L39" s="145" t="str">
        <f t="shared" ref="L39:O39" si="8">+IF(ISNUMBER(L12),AVERAGE(L12:L18,L20:L31,L34:L35),"")</f>
        <v/>
      </c>
      <c r="M39" s="156" t="str">
        <f t="shared" si="8"/>
        <v/>
      </c>
      <c r="N39" s="145" t="str">
        <f t="shared" si="8"/>
        <v/>
      </c>
      <c r="O39" s="156" t="str">
        <f t="shared" si="8"/>
        <v/>
      </c>
      <c r="P39" s="1"/>
      <c r="Q39" s="1"/>
      <c r="R39" s="1"/>
      <c r="S39" s="1"/>
      <c r="T39" s="1"/>
      <c r="U39" s="1"/>
      <c r="V39" s="1"/>
      <c r="W39" s="1"/>
      <c r="X39" s="1"/>
      <c r="Y39" s="1"/>
    </row>
    <row r="40" spans="1:25" x14ac:dyDescent="0.2">
      <c r="A40" s="48"/>
      <c r="B40" s="6"/>
      <c r="C40" s="34"/>
      <c r="D40" s="6"/>
      <c r="E40" s="34"/>
      <c r="F40" s="6"/>
      <c r="G40" s="34"/>
      <c r="H40" s="6"/>
      <c r="I40" s="34"/>
      <c r="J40" s="6"/>
      <c r="K40" s="266"/>
      <c r="L40" s="6"/>
      <c r="M40" s="6"/>
      <c r="N40" s="6"/>
      <c r="O40" s="6"/>
    </row>
    <row r="41" spans="1:25" x14ac:dyDescent="0.2">
      <c r="A41" s="49" t="s">
        <v>26</v>
      </c>
      <c r="B41" s="6"/>
      <c r="C41" s="34"/>
      <c r="D41" s="6"/>
      <c r="E41" s="34"/>
      <c r="F41" s="6"/>
      <c r="G41" s="34"/>
      <c r="H41" s="6"/>
      <c r="I41" s="34"/>
      <c r="J41" s="6"/>
      <c r="K41" s="266"/>
      <c r="L41" s="6"/>
      <c r="M41" s="6"/>
      <c r="N41" s="6"/>
      <c r="O41" s="6"/>
    </row>
    <row r="42" spans="1:25" s="6" customFormat="1" ht="12.75" customHeight="1" x14ac:dyDescent="0.2">
      <c r="A42" s="104" t="s">
        <v>262</v>
      </c>
      <c r="B42" s="8">
        <v>-0.24953641200773899</v>
      </c>
      <c r="C42" s="25">
        <v>2.1044577775963802E-6</v>
      </c>
      <c r="D42" s="8">
        <v>-4.5831014469210403E-2</v>
      </c>
      <c r="E42" s="25">
        <v>0.30675787320254999</v>
      </c>
      <c r="F42" s="8">
        <v>-0.15505865260923901</v>
      </c>
      <c r="G42" s="25">
        <v>1.5773531373560998E-2</v>
      </c>
      <c r="H42" s="8">
        <v>-0.11722907947861801</v>
      </c>
      <c r="I42" s="25">
        <v>6.91738715101122E-2</v>
      </c>
      <c r="J42" s="8">
        <v>-0.166558734501735</v>
      </c>
      <c r="K42" s="264">
        <v>2.8521945761501102E-2</v>
      </c>
      <c r="L42" s="8"/>
      <c r="M42" s="9"/>
      <c r="N42" s="8"/>
      <c r="O42" s="9"/>
    </row>
    <row r="43" spans="1:25" s="6" customFormat="1" ht="12.75" customHeight="1" x14ac:dyDescent="0.2">
      <c r="A43" s="67" t="s">
        <v>338</v>
      </c>
      <c r="B43" s="210">
        <v>-7.8707715822843902E-2</v>
      </c>
      <c r="C43" s="26">
        <v>0.164554382882662</v>
      </c>
      <c r="D43" s="210">
        <v>-2.03851203353278E-2</v>
      </c>
      <c r="E43" s="26">
        <v>0.76619570303542095</v>
      </c>
      <c r="F43" s="210">
        <v>0.103263232525845</v>
      </c>
      <c r="G43" s="26">
        <v>2.036877929145E-2</v>
      </c>
      <c r="H43" s="210">
        <v>-0.17496513360569399</v>
      </c>
      <c r="I43" s="26">
        <v>1.10463397479532E-3</v>
      </c>
      <c r="J43" s="210">
        <v>-0.17784540123285</v>
      </c>
      <c r="K43" s="268">
        <v>1.9322705578515001E-3</v>
      </c>
      <c r="L43" s="8"/>
      <c r="M43" s="9"/>
      <c r="N43" s="8"/>
      <c r="O43" s="9"/>
    </row>
    <row r="44" spans="1:25" s="73" customFormat="1" ht="99.2" customHeight="1" x14ac:dyDescent="0.2">
      <c r="A44" s="324" t="s">
        <v>240</v>
      </c>
      <c r="B44" s="325"/>
      <c r="C44" s="325"/>
      <c r="D44" s="325"/>
      <c r="E44" s="325"/>
      <c r="F44" s="325"/>
      <c r="G44" s="325"/>
      <c r="H44" s="325"/>
      <c r="I44" s="325"/>
      <c r="J44" s="325"/>
      <c r="K44" s="325"/>
      <c r="L44" s="325"/>
      <c r="M44" s="325"/>
      <c r="N44" s="325"/>
      <c r="O44" s="325"/>
    </row>
    <row r="45" spans="1:25" s="235" customFormat="1" ht="60.75" customHeight="1" x14ac:dyDescent="0.2">
      <c r="A45" s="323" t="s">
        <v>339</v>
      </c>
      <c r="B45" s="323"/>
      <c r="C45" s="323"/>
      <c r="D45" s="323"/>
      <c r="E45" s="323"/>
      <c r="F45" s="323"/>
      <c r="G45" s="323"/>
      <c r="H45" s="323"/>
      <c r="I45" s="323"/>
      <c r="J45" s="323"/>
      <c r="K45" s="323"/>
      <c r="L45" s="323"/>
      <c r="M45" s="323"/>
      <c r="N45" s="323"/>
      <c r="O45" s="323"/>
    </row>
    <row r="46" spans="1:25" s="68" customFormat="1" ht="12.75" customHeight="1" x14ac:dyDescent="0.2">
      <c r="A46" s="372" t="s">
        <v>149</v>
      </c>
      <c r="B46" s="372"/>
      <c r="C46" s="372"/>
      <c r="D46" s="372"/>
      <c r="E46" s="372"/>
      <c r="F46" s="372"/>
      <c r="G46" s="372"/>
      <c r="H46" s="372"/>
      <c r="I46" s="372"/>
      <c r="J46" s="372"/>
      <c r="K46" s="372"/>
      <c r="L46" s="372"/>
      <c r="M46" s="372"/>
      <c r="N46" s="372"/>
      <c r="O46" s="372"/>
    </row>
    <row r="47" spans="1:25" s="68" customFormat="1" x14ac:dyDescent="0.2">
      <c r="A47" s="372"/>
      <c r="B47" s="372"/>
      <c r="C47" s="372"/>
      <c r="D47" s="372"/>
      <c r="E47" s="372"/>
      <c r="F47" s="372"/>
      <c r="G47" s="372"/>
      <c r="H47" s="372"/>
      <c r="I47" s="372"/>
      <c r="J47" s="372"/>
      <c r="K47" s="372"/>
      <c r="L47" s="372"/>
      <c r="M47" s="372"/>
      <c r="N47" s="372"/>
      <c r="O47" s="372"/>
    </row>
    <row r="48" spans="1:25" s="68" customFormat="1" x14ac:dyDescent="0.2">
      <c r="A48" s="69" t="s">
        <v>147</v>
      </c>
    </row>
    <row r="49" spans="1:15" s="68" customFormat="1" x14ac:dyDescent="0.2"/>
    <row r="50" spans="1:15" s="68" customFormat="1" x14ac:dyDescent="0.2"/>
    <row r="51" spans="1:15" s="68" customFormat="1" x14ac:dyDescent="0.2"/>
    <row r="52" spans="1:15" s="68" customFormat="1" x14ac:dyDescent="0.2"/>
    <row r="53" spans="1:15" s="68" customFormat="1" x14ac:dyDescent="0.2"/>
    <row r="54" spans="1:15" s="68" customFormat="1" x14ac:dyDescent="0.2"/>
    <row r="55" spans="1:15" s="68" customFormat="1" x14ac:dyDescent="0.2"/>
    <row r="56" spans="1:15" s="68" customFormat="1" x14ac:dyDescent="0.2">
      <c r="A56" s="71"/>
      <c r="B56" s="69"/>
      <c r="C56" s="69"/>
      <c r="D56" s="69"/>
      <c r="E56" s="69"/>
      <c r="F56" s="69"/>
      <c r="G56" s="69"/>
      <c r="H56" s="69"/>
      <c r="I56" s="69"/>
      <c r="J56" s="69"/>
      <c r="K56" s="69"/>
      <c r="L56" s="69"/>
      <c r="M56" s="69"/>
      <c r="N56" s="69"/>
      <c r="O56" s="69"/>
    </row>
    <row r="57" spans="1:15" s="68" customFormat="1" x14ac:dyDescent="0.2">
      <c r="A57" s="71"/>
      <c r="B57" s="69"/>
      <c r="C57" s="69"/>
      <c r="D57" s="69"/>
      <c r="E57" s="69"/>
      <c r="F57" s="69"/>
      <c r="G57" s="69"/>
      <c r="H57" s="69"/>
      <c r="I57" s="69"/>
      <c r="J57" s="69"/>
      <c r="K57" s="69"/>
      <c r="L57" s="69"/>
      <c r="M57" s="69"/>
      <c r="N57" s="69"/>
      <c r="O57" s="69"/>
    </row>
    <row r="58" spans="1:15" s="68" customFormat="1" x14ac:dyDescent="0.2">
      <c r="A58" s="72"/>
      <c r="B58" s="69"/>
      <c r="D58" s="69"/>
      <c r="F58" s="69"/>
      <c r="H58" s="69"/>
      <c r="J58" s="69"/>
      <c r="L58" s="69"/>
      <c r="N58" s="69"/>
    </row>
    <row r="59" spans="1:15" s="68" customFormat="1" x14ac:dyDescent="0.2">
      <c r="A59" s="72"/>
      <c r="B59" s="69"/>
      <c r="D59" s="69"/>
      <c r="F59" s="69"/>
      <c r="H59" s="69"/>
      <c r="J59" s="69"/>
      <c r="L59" s="69"/>
      <c r="N59" s="69"/>
    </row>
    <row r="60" spans="1:15" s="68" customFormat="1" x14ac:dyDescent="0.2">
      <c r="A60" s="72"/>
      <c r="B60" s="69"/>
      <c r="D60" s="69"/>
      <c r="F60" s="69"/>
      <c r="H60" s="69"/>
      <c r="J60" s="69"/>
      <c r="L60" s="69"/>
      <c r="N60" s="69"/>
    </row>
    <row r="61" spans="1:15" s="68" customFormat="1" x14ac:dyDescent="0.2">
      <c r="A61" s="72"/>
      <c r="B61" s="69"/>
      <c r="D61" s="69"/>
      <c r="F61" s="69"/>
      <c r="H61" s="69"/>
      <c r="J61" s="69"/>
      <c r="L61" s="69"/>
      <c r="N61" s="69"/>
    </row>
    <row r="62" spans="1:15" x14ac:dyDescent="0.2">
      <c r="A62" s="2"/>
      <c r="B62" s="10"/>
      <c r="D62" s="10"/>
      <c r="F62" s="10"/>
      <c r="H62" s="10"/>
      <c r="J62" s="10"/>
      <c r="L62" s="10"/>
      <c r="N62" s="10"/>
    </row>
    <row r="63" spans="1:15" x14ac:dyDescent="0.2">
      <c r="A63" s="11"/>
    </row>
    <row r="64" spans="1:15" x14ac:dyDescent="0.2">
      <c r="A64" s="12"/>
    </row>
    <row r="67" spans="2:2" x14ac:dyDescent="0.2">
      <c r="B67" s="10"/>
    </row>
    <row r="68" spans="2:2" x14ac:dyDescent="0.2">
      <c r="B68" s="10"/>
    </row>
    <row r="69" spans="2:2" x14ac:dyDescent="0.2">
      <c r="B69" s="10"/>
    </row>
    <row r="70" spans="2:2" x14ac:dyDescent="0.2">
      <c r="B70" s="10"/>
    </row>
    <row r="71" spans="2:2" x14ac:dyDescent="0.2">
      <c r="B71" s="10"/>
    </row>
  </sheetData>
  <mergeCells count="10">
    <mergeCell ref="A46:O47"/>
    <mergeCell ref="A2:O4"/>
    <mergeCell ref="B8:C8"/>
    <mergeCell ref="D8:E8"/>
    <mergeCell ref="F8:G8"/>
    <mergeCell ref="H8:I8"/>
    <mergeCell ref="J8:K8"/>
    <mergeCell ref="B6:K7"/>
    <mergeCell ref="A44:O44"/>
    <mergeCell ref="A45:O4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P70"/>
  <sheetViews>
    <sheetView zoomScale="107" zoomScaleNormal="107" workbookViewId="0">
      <selection activeCell="Q45" sqref="Q45:AE45"/>
    </sheetView>
  </sheetViews>
  <sheetFormatPr defaultColWidth="9" defaultRowHeight="12.75" x14ac:dyDescent="0.2"/>
  <cols>
    <col min="1" max="1" width="16.7109375" style="3" customWidth="1"/>
    <col min="2" max="2" width="5.140625" style="3" customWidth="1"/>
    <col min="3" max="7" width="4.5703125" style="3" customWidth="1"/>
    <col min="8" max="9" width="5.5703125" style="3" customWidth="1"/>
    <col min="10" max="11" width="6.7109375" style="3" customWidth="1"/>
    <col min="12" max="16" width="4.5703125" style="3" customWidth="1"/>
    <col min="17" max="17" width="16.7109375" style="3" customWidth="1"/>
    <col min="18" max="23" width="4.7109375" style="3" customWidth="1"/>
    <col min="24" max="25" width="5.5703125" style="3" customWidth="1"/>
    <col min="26" max="27" width="6.7109375" style="3" customWidth="1"/>
    <col min="28" max="33" width="4.7109375" style="3" customWidth="1"/>
    <col min="34" max="16384" width="9" style="3"/>
  </cols>
  <sheetData>
    <row r="1" spans="1:42" x14ac:dyDescent="0.2">
      <c r="A1" s="2" t="s">
        <v>237</v>
      </c>
      <c r="B1" s="2"/>
      <c r="C1" s="2"/>
      <c r="D1" s="2"/>
      <c r="E1" s="2"/>
      <c r="F1" s="2"/>
      <c r="G1" s="2"/>
      <c r="H1" s="2"/>
      <c r="I1" s="2"/>
      <c r="J1" s="2"/>
      <c r="K1" s="2"/>
      <c r="L1" s="2"/>
      <c r="M1" s="2"/>
      <c r="N1" s="2"/>
      <c r="O1" s="2"/>
      <c r="P1" s="2"/>
      <c r="Q1" s="2" t="str">
        <f>A1</f>
        <v>Table A4.6a</v>
      </c>
      <c r="R1" s="2"/>
      <c r="S1" s="2"/>
      <c r="T1" s="2"/>
      <c r="U1" s="2"/>
      <c r="V1" s="2"/>
      <c r="W1" s="2"/>
      <c r="X1" s="2"/>
      <c r="Y1" s="2"/>
      <c r="Z1" s="2"/>
      <c r="AA1" s="2"/>
      <c r="AB1" s="2"/>
      <c r="AC1" s="2"/>
      <c r="AD1" s="2"/>
      <c r="AE1" s="2"/>
    </row>
    <row r="2" spans="1:42" ht="12.75" customHeight="1" x14ac:dyDescent="0.2">
      <c r="A2" s="329" t="s">
        <v>132</v>
      </c>
      <c r="B2" s="329"/>
      <c r="C2" s="329"/>
      <c r="D2" s="329"/>
      <c r="E2" s="329"/>
      <c r="F2" s="329"/>
      <c r="G2" s="329"/>
      <c r="H2" s="329"/>
      <c r="I2" s="329"/>
      <c r="J2" s="329"/>
      <c r="K2" s="329"/>
      <c r="L2" s="329"/>
      <c r="M2" s="329"/>
      <c r="N2" s="329"/>
      <c r="O2" s="329"/>
      <c r="P2" s="4"/>
      <c r="Q2" s="329" t="str">
        <f>$A$2</f>
        <v>Mean use of generic skills at work, by gender</v>
      </c>
      <c r="R2" s="329"/>
      <c r="S2" s="329"/>
      <c r="T2" s="329"/>
      <c r="U2" s="329"/>
      <c r="V2" s="329"/>
      <c r="W2" s="329"/>
      <c r="X2" s="329"/>
      <c r="Y2" s="329"/>
      <c r="Z2" s="329"/>
      <c r="AA2" s="329"/>
      <c r="AB2" s="329"/>
      <c r="AC2" s="329"/>
      <c r="AD2" s="329"/>
      <c r="AE2" s="329"/>
    </row>
    <row r="3" spans="1:42" x14ac:dyDescent="0.2">
      <c r="A3" s="329"/>
      <c r="B3" s="329"/>
      <c r="C3" s="329"/>
      <c r="D3" s="329"/>
      <c r="E3" s="329"/>
      <c r="F3" s="329"/>
      <c r="G3" s="329"/>
      <c r="H3" s="329"/>
      <c r="I3" s="329"/>
      <c r="J3" s="329"/>
      <c r="K3" s="329"/>
      <c r="L3" s="329"/>
      <c r="M3" s="329"/>
      <c r="N3" s="329"/>
      <c r="O3" s="329"/>
      <c r="P3" s="4"/>
      <c r="Q3" s="329"/>
      <c r="R3" s="329"/>
      <c r="S3" s="329"/>
      <c r="T3" s="329"/>
      <c r="U3" s="329"/>
      <c r="V3" s="329"/>
      <c r="W3" s="329"/>
      <c r="X3" s="329"/>
      <c r="Y3" s="329"/>
      <c r="Z3" s="329"/>
      <c r="AA3" s="329"/>
      <c r="AB3" s="329"/>
      <c r="AC3" s="329"/>
      <c r="AD3" s="329"/>
      <c r="AE3" s="329"/>
    </row>
    <row r="4" spans="1:42" x14ac:dyDescent="0.2">
      <c r="A4" s="329"/>
      <c r="B4" s="329"/>
      <c r="C4" s="329"/>
      <c r="D4" s="329"/>
      <c r="E4" s="329"/>
      <c r="F4" s="329"/>
      <c r="G4" s="329"/>
      <c r="H4" s="329"/>
      <c r="I4" s="329"/>
      <c r="J4" s="329"/>
      <c r="K4" s="329"/>
      <c r="L4" s="329"/>
      <c r="M4" s="329"/>
      <c r="N4" s="329"/>
      <c r="O4" s="329"/>
      <c r="P4" s="4"/>
      <c r="Q4" s="329"/>
      <c r="R4" s="329"/>
      <c r="S4" s="329"/>
      <c r="T4" s="329"/>
      <c r="U4" s="329"/>
      <c r="V4" s="329"/>
      <c r="W4" s="329"/>
      <c r="X4" s="329"/>
      <c r="Y4" s="329"/>
      <c r="Z4" s="329"/>
      <c r="AA4" s="329"/>
      <c r="AB4" s="329"/>
      <c r="AC4" s="329"/>
      <c r="AD4" s="329"/>
      <c r="AE4" s="329"/>
    </row>
    <row r="5" spans="1:42" x14ac:dyDescent="0.2">
      <c r="A5" s="4" t="s">
        <v>45</v>
      </c>
      <c r="B5" s="4"/>
      <c r="C5" s="4"/>
      <c r="D5" s="4"/>
      <c r="E5" s="4"/>
      <c r="F5" s="4"/>
      <c r="G5" s="4"/>
      <c r="H5" s="4"/>
      <c r="I5" s="4"/>
      <c r="J5" s="4"/>
      <c r="K5" s="4"/>
      <c r="L5" s="4"/>
      <c r="M5" s="4"/>
      <c r="N5" s="4"/>
      <c r="O5" s="4"/>
      <c r="P5" s="4"/>
      <c r="Q5" s="4" t="s">
        <v>46</v>
      </c>
      <c r="R5" s="4"/>
      <c r="S5" s="4"/>
      <c r="T5" s="4"/>
      <c r="U5" s="4"/>
      <c r="V5" s="4"/>
      <c r="W5" s="4"/>
      <c r="X5" s="4"/>
      <c r="Y5" s="4"/>
      <c r="Z5" s="4"/>
      <c r="AA5" s="4"/>
      <c r="AB5" s="4"/>
      <c r="AC5" s="4"/>
      <c r="AD5" s="4"/>
      <c r="AE5" s="4"/>
    </row>
    <row r="6" spans="1:42" ht="15" x14ac:dyDescent="0.25">
      <c r="A6" s="5"/>
      <c r="B6" s="376" t="s">
        <v>44</v>
      </c>
      <c r="C6" s="377"/>
      <c r="D6" s="377"/>
      <c r="E6" s="377"/>
      <c r="F6" s="377"/>
      <c r="G6" s="377"/>
      <c r="H6" s="377"/>
      <c r="I6" s="377"/>
      <c r="J6" s="377"/>
      <c r="K6" s="377"/>
      <c r="L6" s="377"/>
      <c r="M6" s="377"/>
      <c r="N6" s="377"/>
      <c r="O6" s="378"/>
      <c r="Q6" s="5"/>
      <c r="R6" s="376" t="s">
        <v>30</v>
      </c>
      <c r="S6" s="377"/>
      <c r="T6" s="377"/>
      <c r="U6" s="377"/>
      <c r="V6" s="377"/>
      <c r="W6" s="377"/>
      <c r="X6" s="377"/>
      <c r="Y6" s="377"/>
      <c r="Z6" s="377"/>
      <c r="AA6" s="377"/>
      <c r="AB6" s="377"/>
      <c r="AC6" s="377"/>
      <c r="AD6" s="377"/>
      <c r="AE6" s="378"/>
    </row>
    <row r="7" spans="1:42" ht="12.75" customHeight="1" x14ac:dyDescent="0.2">
      <c r="A7" s="6"/>
      <c r="B7" s="379"/>
      <c r="C7" s="380"/>
      <c r="D7" s="380"/>
      <c r="E7" s="380"/>
      <c r="F7" s="380"/>
      <c r="G7" s="380"/>
      <c r="H7" s="380"/>
      <c r="I7" s="380"/>
      <c r="J7" s="380"/>
      <c r="K7" s="380"/>
      <c r="L7" s="380"/>
      <c r="M7" s="380"/>
      <c r="N7" s="380"/>
      <c r="O7" s="381"/>
      <c r="P7" s="6"/>
      <c r="Q7" s="6"/>
      <c r="R7" s="379"/>
      <c r="S7" s="380"/>
      <c r="T7" s="380"/>
      <c r="U7" s="380"/>
      <c r="V7" s="380"/>
      <c r="W7" s="380"/>
      <c r="X7" s="380"/>
      <c r="Y7" s="380"/>
      <c r="Z7" s="380"/>
      <c r="AA7" s="380"/>
      <c r="AB7" s="380"/>
      <c r="AC7" s="380"/>
      <c r="AD7" s="380"/>
      <c r="AE7" s="381"/>
    </row>
    <row r="8" spans="1:42" ht="24" customHeight="1" x14ac:dyDescent="0.2">
      <c r="B8" s="330" t="s">
        <v>59</v>
      </c>
      <c r="C8" s="332"/>
      <c r="D8" s="330" t="s">
        <v>97</v>
      </c>
      <c r="E8" s="332"/>
      <c r="F8" s="330" t="s">
        <v>89</v>
      </c>
      <c r="G8" s="332"/>
      <c r="H8" s="330" t="s">
        <v>144</v>
      </c>
      <c r="I8" s="332"/>
      <c r="J8" s="330" t="s">
        <v>90</v>
      </c>
      <c r="K8" s="332"/>
      <c r="L8" s="330" t="s">
        <v>65</v>
      </c>
      <c r="M8" s="332"/>
      <c r="N8" s="330" t="s">
        <v>87</v>
      </c>
      <c r="O8" s="332"/>
      <c r="R8" s="330" t="s">
        <v>59</v>
      </c>
      <c r="S8" s="332"/>
      <c r="T8" s="330" t="s">
        <v>88</v>
      </c>
      <c r="U8" s="332"/>
      <c r="V8" s="330" t="s">
        <v>89</v>
      </c>
      <c r="W8" s="332"/>
      <c r="X8" s="330" t="s">
        <v>144</v>
      </c>
      <c r="Y8" s="332"/>
      <c r="Z8" s="330" t="s">
        <v>90</v>
      </c>
      <c r="AA8" s="332"/>
      <c r="AB8" s="330" t="s">
        <v>65</v>
      </c>
      <c r="AC8" s="332"/>
      <c r="AD8" s="330" t="s">
        <v>87</v>
      </c>
      <c r="AE8" s="332"/>
    </row>
    <row r="9" spans="1:42" s="7" customFormat="1" ht="20.25" customHeight="1" x14ac:dyDescent="0.2">
      <c r="A9" s="41"/>
      <c r="B9" s="42" t="s">
        <v>36</v>
      </c>
      <c r="C9" s="43" t="s">
        <v>29</v>
      </c>
      <c r="D9" s="42" t="s">
        <v>36</v>
      </c>
      <c r="E9" s="43" t="s">
        <v>29</v>
      </c>
      <c r="F9" s="42" t="s">
        <v>36</v>
      </c>
      <c r="G9" s="43" t="s">
        <v>29</v>
      </c>
      <c r="H9" s="42" t="s">
        <v>36</v>
      </c>
      <c r="I9" s="43" t="s">
        <v>29</v>
      </c>
      <c r="J9" s="42" t="s">
        <v>36</v>
      </c>
      <c r="K9" s="44" t="s">
        <v>29</v>
      </c>
      <c r="L9" s="42" t="s">
        <v>36</v>
      </c>
      <c r="M9" s="43" t="s">
        <v>29</v>
      </c>
      <c r="N9" s="42" t="s">
        <v>36</v>
      </c>
      <c r="O9" s="43" t="s">
        <v>29</v>
      </c>
      <c r="Q9" s="41"/>
      <c r="R9" s="42" t="s">
        <v>36</v>
      </c>
      <c r="S9" s="43" t="s">
        <v>29</v>
      </c>
      <c r="T9" s="42" t="s">
        <v>36</v>
      </c>
      <c r="U9" s="43" t="s">
        <v>29</v>
      </c>
      <c r="V9" s="42" t="s">
        <v>36</v>
      </c>
      <c r="W9" s="43" t="s">
        <v>29</v>
      </c>
      <c r="X9" s="42" t="s">
        <v>36</v>
      </c>
      <c r="Y9" s="43" t="s">
        <v>29</v>
      </c>
      <c r="Z9" s="42" t="s">
        <v>36</v>
      </c>
      <c r="AA9" s="44" t="s">
        <v>29</v>
      </c>
      <c r="AB9" s="42" t="s">
        <v>36</v>
      </c>
      <c r="AC9" s="43" t="s">
        <v>29</v>
      </c>
      <c r="AD9" s="42" t="s">
        <v>36</v>
      </c>
      <c r="AE9" s="43" t="s">
        <v>29</v>
      </c>
      <c r="AF9" s="3"/>
      <c r="AG9" s="3"/>
      <c r="AH9" s="3"/>
      <c r="AI9" s="3"/>
      <c r="AJ9" s="3"/>
      <c r="AK9" s="3"/>
      <c r="AL9" s="3"/>
      <c r="AM9" s="3"/>
      <c r="AN9" s="3"/>
      <c r="AO9" s="3"/>
      <c r="AP9" s="3"/>
    </row>
    <row r="10" spans="1:42" x14ac:dyDescent="0.2">
      <c r="A10" s="95" t="s">
        <v>0</v>
      </c>
      <c r="B10" s="46"/>
      <c r="C10" s="46"/>
      <c r="D10" s="46"/>
      <c r="E10" s="46"/>
      <c r="F10" s="46"/>
      <c r="G10" s="46"/>
      <c r="H10" s="46"/>
      <c r="I10" s="46"/>
      <c r="J10" s="46"/>
      <c r="K10" s="46"/>
      <c r="L10" s="46"/>
      <c r="M10" s="46"/>
      <c r="N10" s="46"/>
      <c r="O10" s="259"/>
      <c r="P10" s="269"/>
      <c r="Q10" s="95" t="s">
        <v>0</v>
      </c>
      <c r="R10" s="46"/>
      <c r="S10" s="46"/>
      <c r="T10" s="46"/>
      <c r="U10" s="46"/>
      <c r="V10" s="46"/>
      <c r="W10" s="46"/>
      <c r="X10" s="46"/>
      <c r="Y10" s="46"/>
      <c r="Z10" s="46"/>
      <c r="AA10" s="46"/>
      <c r="AB10" s="46"/>
      <c r="AC10" s="46"/>
      <c r="AD10" s="46"/>
      <c r="AE10" s="259"/>
    </row>
    <row r="11" spans="1:42" x14ac:dyDescent="0.2">
      <c r="A11" s="97" t="s">
        <v>1</v>
      </c>
      <c r="O11" s="245"/>
      <c r="P11" s="270"/>
      <c r="Q11" s="97" t="s">
        <v>1</v>
      </c>
      <c r="AE11" s="245"/>
    </row>
    <row r="12" spans="1:42" x14ac:dyDescent="0.2">
      <c r="A12" s="98" t="s">
        <v>2</v>
      </c>
      <c r="B12" s="15">
        <v>1.8481429854115901</v>
      </c>
      <c r="C12" s="16">
        <v>2.26141024809953E-2</v>
      </c>
      <c r="D12" s="15">
        <v>2.1730998000817201</v>
      </c>
      <c r="E12" s="16">
        <v>3.1081124866854E-2</v>
      </c>
      <c r="F12" s="15">
        <v>2.3741403926637199</v>
      </c>
      <c r="G12" s="16">
        <v>2.6146084664418898E-2</v>
      </c>
      <c r="H12" s="15">
        <v>2.7165178582288001</v>
      </c>
      <c r="I12" s="16">
        <v>2.9878465335667102E-2</v>
      </c>
      <c r="J12" s="15">
        <v>3.2784176573878798</v>
      </c>
      <c r="K12" s="16">
        <v>3.3813168094784497E-2</v>
      </c>
      <c r="L12" s="15">
        <v>3.3852778893492101</v>
      </c>
      <c r="M12" s="16">
        <v>3.3683431331891403E-2</v>
      </c>
      <c r="N12" s="15">
        <v>2.4663266954685898</v>
      </c>
      <c r="O12" s="247">
        <v>3.52434975023709E-2</v>
      </c>
      <c r="P12" s="271"/>
      <c r="Q12" s="98" t="s">
        <v>2</v>
      </c>
      <c r="R12" s="15">
        <v>1.8013484577508201</v>
      </c>
      <c r="S12" s="16">
        <v>1.83145780734561E-2</v>
      </c>
      <c r="T12" s="15">
        <v>2.2199950496057701</v>
      </c>
      <c r="U12" s="16">
        <v>2.6255865337472199E-2</v>
      </c>
      <c r="V12" s="15">
        <v>2.34746970566753</v>
      </c>
      <c r="W12" s="16">
        <v>2.9470965449064E-2</v>
      </c>
      <c r="X12" s="15">
        <v>2.6564095542619399</v>
      </c>
      <c r="Y12" s="16">
        <v>3.7850263376416698E-2</v>
      </c>
      <c r="Z12" s="15">
        <v>3.26904766065736</v>
      </c>
      <c r="AA12" s="16">
        <v>3.4791341911756798E-2</v>
      </c>
      <c r="AB12" s="15">
        <v>3.4826914232055399</v>
      </c>
      <c r="AC12" s="16">
        <v>2.7035552038504902E-2</v>
      </c>
      <c r="AD12" s="15">
        <v>2.04766321625607</v>
      </c>
      <c r="AE12" s="247">
        <v>4.38853926935098E-2</v>
      </c>
    </row>
    <row r="13" spans="1:42" ht="12.75" customHeight="1" x14ac:dyDescent="0.2">
      <c r="A13" s="98" t="s">
        <v>3</v>
      </c>
      <c r="B13" s="15">
        <v>2.3491277231967902</v>
      </c>
      <c r="C13" s="16">
        <v>2.49212182727248E-2</v>
      </c>
      <c r="D13" s="15">
        <v>1.9902187762451899</v>
      </c>
      <c r="E13" s="16">
        <v>2.0074744049708802E-2</v>
      </c>
      <c r="F13" s="15">
        <v>1.9687389258642001</v>
      </c>
      <c r="G13" s="16">
        <v>2.4257990949683499E-2</v>
      </c>
      <c r="H13" s="15">
        <v>2.4536018808192201</v>
      </c>
      <c r="I13" s="16">
        <v>3.9232204814745403E-2</v>
      </c>
      <c r="J13" s="15">
        <v>2.7739269591614999</v>
      </c>
      <c r="K13" s="16">
        <v>3.6542628735480698E-2</v>
      </c>
      <c r="L13" s="15">
        <v>2.8317638024691401</v>
      </c>
      <c r="M13" s="16">
        <v>3.5933005371264697E-2</v>
      </c>
      <c r="N13" s="15">
        <v>2.3005939973452398</v>
      </c>
      <c r="O13" s="247">
        <v>3.7958597686134202E-2</v>
      </c>
      <c r="P13" s="271"/>
      <c r="Q13" s="98" t="s">
        <v>3</v>
      </c>
      <c r="R13" s="15">
        <v>2.2797096997503599</v>
      </c>
      <c r="S13" s="16">
        <v>2.3846098562761101E-2</v>
      </c>
      <c r="T13" s="15">
        <v>1.8956221523549901</v>
      </c>
      <c r="U13" s="16">
        <v>2.06265655998462E-2</v>
      </c>
      <c r="V13" s="15">
        <v>1.82935109520953</v>
      </c>
      <c r="W13" s="16">
        <v>2.3214213176770498E-2</v>
      </c>
      <c r="X13" s="15">
        <v>2.3366288919763498</v>
      </c>
      <c r="Y13" s="16">
        <v>3.71384929188186E-2</v>
      </c>
      <c r="Z13" s="15">
        <v>2.6363075935786702</v>
      </c>
      <c r="AA13" s="16">
        <v>4.2595786077990097E-2</v>
      </c>
      <c r="AB13" s="15">
        <v>2.93537175355101</v>
      </c>
      <c r="AC13" s="16">
        <v>3.7293782620131499E-2</v>
      </c>
      <c r="AD13" s="15">
        <v>2.1557969630098102</v>
      </c>
      <c r="AE13" s="247">
        <v>4.2016526643780902E-2</v>
      </c>
    </row>
    <row r="14" spans="1:42" x14ac:dyDescent="0.2">
      <c r="A14" s="98" t="s">
        <v>4</v>
      </c>
      <c r="B14" s="15">
        <v>1.9245519176197901</v>
      </c>
      <c r="C14" s="16">
        <v>1.77358161425249E-2</v>
      </c>
      <c r="D14" s="15">
        <v>2.1798711852558701</v>
      </c>
      <c r="E14" s="16">
        <v>1.8534098343016499E-2</v>
      </c>
      <c r="F14" s="15">
        <v>2.1395438575560499</v>
      </c>
      <c r="G14" s="16">
        <v>1.65454302738525E-2</v>
      </c>
      <c r="H14" s="15">
        <v>2.5756140851254501</v>
      </c>
      <c r="I14" s="16">
        <v>2.2976833436734699E-2</v>
      </c>
      <c r="J14" s="15">
        <v>3.2652065242258099</v>
      </c>
      <c r="K14" s="16">
        <v>2.4707217093821399E-2</v>
      </c>
      <c r="L14" s="15">
        <v>3.12441326901443</v>
      </c>
      <c r="M14" s="16">
        <v>2.3383914697870701E-2</v>
      </c>
      <c r="N14" s="15">
        <v>2.1825219092407901</v>
      </c>
      <c r="O14" s="247">
        <v>2.50160867037321E-2</v>
      </c>
      <c r="P14" s="271"/>
      <c r="Q14" s="98" t="s">
        <v>4</v>
      </c>
      <c r="R14" s="15">
        <v>1.8627690749750201</v>
      </c>
      <c r="S14" s="16">
        <v>1.5721257959764201E-2</v>
      </c>
      <c r="T14" s="15">
        <v>2.15303204158712</v>
      </c>
      <c r="U14" s="16">
        <v>1.63056775613846E-2</v>
      </c>
      <c r="V14" s="15">
        <v>2.1377169237684401</v>
      </c>
      <c r="W14" s="16">
        <v>1.9758718073884601E-2</v>
      </c>
      <c r="X14" s="15">
        <v>2.5297847522760999</v>
      </c>
      <c r="Y14" s="16">
        <v>2.69403421983497E-2</v>
      </c>
      <c r="Z14" s="15">
        <v>3.2550140050668199</v>
      </c>
      <c r="AA14" s="16">
        <v>2.22126824508087E-2</v>
      </c>
      <c r="AB14" s="15">
        <v>3.0979223034481498</v>
      </c>
      <c r="AC14" s="16">
        <v>2.32887611735852E-2</v>
      </c>
      <c r="AD14" s="15">
        <v>1.76061779138231</v>
      </c>
      <c r="AE14" s="247">
        <v>3.3178882054610503E-2</v>
      </c>
    </row>
    <row r="15" spans="1:42" x14ac:dyDescent="0.2">
      <c r="A15" s="98" t="s">
        <v>5</v>
      </c>
      <c r="B15" s="15">
        <v>2.2225347902782899</v>
      </c>
      <c r="C15" s="16">
        <v>3.7061568429655002E-2</v>
      </c>
      <c r="D15" s="15">
        <v>1.8340295875984201</v>
      </c>
      <c r="E15" s="16">
        <v>3.77207889974411E-2</v>
      </c>
      <c r="F15" s="15">
        <v>1.89031030033742</v>
      </c>
      <c r="G15" s="16">
        <v>3.7354110576912999E-2</v>
      </c>
      <c r="H15" s="15">
        <v>2.4317727123958899</v>
      </c>
      <c r="I15" s="16">
        <v>5.6036508464457603E-2</v>
      </c>
      <c r="J15" s="15">
        <v>3.2745593019349402</v>
      </c>
      <c r="K15" s="16">
        <v>5.1413093681280699E-2</v>
      </c>
      <c r="L15" s="15">
        <v>2.7537649981520298</v>
      </c>
      <c r="M15" s="16">
        <v>6.0756045835590897E-2</v>
      </c>
      <c r="N15" s="15">
        <v>2.3648786065388201</v>
      </c>
      <c r="O15" s="247">
        <v>5.7069747804253203E-2</v>
      </c>
      <c r="P15" s="271"/>
      <c r="Q15" s="98" t="s">
        <v>5</v>
      </c>
      <c r="R15" s="15">
        <v>2.1057339976796601</v>
      </c>
      <c r="S15" s="16">
        <v>3.9754170967209103E-2</v>
      </c>
      <c r="T15" s="15">
        <v>1.7764435964068299</v>
      </c>
      <c r="U15" s="16">
        <v>3.3897440362151303E-2</v>
      </c>
      <c r="V15" s="15">
        <v>1.88330026882497</v>
      </c>
      <c r="W15" s="16">
        <v>4.0529868812951703E-2</v>
      </c>
      <c r="X15" s="15">
        <v>2.2913041040260098</v>
      </c>
      <c r="Y15" s="16">
        <v>6.3545496356700606E-2</v>
      </c>
      <c r="Z15" s="15">
        <v>3.13224565534493</v>
      </c>
      <c r="AA15" s="16">
        <v>5.5372932163465602E-2</v>
      </c>
      <c r="AB15" s="15">
        <v>2.8456264031531799</v>
      </c>
      <c r="AC15" s="16">
        <v>6.4922075832796702E-2</v>
      </c>
      <c r="AD15" s="15">
        <v>1.84252266828168</v>
      </c>
      <c r="AE15" s="247">
        <v>6.09547630585799E-2</v>
      </c>
    </row>
    <row r="16" spans="1:42" x14ac:dyDescent="0.2">
      <c r="A16" s="98" t="s">
        <v>6</v>
      </c>
      <c r="B16" s="15">
        <v>2.3452068721954702</v>
      </c>
      <c r="C16" s="16">
        <v>2.2766468312099299E-2</v>
      </c>
      <c r="D16" s="15">
        <v>2.00841082665066</v>
      </c>
      <c r="E16" s="16">
        <v>1.9865268142750199E-2</v>
      </c>
      <c r="F16" s="15">
        <v>2.1137197784417001</v>
      </c>
      <c r="G16" s="16">
        <v>2.35265300168821E-2</v>
      </c>
      <c r="H16" s="15">
        <v>2.4757029309245899</v>
      </c>
      <c r="I16" s="16">
        <v>3.2701795150808399E-2</v>
      </c>
      <c r="J16" s="15">
        <v>3.35311270923907</v>
      </c>
      <c r="K16" s="16">
        <v>2.62311710678685E-2</v>
      </c>
      <c r="L16" s="15">
        <v>2.8995541081318801</v>
      </c>
      <c r="M16" s="16">
        <v>2.8097076483289799E-2</v>
      </c>
      <c r="N16" s="15">
        <v>2.2796552761391302</v>
      </c>
      <c r="O16" s="247">
        <v>3.5563482722736697E-2</v>
      </c>
      <c r="P16" s="271"/>
      <c r="Q16" s="98" t="s">
        <v>6</v>
      </c>
      <c r="R16" s="15">
        <v>2.19473610417224</v>
      </c>
      <c r="S16" s="16">
        <v>2.0811125722274199E-2</v>
      </c>
      <c r="T16" s="15">
        <v>1.98280854874525</v>
      </c>
      <c r="U16" s="16">
        <v>1.8850964846288398E-2</v>
      </c>
      <c r="V16" s="15">
        <v>2.08520925199959</v>
      </c>
      <c r="W16" s="16">
        <v>2.1244844682065101E-2</v>
      </c>
      <c r="X16" s="15">
        <v>2.5371272300058201</v>
      </c>
      <c r="Y16" s="16">
        <v>3.1358905891130801E-2</v>
      </c>
      <c r="Z16" s="15">
        <v>3.3209754845498201</v>
      </c>
      <c r="AA16" s="16">
        <v>2.6631089320308901E-2</v>
      </c>
      <c r="AB16" s="15">
        <v>2.9850158256430701</v>
      </c>
      <c r="AC16" s="16">
        <v>3.5457073043392899E-2</v>
      </c>
      <c r="AD16" s="15">
        <v>2.1251074801945902</v>
      </c>
      <c r="AE16" s="247">
        <v>3.7639301633442403E-2</v>
      </c>
    </row>
    <row r="17" spans="1:42" x14ac:dyDescent="0.2">
      <c r="A17" s="98" t="s">
        <v>7</v>
      </c>
      <c r="B17" s="15">
        <v>2.0268934880293101</v>
      </c>
      <c r="C17" s="16">
        <v>2.00148486093637E-2</v>
      </c>
      <c r="D17" s="15">
        <v>1.9852513831454901</v>
      </c>
      <c r="E17" s="16">
        <v>1.8989667799962799E-2</v>
      </c>
      <c r="F17" s="15">
        <v>1.9963674542871901</v>
      </c>
      <c r="G17" s="16">
        <v>1.9258271888505599E-2</v>
      </c>
      <c r="H17" s="15">
        <v>2.31085702088017</v>
      </c>
      <c r="I17" s="16">
        <v>2.9439865916151699E-2</v>
      </c>
      <c r="J17" s="15">
        <v>3.4048295267387698</v>
      </c>
      <c r="K17" s="16">
        <v>2.4601909015117499E-2</v>
      </c>
      <c r="L17" s="15">
        <v>3.1641053919733402</v>
      </c>
      <c r="M17" s="16">
        <v>2.85994616351638E-2</v>
      </c>
      <c r="N17" s="15">
        <v>2.3609421065211702</v>
      </c>
      <c r="O17" s="247">
        <v>3.52455777197292E-2</v>
      </c>
      <c r="P17" s="271"/>
      <c r="Q17" s="98" t="s">
        <v>7</v>
      </c>
      <c r="R17" s="15">
        <v>1.8489564224502499</v>
      </c>
      <c r="S17" s="16">
        <v>1.6427266166209101E-2</v>
      </c>
      <c r="T17" s="15">
        <v>1.98763848399704</v>
      </c>
      <c r="U17" s="16">
        <v>2.0515862140664299E-2</v>
      </c>
      <c r="V17" s="15">
        <v>2.0158750581521598</v>
      </c>
      <c r="W17" s="16">
        <v>2.1272196197060399E-2</v>
      </c>
      <c r="X17" s="15">
        <v>2.0953812390436899</v>
      </c>
      <c r="Y17" s="16">
        <v>2.81660928702148E-2</v>
      </c>
      <c r="Z17" s="15">
        <v>3.4279188732347201</v>
      </c>
      <c r="AA17" s="16">
        <v>2.6066689662864701E-2</v>
      </c>
      <c r="AB17" s="15">
        <v>3.13682497170764</v>
      </c>
      <c r="AC17" s="16">
        <v>2.6831331087874499E-2</v>
      </c>
      <c r="AD17" s="15">
        <v>1.6948257011304</v>
      </c>
      <c r="AE17" s="247">
        <v>3.0518999892710199E-2</v>
      </c>
    </row>
    <row r="18" spans="1:42" x14ac:dyDescent="0.2">
      <c r="A18" s="98" t="s">
        <v>8</v>
      </c>
      <c r="B18" s="15">
        <v>2.3332752564408699</v>
      </c>
      <c r="C18" s="16">
        <v>2.12236800701915E-2</v>
      </c>
      <c r="D18" s="15">
        <v>2.0529335182587198</v>
      </c>
      <c r="E18" s="16">
        <v>1.77123058313161E-2</v>
      </c>
      <c r="F18" s="15">
        <v>2.1738597973724798</v>
      </c>
      <c r="G18" s="16">
        <v>2.19908845035033E-2</v>
      </c>
      <c r="H18" s="15">
        <v>2.0816627350568702</v>
      </c>
      <c r="I18" s="16">
        <v>2.7757877527277802E-2</v>
      </c>
      <c r="J18" s="15">
        <v>3.16442897039328</v>
      </c>
      <c r="K18" s="16">
        <v>2.8317440119225198E-2</v>
      </c>
      <c r="L18" s="15">
        <v>2.4834850054327999</v>
      </c>
      <c r="M18" s="16">
        <v>3.8175676516752403E-2</v>
      </c>
      <c r="N18" s="15">
        <v>1.80851140011668</v>
      </c>
      <c r="O18" s="247">
        <v>3.8856149189289403E-2</v>
      </c>
      <c r="P18" s="271"/>
      <c r="Q18" s="98" t="s">
        <v>8</v>
      </c>
      <c r="R18" s="15">
        <v>2.1653523243715198</v>
      </c>
      <c r="S18" s="16">
        <v>2.1270727469939799E-2</v>
      </c>
      <c r="T18" s="15">
        <v>2.1209830083091799</v>
      </c>
      <c r="U18" s="16">
        <v>1.99939728076312E-2</v>
      </c>
      <c r="V18" s="15">
        <v>2.36844178675392</v>
      </c>
      <c r="W18" s="16">
        <v>2.54476750272511E-2</v>
      </c>
      <c r="X18" s="15">
        <v>2.1124515895174398</v>
      </c>
      <c r="Y18" s="16">
        <v>2.9651860443440699E-2</v>
      </c>
      <c r="Z18" s="15">
        <v>3.2417360580058201</v>
      </c>
      <c r="AA18" s="16">
        <v>2.9891716766216998E-2</v>
      </c>
      <c r="AB18" s="15">
        <v>2.7373424898539098</v>
      </c>
      <c r="AC18" s="16">
        <v>4.2186866715802601E-2</v>
      </c>
      <c r="AD18" s="15">
        <v>1.68048011130232</v>
      </c>
      <c r="AE18" s="247">
        <v>3.4598945617644698E-2</v>
      </c>
    </row>
    <row r="19" spans="1:42" s="85" customFormat="1" x14ac:dyDescent="0.2">
      <c r="A19" s="98" t="s">
        <v>326</v>
      </c>
      <c r="B19" s="99">
        <v>1.77595721661574</v>
      </c>
      <c r="C19" s="100">
        <v>1.85676123004186E-2</v>
      </c>
      <c r="D19" s="99">
        <v>2.11084660307462</v>
      </c>
      <c r="E19" s="100">
        <v>1.9124301162231301E-2</v>
      </c>
      <c r="F19" s="99">
        <v>1.94498997157457</v>
      </c>
      <c r="G19" s="100">
        <v>1.8384824069063901E-2</v>
      </c>
      <c r="H19" s="99">
        <v>2.48473049034166</v>
      </c>
      <c r="I19" s="100">
        <v>2.5875755260629799E-2</v>
      </c>
      <c r="J19" s="99">
        <v>2.9157339704074698</v>
      </c>
      <c r="K19" s="100">
        <v>3.1050444352780999E-2</v>
      </c>
      <c r="L19" s="99">
        <v>2.5747032973200001</v>
      </c>
      <c r="M19" s="100">
        <v>3.5617662071128701E-2</v>
      </c>
      <c r="N19" s="99">
        <v>2.1823558010623798</v>
      </c>
      <c r="O19" s="258">
        <v>3.12177599102583E-2</v>
      </c>
      <c r="P19" s="272"/>
      <c r="Q19" s="98" t="s">
        <v>326</v>
      </c>
      <c r="R19" s="99">
        <v>1.7574653632739601</v>
      </c>
      <c r="S19" s="100">
        <v>1.7995843230111601E-2</v>
      </c>
      <c r="T19" s="99">
        <v>2.0895734098755598</v>
      </c>
      <c r="U19" s="100">
        <v>2.33408009513369E-2</v>
      </c>
      <c r="V19" s="99">
        <v>1.8444508272107201</v>
      </c>
      <c r="W19" s="100">
        <v>1.8159568587240799E-2</v>
      </c>
      <c r="X19" s="99">
        <v>2.27791660587862</v>
      </c>
      <c r="Y19" s="100">
        <v>2.7447334132339199E-2</v>
      </c>
      <c r="Z19" s="99">
        <v>2.9763696979505698</v>
      </c>
      <c r="AA19" s="100">
        <v>3.5779492887685102E-2</v>
      </c>
      <c r="AB19" s="99">
        <v>2.0495645341851199</v>
      </c>
      <c r="AC19" s="100">
        <v>3.4146064389976298E-2</v>
      </c>
      <c r="AD19" s="99">
        <v>1.72881806011418</v>
      </c>
      <c r="AE19" s="258">
        <v>3.4794757145749998E-2</v>
      </c>
      <c r="AF19" s="1"/>
      <c r="AG19" s="1"/>
      <c r="AH19" s="1"/>
      <c r="AI19" s="1"/>
      <c r="AJ19" s="1"/>
      <c r="AK19" s="1"/>
      <c r="AL19" s="1"/>
      <c r="AM19" s="1"/>
      <c r="AN19" s="1"/>
      <c r="AO19" s="1"/>
      <c r="AP19" s="1"/>
    </row>
    <row r="20" spans="1:42" x14ac:dyDescent="0.2">
      <c r="A20" s="98" t="s">
        <v>9</v>
      </c>
      <c r="B20" s="15">
        <v>2.23867448970379</v>
      </c>
      <c r="C20" s="16">
        <v>2.5923031200502499E-2</v>
      </c>
      <c r="D20" s="15">
        <v>1.92313195466674</v>
      </c>
      <c r="E20" s="16">
        <v>2.2106611372489801E-2</v>
      </c>
      <c r="F20" s="15">
        <v>1.8598089436837499</v>
      </c>
      <c r="G20" s="16">
        <v>1.8445009191359201E-2</v>
      </c>
      <c r="H20" s="15">
        <v>2.3504429088727101</v>
      </c>
      <c r="I20" s="16">
        <v>3.7492642984849903E-2</v>
      </c>
      <c r="J20" s="15">
        <v>3.0665649656363598</v>
      </c>
      <c r="K20" s="16">
        <v>3.2584504712456198E-2</v>
      </c>
      <c r="L20" s="15">
        <v>2.8856436521270199</v>
      </c>
      <c r="M20" s="16">
        <v>4.4201007553513597E-2</v>
      </c>
      <c r="N20" s="15">
        <v>2.21421831617302</v>
      </c>
      <c r="O20" s="247">
        <v>4.3965604342538198E-2</v>
      </c>
      <c r="P20" s="271"/>
      <c r="Q20" s="98" t="s">
        <v>9</v>
      </c>
      <c r="R20" s="15">
        <v>2.1784804390019401</v>
      </c>
      <c r="S20" s="16">
        <v>2.8798396359925999E-2</v>
      </c>
      <c r="T20" s="15">
        <v>1.9288214805680699</v>
      </c>
      <c r="U20" s="16">
        <v>2.5213325603972402E-2</v>
      </c>
      <c r="V20" s="15">
        <v>1.8120646516299601</v>
      </c>
      <c r="W20" s="16">
        <v>2.6953115343E-2</v>
      </c>
      <c r="X20" s="15">
        <v>2.1239599116496599</v>
      </c>
      <c r="Y20" s="16">
        <v>4.0454126298044298E-2</v>
      </c>
      <c r="Z20" s="15">
        <v>2.9355965706109002</v>
      </c>
      <c r="AA20" s="16">
        <v>4.3484600912968303E-2</v>
      </c>
      <c r="AB20" s="15">
        <v>3.03428507120949</v>
      </c>
      <c r="AC20" s="16">
        <v>4.3453477702688398E-2</v>
      </c>
      <c r="AD20" s="15">
        <v>2.0578001266772299</v>
      </c>
      <c r="AE20" s="247">
        <v>4.9887100024308302E-2</v>
      </c>
    </row>
    <row r="21" spans="1:42" x14ac:dyDescent="0.2">
      <c r="A21" s="98" t="s">
        <v>10</v>
      </c>
      <c r="B21" s="15">
        <v>1.7827553532281899</v>
      </c>
      <c r="C21" s="16">
        <v>2.9418486892843401E-2</v>
      </c>
      <c r="D21" s="15">
        <v>2.01361945671876</v>
      </c>
      <c r="E21" s="16">
        <v>2.8329373945886201E-2</v>
      </c>
      <c r="F21" s="15">
        <v>2.19313443164849</v>
      </c>
      <c r="G21" s="16">
        <v>3.0012735626432301E-2</v>
      </c>
      <c r="H21" s="15">
        <v>2.7765517588317499</v>
      </c>
      <c r="I21" s="16">
        <v>3.9435050595358401E-2</v>
      </c>
      <c r="J21" s="15">
        <v>3.03696561267965</v>
      </c>
      <c r="K21" s="16">
        <v>4.5107235387495698E-2</v>
      </c>
      <c r="L21" s="15">
        <v>3.23614359886666</v>
      </c>
      <c r="M21" s="16">
        <v>4.0093572018222001E-2</v>
      </c>
      <c r="N21" s="15">
        <v>2.4960679612963199</v>
      </c>
      <c r="O21" s="247">
        <v>5.10357934188772E-2</v>
      </c>
      <c r="P21" s="271"/>
      <c r="Q21" s="98" t="s">
        <v>10</v>
      </c>
      <c r="R21" s="15">
        <v>1.5924105004757001</v>
      </c>
      <c r="S21" s="16">
        <v>2.7141212429836799E-2</v>
      </c>
      <c r="T21" s="15">
        <v>2.0685443882827101</v>
      </c>
      <c r="U21" s="16">
        <v>3.1784422019436702E-2</v>
      </c>
      <c r="V21" s="15">
        <v>2.2231663112625299</v>
      </c>
      <c r="W21" s="16">
        <v>2.80779320305003E-2</v>
      </c>
      <c r="X21" s="15">
        <v>2.7854501502373599</v>
      </c>
      <c r="Y21" s="16">
        <v>4.4291000992118398E-2</v>
      </c>
      <c r="Z21" s="15">
        <v>2.8272402328381401</v>
      </c>
      <c r="AA21" s="16">
        <v>5.15784202882014E-2</v>
      </c>
      <c r="AB21" s="15">
        <v>3.32233989837958</v>
      </c>
      <c r="AC21" s="16">
        <v>3.9806429699030602E-2</v>
      </c>
      <c r="AD21" s="15">
        <v>2.0342323763072701</v>
      </c>
      <c r="AE21" s="247">
        <v>4.9589003785415302E-2</v>
      </c>
    </row>
    <row r="22" spans="1:42" x14ac:dyDescent="0.2">
      <c r="A22" s="98" t="s">
        <v>11</v>
      </c>
      <c r="B22" s="15">
        <v>1.74010669663454</v>
      </c>
      <c r="C22" s="16">
        <v>3.1414616549466402E-2</v>
      </c>
      <c r="D22" s="15">
        <v>1.9352632233835501</v>
      </c>
      <c r="E22" s="16">
        <v>3.7803216368626699E-2</v>
      </c>
      <c r="F22" s="15">
        <v>1.7177159429725199</v>
      </c>
      <c r="G22" s="16">
        <v>2.9860847339805499E-2</v>
      </c>
      <c r="H22" s="15">
        <v>2.53850891825312</v>
      </c>
      <c r="I22" s="16">
        <v>5.3719890514509198E-2</v>
      </c>
      <c r="J22" s="15">
        <v>3.1372485238462402</v>
      </c>
      <c r="K22" s="16">
        <v>5.1159572761494403E-2</v>
      </c>
      <c r="L22" s="15">
        <v>2.9217542395707401</v>
      </c>
      <c r="M22" s="16">
        <v>6.1250995295403898E-2</v>
      </c>
      <c r="N22" s="15">
        <v>2.3477465052069801</v>
      </c>
      <c r="O22" s="247">
        <v>6.7356605732483699E-2</v>
      </c>
      <c r="P22" s="271"/>
      <c r="Q22" s="98" t="s">
        <v>11</v>
      </c>
      <c r="R22" s="15">
        <v>1.6825364322293701</v>
      </c>
      <c r="S22" s="16">
        <v>3.0249602684224001E-2</v>
      </c>
      <c r="T22" s="15">
        <v>1.8920807777311801</v>
      </c>
      <c r="U22" s="16">
        <v>3.77406798549315E-2</v>
      </c>
      <c r="V22" s="15">
        <v>1.7515424494494301</v>
      </c>
      <c r="W22" s="16">
        <v>3.1625978582049699E-2</v>
      </c>
      <c r="X22" s="15">
        <v>2.3424521783840402</v>
      </c>
      <c r="Y22" s="16">
        <v>4.9756442943158001E-2</v>
      </c>
      <c r="Z22" s="15">
        <v>3.2616875841789099</v>
      </c>
      <c r="AA22" s="16">
        <v>5.8176085950102097E-2</v>
      </c>
      <c r="AB22" s="15">
        <v>2.6657812535564802</v>
      </c>
      <c r="AC22" s="16">
        <v>7.4904158059429696E-2</v>
      </c>
      <c r="AD22" s="15">
        <v>1.85475467492955</v>
      </c>
      <c r="AE22" s="247">
        <v>5.9496241826266602E-2</v>
      </c>
    </row>
    <row r="23" spans="1:42" x14ac:dyDescent="0.2">
      <c r="A23" s="98" t="s">
        <v>12</v>
      </c>
      <c r="B23" s="15">
        <v>2.4177828723613701</v>
      </c>
      <c r="C23" s="16">
        <v>2.1518627841197499E-2</v>
      </c>
      <c r="D23" s="15">
        <v>1.80505871396807</v>
      </c>
      <c r="E23" s="16">
        <v>1.9859238527772799E-2</v>
      </c>
      <c r="F23" s="15">
        <v>1.9490177253018199</v>
      </c>
      <c r="G23" s="16">
        <v>2.1881035019727602E-2</v>
      </c>
      <c r="H23" s="15">
        <v>2.51874942132955</v>
      </c>
      <c r="I23" s="16">
        <v>3.60153040818414E-2</v>
      </c>
      <c r="J23" s="15">
        <v>2.9651962346559699</v>
      </c>
      <c r="K23" s="16">
        <v>3.5990913768709998E-2</v>
      </c>
      <c r="L23" s="15">
        <v>1.77791779490135</v>
      </c>
      <c r="M23" s="16">
        <v>4.7103976473531303E-2</v>
      </c>
      <c r="N23" s="15">
        <v>1.70949881348494</v>
      </c>
      <c r="O23" s="247">
        <v>4.17190111536523E-2</v>
      </c>
      <c r="P23" s="271"/>
      <c r="Q23" s="98" t="s">
        <v>12</v>
      </c>
      <c r="R23" s="15">
        <v>2.15541069105794</v>
      </c>
      <c r="S23" s="16">
        <v>2.5770967861772499E-2</v>
      </c>
      <c r="T23" s="15">
        <v>1.77393460650909</v>
      </c>
      <c r="U23" s="16">
        <v>2.78904358143818E-2</v>
      </c>
      <c r="V23" s="15">
        <v>1.52557750863615</v>
      </c>
      <c r="W23" s="16">
        <v>2.1975329379087302E-2</v>
      </c>
      <c r="X23" s="15">
        <v>2.64029431971972</v>
      </c>
      <c r="Y23" s="16">
        <v>3.9270128100140703E-2</v>
      </c>
      <c r="Z23" s="15">
        <v>2.6800096803112101</v>
      </c>
      <c r="AA23" s="16">
        <v>4.1582512263298899E-2</v>
      </c>
      <c r="AB23" s="15">
        <v>1.7119549900897899</v>
      </c>
      <c r="AC23" s="16">
        <v>5.4664003725181598E-2</v>
      </c>
      <c r="AD23" s="15">
        <v>1.4311946291219599</v>
      </c>
      <c r="AE23" s="247">
        <v>5.8331082895385203E-2</v>
      </c>
    </row>
    <row r="24" spans="1:42" x14ac:dyDescent="0.2">
      <c r="A24" s="98" t="s">
        <v>13</v>
      </c>
      <c r="B24" s="15">
        <v>2.03687313757248</v>
      </c>
      <c r="C24" s="16">
        <v>2.8992514761253699E-2</v>
      </c>
      <c r="D24" s="15">
        <v>1.48821433280691</v>
      </c>
      <c r="E24" s="16">
        <v>2.2672839203830002E-2</v>
      </c>
      <c r="F24" s="15">
        <v>1.9322093800785101</v>
      </c>
      <c r="G24" s="16">
        <v>2.0498176782316701E-2</v>
      </c>
      <c r="H24" s="15">
        <v>1.9621719215011799</v>
      </c>
      <c r="I24" s="16">
        <v>2.6840105646711399E-2</v>
      </c>
      <c r="J24" s="15">
        <v>2.8568196896703499</v>
      </c>
      <c r="K24" s="16">
        <v>3.4797131049979897E-2</v>
      </c>
      <c r="L24" s="15">
        <v>1.8258877275860801</v>
      </c>
      <c r="M24" s="16">
        <v>4.0832657359948898E-2</v>
      </c>
      <c r="N24" s="15">
        <v>2.1057364488769701</v>
      </c>
      <c r="O24" s="247">
        <v>3.6785229212757002E-2</v>
      </c>
      <c r="P24" s="271"/>
      <c r="Q24" s="98" t="s">
        <v>13</v>
      </c>
      <c r="R24" s="15">
        <v>1.8147533356102401</v>
      </c>
      <c r="S24" s="16">
        <v>3.0660879735110801E-2</v>
      </c>
      <c r="T24" s="15">
        <v>1.49963749056483</v>
      </c>
      <c r="U24" s="16">
        <v>2.49010684955977E-2</v>
      </c>
      <c r="V24" s="15">
        <v>1.8018590220062201</v>
      </c>
      <c r="W24" s="16">
        <v>2.7272802134509899E-2</v>
      </c>
      <c r="X24" s="15">
        <v>1.89378290765571</v>
      </c>
      <c r="Y24" s="16">
        <v>3.7620635136321599E-2</v>
      </c>
      <c r="Z24" s="15">
        <v>2.7130096155268202</v>
      </c>
      <c r="AA24" s="16">
        <v>4.2426388019381901E-2</v>
      </c>
      <c r="AB24" s="15">
        <v>1.90726879973441</v>
      </c>
      <c r="AC24" s="16">
        <v>4.5979501890817502E-2</v>
      </c>
      <c r="AD24" s="15">
        <v>2.1483278468554401</v>
      </c>
      <c r="AE24" s="247">
        <v>3.5085851524898598E-2</v>
      </c>
    </row>
    <row r="25" spans="1:42" x14ac:dyDescent="0.2">
      <c r="A25" s="98" t="s">
        <v>14</v>
      </c>
      <c r="B25" s="15">
        <v>1.9749773009915701</v>
      </c>
      <c r="C25" s="16">
        <v>2.04475377899716E-2</v>
      </c>
      <c r="D25" s="15">
        <v>1.9809870423290199</v>
      </c>
      <c r="E25" s="16">
        <v>2.4312339103470498E-2</v>
      </c>
      <c r="F25" s="15">
        <v>2.0307101542359498</v>
      </c>
      <c r="G25" s="16">
        <v>2.0334969635820498E-2</v>
      </c>
      <c r="H25" s="15">
        <v>2.22348120485018</v>
      </c>
      <c r="I25" s="16">
        <v>3.6244561107802997E-2</v>
      </c>
      <c r="J25" s="15">
        <v>3.0653473524324499</v>
      </c>
      <c r="K25" s="16">
        <v>2.8466528750983201E-2</v>
      </c>
      <c r="L25" s="15">
        <v>2.4196339295012899</v>
      </c>
      <c r="M25" s="16">
        <v>4.0982360371203598E-2</v>
      </c>
      <c r="N25" s="15">
        <v>2.00568652424991</v>
      </c>
      <c r="O25" s="247">
        <v>3.7796303135330202E-2</v>
      </c>
      <c r="P25" s="271"/>
      <c r="Q25" s="98" t="s">
        <v>14</v>
      </c>
      <c r="R25" s="15">
        <v>1.8560723881202501</v>
      </c>
      <c r="S25" s="16">
        <v>2.2971043107771E-2</v>
      </c>
      <c r="T25" s="15">
        <v>1.8710683014751499</v>
      </c>
      <c r="U25" s="16">
        <v>2.0379359882872299E-2</v>
      </c>
      <c r="V25" s="15">
        <v>1.88811090245647</v>
      </c>
      <c r="W25" s="16">
        <v>1.8541520744224601E-2</v>
      </c>
      <c r="X25" s="15">
        <v>2.0958993840512599</v>
      </c>
      <c r="Y25" s="16">
        <v>3.4137262048322903E-2</v>
      </c>
      <c r="Z25" s="15">
        <v>2.9613993172902502</v>
      </c>
      <c r="AA25" s="16">
        <v>3.9608756098692501E-2</v>
      </c>
      <c r="AB25" s="15">
        <v>2.4481438168290199</v>
      </c>
      <c r="AC25" s="16">
        <v>4.1477875930203502E-2</v>
      </c>
      <c r="AD25" s="15">
        <v>2.0407978893025902</v>
      </c>
      <c r="AE25" s="247">
        <v>4.1288982596354898E-2</v>
      </c>
    </row>
    <row r="26" spans="1:42" x14ac:dyDescent="0.2">
      <c r="A26" s="98" t="s">
        <v>15</v>
      </c>
      <c r="B26" s="15">
        <v>2.2244488152112001</v>
      </c>
      <c r="C26" s="16">
        <v>2.05265344223356E-2</v>
      </c>
      <c r="D26" s="15">
        <v>2.1107934546778999</v>
      </c>
      <c r="E26" s="16">
        <v>1.8592425113351199E-2</v>
      </c>
      <c r="F26" s="15">
        <v>2.1150462990158099</v>
      </c>
      <c r="G26" s="16">
        <v>1.8192004456376601E-2</v>
      </c>
      <c r="H26" s="15">
        <v>2.2399849616290002</v>
      </c>
      <c r="I26" s="16">
        <v>2.4254061424623399E-2</v>
      </c>
      <c r="J26" s="15">
        <v>2.9752860180378402</v>
      </c>
      <c r="K26" s="16">
        <v>3.7578259623205303E-2</v>
      </c>
      <c r="L26" s="15">
        <v>2.1545407225997999</v>
      </c>
      <c r="M26" s="16">
        <v>4.2014973420917603E-2</v>
      </c>
      <c r="N26" s="15">
        <v>2.1351619731999301</v>
      </c>
      <c r="O26" s="247">
        <v>3.95609568495447E-2</v>
      </c>
      <c r="P26" s="271"/>
      <c r="Q26" s="98" t="s">
        <v>15</v>
      </c>
      <c r="R26" s="15">
        <v>1.9820106750497499</v>
      </c>
      <c r="S26" s="16">
        <v>1.8114114084540001E-2</v>
      </c>
      <c r="T26" s="15">
        <v>2.1741624085789</v>
      </c>
      <c r="U26" s="16">
        <v>1.9267380561577799E-2</v>
      </c>
      <c r="V26" s="15">
        <v>2.03434360254594</v>
      </c>
      <c r="W26" s="16">
        <v>2.2540219069965398E-2</v>
      </c>
      <c r="X26" s="15">
        <v>2.2720515117019402</v>
      </c>
      <c r="Y26" s="16">
        <v>3.12411460799897E-2</v>
      </c>
      <c r="Z26" s="15">
        <v>2.67525923614056</v>
      </c>
      <c r="AA26" s="16">
        <v>4.3010238907802298E-2</v>
      </c>
      <c r="AB26" s="15">
        <v>2.0348211485782799</v>
      </c>
      <c r="AC26" s="16">
        <v>4.3834181641265201E-2</v>
      </c>
      <c r="AD26" s="15">
        <v>2.0777307966641598</v>
      </c>
      <c r="AE26" s="247">
        <v>4.30166243774283E-2</v>
      </c>
    </row>
    <row r="27" spans="1:42" x14ac:dyDescent="0.2">
      <c r="A27" s="98" t="s">
        <v>16</v>
      </c>
      <c r="B27" s="15">
        <v>2.0383096624552999</v>
      </c>
      <c r="C27" s="16">
        <v>3.6798473372286998E-2</v>
      </c>
      <c r="D27" s="15">
        <v>1.8061904761767</v>
      </c>
      <c r="E27" s="16">
        <v>2.9288767099906202E-2</v>
      </c>
      <c r="F27" s="15">
        <v>1.85977332628283</v>
      </c>
      <c r="G27" s="16">
        <v>2.6102520200863899E-2</v>
      </c>
      <c r="H27" s="15">
        <v>2.6833725188412099</v>
      </c>
      <c r="I27" s="16">
        <v>4.3228865203369403E-2</v>
      </c>
      <c r="J27" s="15">
        <v>3.19190344445646</v>
      </c>
      <c r="K27" s="16">
        <v>3.5635134185323297E-2</v>
      </c>
      <c r="L27" s="15">
        <v>3.2904947430278702</v>
      </c>
      <c r="M27" s="16">
        <v>3.1238757468773901E-2</v>
      </c>
      <c r="N27" s="15">
        <v>2.5973147762859998</v>
      </c>
      <c r="O27" s="247">
        <v>4.0627152177290897E-2</v>
      </c>
      <c r="P27" s="271"/>
      <c r="Q27" s="98" t="s">
        <v>16</v>
      </c>
      <c r="R27" s="15">
        <v>1.94992498211135</v>
      </c>
      <c r="S27" s="16">
        <v>3.1132882991447602E-2</v>
      </c>
      <c r="T27" s="15">
        <v>1.80028696178184</v>
      </c>
      <c r="U27" s="16">
        <v>3.5438141480396403E-2</v>
      </c>
      <c r="V27" s="15">
        <v>1.93188819383959</v>
      </c>
      <c r="W27" s="16">
        <v>2.9866934208353398E-2</v>
      </c>
      <c r="X27" s="15">
        <v>2.4774573998179701</v>
      </c>
      <c r="Y27" s="16">
        <v>5.04095386733786E-2</v>
      </c>
      <c r="Z27" s="15">
        <v>3.3312388926393202</v>
      </c>
      <c r="AA27" s="16">
        <v>3.7483437480241702E-2</v>
      </c>
      <c r="AB27" s="15">
        <v>3.14547451809488</v>
      </c>
      <c r="AC27" s="16">
        <v>4.6361056433826202E-2</v>
      </c>
      <c r="AD27" s="15">
        <v>1.86482926703473</v>
      </c>
      <c r="AE27" s="247">
        <v>4.9636584068882897E-2</v>
      </c>
    </row>
    <row r="28" spans="1:42" x14ac:dyDescent="0.2">
      <c r="A28" s="98" t="s">
        <v>17</v>
      </c>
      <c r="B28" s="15">
        <v>1.8366786284371199</v>
      </c>
      <c r="C28" s="16">
        <v>3.0924728375790099E-2</v>
      </c>
      <c r="D28" s="15">
        <v>2.06824800296567</v>
      </c>
      <c r="E28" s="16">
        <v>3.1060393053253098E-2</v>
      </c>
      <c r="F28" s="15">
        <v>1.8407101282570399</v>
      </c>
      <c r="G28" s="16">
        <v>3.6335423240353402E-2</v>
      </c>
      <c r="H28" s="15">
        <v>2.6088787283236101</v>
      </c>
      <c r="I28" s="16">
        <v>4.2681231341619399E-2</v>
      </c>
      <c r="J28" s="15">
        <v>2.7450062296035198</v>
      </c>
      <c r="K28" s="16">
        <v>4.2878165832043201E-2</v>
      </c>
      <c r="L28" s="15">
        <v>2.9860982770018198</v>
      </c>
      <c r="M28" s="16">
        <v>4.1857835109701501E-2</v>
      </c>
      <c r="N28" s="15">
        <v>2.3943714177089999</v>
      </c>
      <c r="O28" s="247">
        <v>5.2797505149131799E-2</v>
      </c>
      <c r="P28" s="271"/>
      <c r="Q28" s="98" t="s">
        <v>17</v>
      </c>
      <c r="R28" s="15">
        <v>1.7214539658008301</v>
      </c>
      <c r="S28" s="16">
        <v>3.3487486180897898E-2</v>
      </c>
      <c r="T28" s="15">
        <v>2.11978630457343</v>
      </c>
      <c r="U28" s="16">
        <v>3.1066483405516699E-2</v>
      </c>
      <c r="V28" s="15">
        <v>1.8648893601655301</v>
      </c>
      <c r="W28" s="16">
        <v>3.3654222700992199E-2</v>
      </c>
      <c r="X28" s="15">
        <v>2.3696542468396</v>
      </c>
      <c r="Y28" s="16">
        <v>3.6551918254960798E-2</v>
      </c>
      <c r="Z28" s="15">
        <v>2.77418497815929</v>
      </c>
      <c r="AA28" s="16">
        <v>4.95856948571353E-2</v>
      </c>
      <c r="AB28" s="15">
        <v>3.2405095726417099</v>
      </c>
      <c r="AC28" s="16">
        <v>4.7688629074197401E-2</v>
      </c>
      <c r="AD28" s="15">
        <v>1.72700303852874</v>
      </c>
      <c r="AE28" s="247">
        <v>5.6782762874127E-2</v>
      </c>
    </row>
    <row r="29" spans="1:42" x14ac:dyDescent="0.2">
      <c r="A29" s="98" t="s">
        <v>18</v>
      </c>
      <c r="B29" s="15">
        <v>1.92340408085929</v>
      </c>
      <c r="C29" s="16">
        <v>2.31152964286147E-2</v>
      </c>
      <c r="D29" s="15">
        <v>2.4531442038490798</v>
      </c>
      <c r="E29" s="16">
        <v>3.3702458127358698E-2</v>
      </c>
      <c r="F29" s="15">
        <v>1.87725584211289</v>
      </c>
      <c r="G29" s="16">
        <v>2.8532010585533899E-2</v>
      </c>
      <c r="H29" s="15">
        <v>2.61757778109008</v>
      </c>
      <c r="I29" s="16">
        <v>3.9738192359596802E-2</v>
      </c>
      <c r="J29" s="15">
        <v>3.2401370391781401</v>
      </c>
      <c r="K29" s="16">
        <v>3.83991547900326E-2</v>
      </c>
      <c r="L29" s="15">
        <v>2.5351960910129301</v>
      </c>
      <c r="M29" s="16">
        <v>4.6294905881038302E-2</v>
      </c>
      <c r="N29" s="15">
        <v>2.2485591526123501</v>
      </c>
      <c r="O29" s="247">
        <v>4.66073705724694E-2</v>
      </c>
      <c r="P29" s="271"/>
      <c r="Q29" s="98" t="s">
        <v>18</v>
      </c>
      <c r="R29" s="15">
        <v>1.87907812999825</v>
      </c>
      <c r="S29" s="16">
        <v>2.5284115515545599E-2</v>
      </c>
      <c r="T29" s="15">
        <v>2.3557464231625</v>
      </c>
      <c r="U29" s="16">
        <v>3.5864005939764201E-2</v>
      </c>
      <c r="V29" s="15">
        <v>1.7920604539382601</v>
      </c>
      <c r="W29" s="16">
        <v>3.3399422213637599E-2</v>
      </c>
      <c r="X29" s="15">
        <v>2.28678968535253</v>
      </c>
      <c r="Y29" s="16">
        <v>4.6355418909636202E-2</v>
      </c>
      <c r="Z29" s="15">
        <v>3.2362860699268201</v>
      </c>
      <c r="AA29" s="16">
        <v>4.1244953128402199E-2</v>
      </c>
      <c r="AB29" s="15">
        <v>2.2106484046433899</v>
      </c>
      <c r="AC29" s="16">
        <v>4.8967586359602397E-2</v>
      </c>
      <c r="AD29" s="15">
        <v>1.94717316362975</v>
      </c>
      <c r="AE29" s="247">
        <v>5.4672670368132302E-2</v>
      </c>
    </row>
    <row r="30" spans="1:42" x14ac:dyDescent="0.2">
      <c r="A30" s="98" t="s">
        <v>19</v>
      </c>
      <c r="B30" s="15">
        <v>2.3357813437672101</v>
      </c>
      <c r="C30" s="16">
        <v>2.3186419092394401E-2</v>
      </c>
      <c r="D30" s="15">
        <v>2.0803014279789198</v>
      </c>
      <c r="E30" s="16">
        <v>2.1161024586975798E-2</v>
      </c>
      <c r="F30" s="15">
        <v>2.0739778319185498</v>
      </c>
      <c r="G30" s="16">
        <v>1.7518582443548598E-2</v>
      </c>
      <c r="H30" s="15">
        <v>2.28886163285661</v>
      </c>
      <c r="I30" s="16">
        <v>3.0174613190926299E-2</v>
      </c>
      <c r="J30" s="15">
        <v>3.2093478584132802</v>
      </c>
      <c r="K30" s="16">
        <v>3.1612383325704499E-2</v>
      </c>
      <c r="L30" s="15">
        <v>2.5299093959835899</v>
      </c>
      <c r="M30" s="16">
        <v>4.0451648695097799E-2</v>
      </c>
      <c r="N30" s="15">
        <v>2.1004315342139299</v>
      </c>
      <c r="O30" s="247">
        <v>3.3313087517984202E-2</v>
      </c>
      <c r="P30" s="271"/>
      <c r="Q30" s="98" t="s">
        <v>19</v>
      </c>
      <c r="R30" s="15">
        <v>2.11355475530259</v>
      </c>
      <c r="S30" s="16">
        <v>2.1156537814778699E-2</v>
      </c>
      <c r="T30" s="15">
        <v>2.0702446971767201</v>
      </c>
      <c r="U30" s="16">
        <v>2.21968992513344E-2</v>
      </c>
      <c r="V30" s="15">
        <v>2.0943853070744698</v>
      </c>
      <c r="W30" s="16">
        <v>2.2531202299771399E-2</v>
      </c>
      <c r="X30" s="15">
        <v>2.3987814093506201</v>
      </c>
      <c r="Y30" s="16">
        <v>3.3499063977730198E-2</v>
      </c>
      <c r="Z30" s="15">
        <v>3.2302201612956898</v>
      </c>
      <c r="AA30" s="16">
        <v>4.1968277281181202E-2</v>
      </c>
      <c r="AB30" s="15">
        <v>2.5818855573102102</v>
      </c>
      <c r="AC30" s="16">
        <v>4.3191270723184801E-2</v>
      </c>
      <c r="AD30" s="15">
        <v>2.0850188758274002</v>
      </c>
      <c r="AE30" s="247">
        <v>4.2521490208018903E-2</v>
      </c>
    </row>
    <row r="31" spans="1:42" x14ac:dyDescent="0.2">
      <c r="A31" s="98" t="s">
        <v>20</v>
      </c>
      <c r="B31" s="15">
        <v>1.9355931853633901</v>
      </c>
      <c r="C31" s="16">
        <v>2.83307743020982E-2</v>
      </c>
      <c r="D31" s="15">
        <v>2.3125119954898299</v>
      </c>
      <c r="E31" s="16">
        <v>2.7404706300762E-2</v>
      </c>
      <c r="F31" s="15">
        <v>2.2868502135657902</v>
      </c>
      <c r="G31" s="16">
        <v>3.1043121700161599E-2</v>
      </c>
      <c r="H31" s="15">
        <v>2.7512282297993802</v>
      </c>
      <c r="I31" s="16">
        <v>3.65812613402157E-2</v>
      </c>
      <c r="J31" s="15">
        <v>3.1017511067611299</v>
      </c>
      <c r="K31" s="16">
        <v>3.5111679868773699E-2</v>
      </c>
      <c r="L31" s="15">
        <v>3.39653397040045</v>
      </c>
      <c r="M31" s="16">
        <v>3.8862468316252098E-2</v>
      </c>
      <c r="N31" s="15">
        <v>2.6253842931218201</v>
      </c>
      <c r="O31" s="247">
        <v>5.2486167689054002E-2</v>
      </c>
      <c r="P31" s="271"/>
      <c r="Q31" s="98" t="s">
        <v>20</v>
      </c>
      <c r="R31" s="15">
        <v>1.86781905897678</v>
      </c>
      <c r="S31" s="16">
        <v>2.0858164665527701E-2</v>
      </c>
      <c r="T31" s="15">
        <v>2.2192517630539301</v>
      </c>
      <c r="U31" s="16">
        <v>2.7118405980517301E-2</v>
      </c>
      <c r="V31" s="15">
        <v>2.25605352037151</v>
      </c>
      <c r="W31" s="16">
        <v>2.9927138694646901E-2</v>
      </c>
      <c r="X31" s="15">
        <v>2.6903441453218599</v>
      </c>
      <c r="Y31" s="16">
        <v>3.7153579727931901E-2</v>
      </c>
      <c r="Z31" s="15">
        <v>3.1031184032825601</v>
      </c>
      <c r="AA31" s="16">
        <v>4.7275467429625899E-2</v>
      </c>
      <c r="AB31" s="15">
        <v>3.43221868625267</v>
      </c>
      <c r="AC31" s="16">
        <v>3.4730972429888797E-2</v>
      </c>
      <c r="AD31" s="15">
        <v>2.2271165600978402</v>
      </c>
      <c r="AE31" s="247">
        <v>5.4120435756016202E-2</v>
      </c>
    </row>
    <row r="32" spans="1:42" x14ac:dyDescent="0.2">
      <c r="A32" s="98"/>
      <c r="N32" s="6"/>
      <c r="O32" s="245"/>
      <c r="P32" s="270"/>
      <c r="Q32" s="98"/>
      <c r="AD32" s="6"/>
      <c r="AE32" s="245"/>
    </row>
    <row r="33" spans="1:42" x14ac:dyDescent="0.2">
      <c r="A33" s="97" t="s">
        <v>21</v>
      </c>
      <c r="N33" s="6"/>
      <c r="O33" s="245"/>
      <c r="P33" s="270"/>
      <c r="Q33" s="97" t="s">
        <v>21</v>
      </c>
      <c r="AD33" s="6"/>
      <c r="AE33" s="245"/>
    </row>
    <row r="34" spans="1:42" x14ac:dyDescent="0.2">
      <c r="A34" s="98" t="s">
        <v>22</v>
      </c>
      <c r="B34" s="15">
        <v>2.2347023094012402</v>
      </c>
      <c r="C34" s="16">
        <v>2.2698477247030099E-2</v>
      </c>
      <c r="D34" s="15">
        <v>1.94202957061515</v>
      </c>
      <c r="E34" s="16">
        <v>2.6652875292822301E-2</v>
      </c>
      <c r="F34" s="15">
        <v>2.0516730695035501</v>
      </c>
      <c r="G34" s="16">
        <v>2.04123380801212E-2</v>
      </c>
      <c r="H34" s="15">
        <v>2.48867192444553</v>
      </c>
      <c r="I34" s="16">
        <v>3.2160273522507402E-2</v>
      </c>
      <c r="J34" s="15">
        <v>3.1390929630656199</v>
      </c>
      <c r="K34" s="16">
        <v>3.7007355708432603E-2</v>
      </c>
      <c r="L34" s="15">
        <v>2.5465482178291898</v>
      </c>
      <c r="M34" s="16">
        <v>4.3192827836097403E-2</v>
      </c>
      <c r="N34" s="15">
        <v>1.92575460511425</v>
      </c>
      <c r="O34" s="247">
        <v>3.9330316666573301E-2</v>
      </c>
      <c r="P34" s="271"/>
      <c r="Q34" s="98" t="s">
        <v>22</v>
      </c>
      <c r="R34" s="15">
        <v>2.1063257283310199</v>
      </c>
      <c r="S34" s="16">
        <v>2.7157616800584299E-2</v>
      </c>
      <c r="T34" s="15">
        <v>1.86076017150018</v>
      </c>
      <c r="U34" s="16">
        <v>2.5738554842326299E-2</v>
      </c>
      <c r="V34" s="15">
        <v>1.8737677115157001</v>
      </c>
      <c r="W34" s="16">
        <v>2.4743247434856501E-2</v>
      </c>
      <c r="X34" s="15">
        <v>2.2122481217429999</v>
      </c>
      <c r="Y34" s="16">
        <v>3.5868650563490298E-2</v>
      </c>
      <c r="Z34" s="15">
        <v>3.26055401459976</v>
      </c>
      <c r="AA34" s="16">
        <v>3.7474418198804899E-2</v>
      </c>
      <c r="AB34" s="15">
        <v>2.56635333158866</v>
      </c>
      <c r="AC34" s="16">
        <v>4.6406908487934002E-2</v>
      </c>
      <c r="AD34" s="15">
        <v>1.84572201732934</v>
      </c>
      <c r="AE34" s="247">
        <v>5.0127513050865498E-2</v>
      </c>
    </row>
    <row r="35" spans="1:42" x14ac:dyDescent="0.2">
      <c r="A35" s="98" t="s">
        <v>23</v>
      </c>
      <c r="B35" s="15">
        <v>1.94944532199204</v>
      </c>
      <c r="C35" s="16">
        <v>3.06958138315808E-2</v>
      </c>
      <c r="D35" s="15">
        <v>2.0439988419959199</v>
      </c>
      <c r="E35" s="16">
        <v>3.5316168616292103E-2</v>
      </c>
      <c r="F35" s="15">
        <v>2.1829994501805499</v>
      </c>
      <c r="G35" s="16">
        <v>2.82272579185712E-2</v>
      </c>
      <c r="H35" s="15">
        <v>2.5900891575134</v>
      </c>
      <c r="I35" s="16">
        <v>4.0805349640086898E-2</v>
      </c>
      <c r="J35" s="15">
        <v>3.2349419512032802</v>
      </c>
      <c r="K35" s="16">
        <v>3.8828762951223998E-2</v>
      </c>
      <c r="L35" s="15">
        <v>3.1809262609975599</v>
      </c>
      <c r="M35" s="16">
        <v>4.2560767884831097E-2</v>
      </c>
      <c r="N35" s="15">
        <v>2.2519501387153502</v>
      </c>
      <c r="O35" s="247">
        <v>4.3917301746996498E-2</v>
      </c>
      <c r="P35" s="271"/>
      <c r="Q35" s="98" t="s">
        <v>23</v>
      </c>
      <c r="R35" s="15">
        <v>1.8106720710725099</v>
      </c>
      <c r="S35" s="16">
        <v>2.6219471212931701E-2</v>
      </c>
      <c r="T35" s="15">
        <v>2.0838485785106799</v>
      </c>
      <c r="U35" s="16">
        <v>3.3310174783865998E-2</v>
      </c>
      <c r="V35" s="15">
        <v>2.2675021868415999</v>
      </c>
      <c r="W35" s="16">
        <v>2.8146561680015999E-2</v>
      </c>
      <c r="X35" s="15">
        <v>2.6387393548511602</v>
      </c>
      <c r="Y35" s="16">
        <v>4.1889642436735E-2</v>
      </c>
      <c r="Z35" s="15">
        <v>3.2136900591733499</v>
      </c>
      <c r="AA35" s="16">
        <v>3.6405318478719001E-2</v>
      </c>
      <c r="AB35" s="15">
        <v>3.2417278010027499</v>
      </c>
      <c r="AC35" s="16">
        <v>3.4963150959526901E-2</v>
      </c>
      <c r="AD35" s="15">
        <v>1.9311894743311799</v>
      </c>
      <c r="AE35" s="247">
        <v>4.6959306396900199E-2</v>
      </c>
    </row>
    <row r="36" spans="1:42" x14ac:dyDescent="0.2">
      <c r="A36" s="98" t="s">
        <v>24</v>
      </c>
      <c r="B36" s="15">
        <v>1.77041995982346</v>
      </c>
      <c r="C36" s="16">
        <v>3.6433589267723797E-2</v>
      </c>
      <c r="D36" s="15">
        <v>1.97931995452968</v>
      </c>
      <c r="E36" s="16">
        <v>3.7580788596070898E-2</v>
      </c>
      <c r="F36" s="15">
        <v>2.1911983572923499</v>
      </c>
      <c r="G36" s="16">
        <v>3.9491556084167698E-2</v>
      </c>
      <c r="H36" s="15">
        <v>2.6115322992496299</v>
      </c>
      <c r="I36" s="16">
        <v>5.0598108259075798E-2</v>
      </c>
      <c r="J36" s="15">
        <v>3.1344512204018198</v>
      </c>
      <c r="K36" s="16">
        <v>5.8812616449531799E-2</v>
      </c>
      <c r="L36" s="15">
        <v>2.9548825966065202</v>
      </c>
      <c r="M36" s="16">
        <v>5.5551342676536997E-2</v>
      </c>
      <c r="N36" s="15">
        <v>2.4111121994953701</v>
      </c>
      <c r="O36" s="247">
        <v>5.8300861041670801E-2</v>
      </c>
      <c r="P36" s="271"/>
      <c r="Q36" s="98" t="s">
        <v>24</v>
      </c>
      <c r="R36" s="15">
        <v>1.61592558493394</v>
      </c>
      <c r="S36" s="16">
        <v>2.9059568511814401E-2</v>
      </c>
      <c r="T36" s="15">
        <v>1.97132618327969</v>
      </c>
      <c r="U36" s="16">
        <v>4.1098368760977798E-2</v>
      </c>
      <c r="V36" s="15">
        <v>2.2543143923624598</v>
      </c>
      <c r="W36" s="16">
        <v>3.5617815244300598E-2</v>
      </c>
      <c r="X36" s="15">
        <v>2.739387333257</v>
      </c>
      <c r="Y36" s="16">
        <v>4.7101729149759797E-2</v>
      </c>
      <c r="Z36" s="15">
        <v>3.0954528794240699</v>
      </c>
      <c r="AA36" s="16">
        <v>4.6512021439186903E-2</v>
      </c>
      <c r="AB36" s="15">
        <v>3.0581234770404202</v>
      </c>
      <c r="AC36" s="16">
        <v>5.4517748203111498E-2</v>
      </c>
      <c r="AD36" s="15">
        <v>2.01743824278156</v>
      </c>
      <c r="AE36" s="247">
        <v>6.4068999936666995E-2</v>
      </c>
    </row>
    <row r="37" spans="1:42" x14ac:dyDescent="0.2">
      <c r="A37" s="104" t="s">
        <v>25</v>
      </c>
      <c r="B37" s="15">
        <v>1.9440419809241001</v>
      </c>
      <c r="C37" s="16">
        <v>2.9828495509049899E-2</v>
      </c>
      <c r="D37" s="15">
        <v>2.04204544951244</v>
      </c>
      <c r="E37" s="16">
        <v>3.4199743977728299E-2</v>
      </c>
      <c r="F37" s="15">
        <v>2.1832483892444801</v>
      </c>
      <c r="G37" s="16">
        <v>2.73514003269817E-2</v>
      </c>
      <c r="H37" s="15">
        <v>2.5907456601794201</v>
      </c>
      <c r="I37" s="16">
        <v>3.9446508975683102E-2</v>
      </c>
      <c r="J37" s="15">
        <v>3.2318697891872801</v>
      </c>
      <c r="K37" s="16">
        <v>3.7766157123296298E-2</v>
      </c>
      <c r="L37" s="15">
        <v>3.1740146891206802</v>
      </c>
      <c r="M37" s="16">
        <v>4.1141746120689902E-2</v>
      </c>
      <c r="N37" s="15">
        <v>2.2568080377703499</v>
      </c>
      <c r="O37" s="247">
        <v>4.2881324762719497E-2</v>
      </c>
      <c r="P37" s="271"/>
      <c r="Q37" s="104" t="s">
        <v>25</v>
      </c>
      <c r="R37" s="15">
        <v>1.8047111359707</v>
      </c>
      <c r="S37" s="16">
        <v>2.5458087583702601E-2</v>
      </c>
      <c r="T37" s="15">
        <v>2.0802443476261701</v>
      </c>
      <c r="U37" s="16">
        <v>3.22247214404284E-2</v>
      </c>
      <c r="V37" s="15">
        <v>2.2671007220530499</v>
      </c>
      <c r="W37" s="16">
        <v>2.7237402611930101E-2</v>
      </c>
      <c r="X37" s="15">
        <v>2.6420321118775099</v>
      </c>
      <c r="Y37" s="16">
        <v>4.04276603600046E-2</v>
      </c>
      <c r="Z37" s="15">
        <v>3.2100337515649802</v>
      </c>
      <c r="AA37" s="16">
        <v>3.5244748973231599E-2</v>
      </c>
      <c r="AB37" s="15">
        <v>3.2360528358438598</v>
      </c>
      <c r="AC37" s="16">
        <v>3.3560578639767698E-2</v>
      </c>
      <c r="AD37" s="15">
        <v>1.93385732208275</v>
      </c>
      <c r="AE37" s="247">
        <v>4.5549852234376499E-2</v>
      </c>
    </row>
    <row r="38" spans="1:42" x14ac:dyDescent="0.2">
      <c r="A38" s="95"/>
      <c r="N38" s="6"/>
      <c r="O38" s="245"/>
      <c r="P38" s="270"/>
      <c r="Q38" s="95"/>
      <c r="AD38" s="6"/>
      <c r="AE38" s="245"/>
    </row>
    <row r="39" spans="1:42" s="85" customFormat="1" x14ac:dyDescent="0.2">
      <c r="A39" s="101" t="s">
        <v>156</v>
      </c>
      <c r="B39" s="199">
        <f>IF(ISNUMBER(B$12),AVERAGE(B12:B31,B34,B37),"")</f>
        <v>2.0677190957590295</v>
      </c>
      <c r="C39" s="102">
        <f>IF(ISNUMBER(C$12),SQRT((SUMSQ(C12:C31, C34,C37))/(22^2)),"")</f>
        <v>5.5283012992722374E-3</v>
      </c>
      <c r="D39" s="199">
        <f t="shared" ref="D39" si="0">IF(ISNUMBER(D$12),AVERAGE(D12:D31,D34,D37),"")</f>
        <v>2.0134636811567921</v>
      </c>
      <c r="E39" s="102">
        <f t="shared" ref="E39" si="1">IF(ISNUMBER(E$12),SQRT((SUMSQ(E12:E31, E34,E37))/(22^2)),"")</f>
        <v>5.5990144694828036E-3</v>
      </c>
      <c r="F39" s="199">
        <f t="shared" ref="F39" si="2">IF(ISNUMBER(F$12),AVERAGE(F12:F31,F34,F37),"")</f>
        <v>2.0260364616326956</v>
      </c>
      <c r="G39" s="102">
        <f t="shared" ref="G39" si="3">IF(ISNUMBER(G$12),SQRT((SUMSQ(G12:G31, G34,G37))/(22^2)),"")</f>
        <v>5.3230775634823804E-3</v>
      </c>
      <c r="H39" s="199">
        <f t="shared" ref="H39" si="4">IF(ISNUMBER(H$12),AVERAGE(H12:H31,H34,H37),"")</f>
        <v>2.4622585129352719</v>
      </c>
      <c r="I39" s="102">
        <f t="shared" ref="I39" si="5">IF(ISNUMBER(I$12),SQRT((SUMSQ(I12:I31, I34,I37))/(22^2)),"")</f>
        <v>7.7872940345302287E-3</v>
      </c>
      <c r="J39" s="199">
        <f t="shared" ref="J39" si="6">IF(ISNUMBER(J$12),AVERAGE(J12:J31,J34,J37),"")</f>
        <v>3.1087614748687731</v>
      </c>
      <c r="K39" s="102">
        <f t="shared" ref="K39" si="7">IF(ISNUMBER(K$12),SQRT((SUMSQ(K12:K31, K34,K37))/(22^2)),"")</f>
        <v>7.7199225741734455E-3</v>
      </c>
      <c r="L39" s="199">
        <f t="shared" ref="L39" si="8">IF(ISNUMBER(L$12),AVERAGE(L12:L31,L34,L37),"")</f>
        <v>2.7680629459714678</v>
      </c>
      <c r="M39" s="102">
        <f t="shared" ref="M39" si="9">IF(ISNUMBER(M$12),SQRT((SUMSQ(M12:M31, M34,M37))/(22^2)),"")</f>
        <v>8.7689690513866811E-3</v>
      </c>
      <c r="N39" s="199">
        <f t="shared" ref="N39" si="10">IF(ISNUMBER(N$12),AVERAGE(N12:N31,N34,N37),"")</f>
        <v>2.2322057341703898</v>
      </c>
      <c r="O39" s="251">
        <f t="shared" ref="O39" si="11">IF(ISNUMBER(O$12),SQRT((SUMSQ(O12:O31, O34,O37))/(22^2)),"")</f>
        <v>9.1565255897526586E-3</v>
      </c>
      <c r="P39" s="273" t="str">
        <f t="shared" ref="P39" si="12">+IF(ISNUMBER(P12),AVERAGE(P12:P18,P20:P31,P34:P35),"")</f>
        <v/>
      </c>
      <c r="Q39" s="101" t="s">
        <v>156</v>
      </c>
      <c r="R39" s="199">
        <f>IF(ISNUMBER(R$12),AVERAGE(R12:R31,R34,R37),"")</f>
        <v>1.9418460755663884</v>
      </c>
      <c r="S39" s="102">
        <f>IF(ISNUMBER(S$12),SQRT((SUMSQ(S12:S31, S34,S37))/(22^2)),"")</f>
        <v>5.4070250859384701E-3</v>
      </c>
      <c r="T39" s="199">
        <f t="shared" ref="T39" si="13">IF(ISNUMBER(T$12),AVERAGE(T12:T31,T34,T37),"")</f>
        <v>1.9973030187939294</v>
      </c>
      <c r="U39" s="102">
        <f t="shared" ref="U39" si="14">IF(ISNUMBER(U$12),SQRT((SUMSQ(U12:U31, U34,U37))/(22^2)),"")</f>
        <v>5.7390913560602629E-3</v>
      </c>
      <c r="V39" s="199">
        <f t="shared" ref="V39" si="15">IF(ISNUMBER(V$12),AVERAGE(V12:V31,V34,V37),"")</f>
        <v>1.9831193015696214</v>
      </c>
      <c r="W39" s="102">
        <f t="shared" ref="W39" si="16">IF(ISNUMBER(W$12),SQRT((SUMSQ(W12:W31, W34,W37))/(22^2)),"")</f>
        <v>5.7158773805218053E-3</v>
      </c>
      <c r="X39" s="199">
        <f t="shared" ref="X39" si="17">IF(ISNUMBER(X$12),AVERAGE(X12:X31,X34,X37),"")</f>
        <v>2.3667364295767617</v>
      </c>
      <c r="Y39" s="102">
        <f t="shared" ref="Y39" si="18">IF(ISNUMBER(Y$12),SQRT((SUMSQ(Y12:Y31, Y34,Y37))/(22^2)),"")</f>
        <v>8.332859812931E-3</v>
      </c>
      <c r="Z39" s="199">
        <f t="shared" ref="Z39" si="19">IF(ISNUMBER(Z$12),AVERAGE(Z12:Z31,Z34,Z37),"")</f>
        <v>3.0663387971251783</v>
      </c>
      <c r="AA39" s="102">
        <f t="shared" ref="AA39" si="20">IF(ISNUMBER(AA$12),SQRT((SUMSQ(AA12:AA31, AA34,AA37))/(22^2)),"")</f>
        <v>8.7714368020052041E-3</v>
      </c>
      <c r="AB39" s="199">
        <f t="shared" ref="AB39" si="21">IF(ISNUMBER(AB$12),AVERAGE(AB12:AB31,AB34,AB37),"")</f>
        <v>2.7640044358863651</v>
      </c>
      <c r="AC39" s="102">
        <f t="shared" ref="AC39" si="22">IF(ISNUMBER(AC$12),SQRT((SUMSQ(AC12:AC31, AC34,AC37))/(22^2)),"")</f>
        <v>9.4039647616979867E-3</v>
      </c>
      <c r="AD39" s="199">
        <f t="shared" ref="AD39" si="23">IF(ISNUMBER(AD$12),AVERAGE(AD12:AD31,AD34,AD37),"")</f>
        <v>1.9232450261845506</v>
      </c>
      <c r="AE39" s="251">
        <f t="shared" ref="AE39" si="24">IF(ISNUMBER(AE$12),SQRT((SUMSQ(AE12:AE31, AE34,AE37))/(22^2)),"")</f>
        <v>9.9525415195429699E-3</v>
      </c>
      <c r="AF39" s="1"/>
      <c r="AG39" s="1"/>
      <c r="AH39" s="1"/>
      <c r="AI39" s="1"/>
      <c r="AJ39" s="1"/>
      <c r="AK39" s="1"/>
      <c r="AL39" s="1"/>
      <c r="AM39" s="1"/>
      <c r="AN39" s="1"/>
      <c r="AO39" s="1"/>
      <c r="AP39" s="1"/>
    </row>
    <row r="40" spans="1:42" x14ac:dyDescent="0.2">
      <c r="A40" s="48"/>
      <c r="B40" s="6"/>
      <c r="C40" s="6"/>
      <c r="D40" s="6"/>
      <c r="E40" s="6"/>
      <c r="F40" s="6"/>
      <c r="G40" s="6"/>
      <c r="H40" s="6"/>
      <c r="I40" s="6"/>
      <c r="J40" s="6"/>
      <c r="K40" s="6"/>
      <c r="L40" s="6"/>
      <c r="M40" s="6"/>
      <c r="N40" s="6"/>
      <c r="O40" s="245"/>
      <c r="P40" s="270"/>
      <c r="Q40" s="48"/>
      <c r="R40" s="6"/>
      <c r="S40" s="6"/>
      <c r="T40" s="6"/>
      <c r="U40" s="6"/>
      <c r="V40" s="6"/>
      <c r="W40" s="6"/>
      <c r="X40" s="6"/>
      <c r="Y40" s="6"/>
      <c r="Z40" s="6"/>
      <c r="AA40" s="6"/>
      <c r="AB40" s="6"/>
      <c r="AC40" s="6"/>
      <c r="AD40" s="6"/>
      <c r="AE40" s="245"/>
    </row>
    <row r="41" spans="1:42" x14ac:dyDescent="0.2">
      <c r="A41" s="49" t="s">
        <v>26</v>
      </c>
      <c r="B41" s="6"/>
      <c r="C41" s="6"/>
      <c r="D41" s="6"/>
      <c r="E41" s="6"/>
      <c r="F41" s="6"/>
      <c r="G41" s="6"/>
      <c r="H41" s="6"/>
      <c r="I41" s="6"/>
      <c r="J41" s="6"/>
      <c r="K41" s="6"/>
      <c r="L41" s="6"/>
      <c r="M41" s="6"/>
      <c r="N41" s="6"/>
      <c r="O41" s="245"/>
      <c r="P41" s="270"/>
      <c r="Q41" s="49" t="s">
        <v>26</v>
      </c>
      <c r="R41" s="6"/>
      <c r="S41" s="6"/>
      <c r="T41" s="6"/>
      <c r="U41" s="6"/>
      <c r="V41" s="6"/>
      <c r="W41" s="6"/>
      <c r="X41" s="6"/>
      <c r="Y41" s="6"/>
      <c r="Z41" s="6"/>
      <c r="AA41" s="6"/>
      <c r="AB41" s="6"/>
      <c r="AC41" s="6"/>
      <c r="AD41" s="6"/>
      <c r="AE41" s="245"/>
    </row>
    <row r="42" spans="1:42" s="6" customFormat="1" ht="12.75" customHeight="1" x14ac:dyDescent="0.2">
      <c r="A42" s="104" t="s">
        <v>262</v>
      </c>
      <c r="B42" s="8">
        <v>1.79878088675714</v>
      </c>
      <c r="C42" s="9">
        <v>2.9262435567825099E-2</v>
      </c>
      <c r="D42" s="8">
        <v>2.0223016850908202</v>
      </c>
      <c r="E42" s="9">
        <v>3.05977763590368E-2</v>
      </c>
      <c r="F42" s="8">
        <v>2.0287501143628699</v>
      </c>
      <c r="G42" s="9">
        <v>2.6655152091512299E-2</v>
      </c>
      <c r="H42" s="8">
        <v>2.6338393846180002</v>
      </c>
      <c r="I42" s="9">
        <v>4.5407066532592903E-2</v>
      </c>
      <c r="J42" s="8">
        <v>2.9963789862266399</v>
      </c>
      <c r="K42" s="9">
        <v>5.12412391193156E-2</v>
      </c>
      <c r="L42" s="8">
        <v>3.0778565021477502</v>
      </c>
      <c r="M42" s="9">
        <v>4.2394661308062201E-2</v>
      </c>
      <c r="N42" s="8">
        <v>2.50419666021756</v>
      </c>
      <c r="O42" s="247">
        <v>4.5359257378321603E-2</v>
      </c>
      <c r="P42" s="271"/>
      <c r="Q42" s="104" t="s">
        <v>262</v>
      </c>
      <c r="R42" s="8">
        <v>1.7030329379054301</v>
      </c>
      <c r="S42" s="9">
        <v>3.2031833005601001E-2</v>
      </c>
      <c r="T42" s="8">
        <v>2.0107176330132401</v>
      </c>
      <c r="U42" s="9">
        <v>3.39365184573409E-2</v>
      </c>
      <c r="V42" s="8">
        <v>1.9474032677594</v>
      </c>
      <c r="W42" s="9">
        <v>3.15348719338946E-2</v>
      </c>
      <c r="X42" s="8">
        <v>2.5117909320726199</v>
      </c>
      <c r="Y42" s="9">
        <v>3.8060463434380298E-2</v>
      </c>
      <c r="Z42" s="8">
        <v>3.1449141138596199</v>
      </c>
      <c r="AA42" s="9">
        <v>4.2336256463126901E-2</v>
      </c>
      <c r="AB42" s="8">
        <v>2.9535619468445899</v>
      </c>
      <c r="AC42" s="9">
        <v>4.8414593966271798E-2</v>
      </c>
      <c r="AD42" s="8">
        <v>1.7253423904659699</v>
      </c>
      <c r="AE42" s="247">
        <v>5.2313580767822901E-2</v>
      </c>
    </row>
    <row r="43" spans="1:42" s="6" customFormat="1" ht="12.75" customHeight="1" x14ac:dyDescent="0.2">
      <c r="A43" s="67" t="s">
        <v>338</v>
      </c>
      <c r="B43" s="210">
        <v>1.63744289627141</v>
      </c>
      <c r="C43" s="20">
        <v>4.26364599408737E-2</v>
      </c>
      <c r="D43" s="210">
        <v>1.64059588557145</v>
      </c>
      <c r="E43" s="20">
        <v>5.9987236164895402E-2</v>
      </c>
      <c r="F43" s="210">
        <v>1.8955521189953399</v>
      </c>
      <c r="G43" s="20">
        <v>4.0792635369755303E-2</v>
      </c>
      <c r="H43" s="210">
        <v>1.76605710374293</v>
      </c>
      <c r="I43" s="20">
        <v>0.104237018782342</v>
      </c>
      <c r="J43" s="210">
        <v>2.7537484030086001</v>
      </c>
      <c r="K43" s="20">
        <v>7.4081346536735995E-2</v>
      </c>
      <c r="L43" s="210">
        <v>2.1395641784600099</v>
      </c>
      <c r="M43" s="20">
        <v>6.8897781226232593E-2</v>
      </c>
      <c r="N43" s="210">
        <v>2.5429877174248099</v>
      </c>
      <c r="O43" s="253">
        <v>7.2312307273848797E-2</v>
      </c>
      <c r="P43" s="271"/>
      <c r="Q43" s="67" t="s">
        <v>338</v>
      </c>
      <c r="R43" s="210">
        <v>1.6120193574666799</v>
      </c>
      <c r="S43" s="20">
        <v>4.0343275241470598E-2</v>
      </c>
      <c r="T43" s="210">
        <v>1.79104205218882</v>
      </c>
      <c r="U43" s="20">
        <v>5.7668586169165599E-2</v>
      </c>
      <c r="V43" s="210">
        <v>2.0712510779069802</v>
      </c>
      <c r="W43" s="20">
        <v>5.56986916310706E-2</v>
      </c>
      <c r="X43" s="210">
        <v>1.5668993477812601</v>
      </c>
      <c r="Y43" s="20">
        <v>8.0477439949803706E-2</v>
      </c>
      <c r="Z43" s="210">
        <v>2.9894883993525299</v>
      </c>
      <c r="AA43" s="20">
        <v>6.4494658355783496E-2</v>
      </c>
      <c r="AB43" s="210">
        <v>2.2308188669450701</v>
      </c>
      <c r="AC43" s="20">
        <v>8.1633112813575007E-2</v>
      </c>
      <c r="AD43" s="210">
        <v>1.57973389657009</v>
      </c>
      <c r="AE43" s="253">
        <v>8.1610886731947996E-2</v>
      </c>
    </row>
    <row r="44" spans="1:42" s="73" customFormat="1" ht="99.2" customHeight="1" x14ac:dyDescent="0.2">
      <c r="A44" s="324" t="s">
        <v>240</v>
      </c>
      <c r="B44" s="325"/>
      <c r="C44" s="325"/>
      <c r="D44" s="325"/>
      <c r="E44" s="325"/>
      <c r="F44" s="325"/>
      <c r="G44" s="325"/>
      <c r="H44" s="325"/>
      <c r="I44" s="325"/>
      <c r="J44" s="325"/>
      <c r="K44" s="325"/>
      <c r="L44" s="325"/>
      <c r="M44" s="325"/>
      <c r="N44" s="325"/>
      <c r="O44" s="325"/>
      <c r="P44" s="325"/>
      <c r="Q44" s="324" t="s">
        <v>240</v>
      </c>
      <c r="R44" s="325"/>
      <c r="S44" s="325"/>
      <c r="T44" s="325"/>
      <c r="U44" s="325"/>
      <c r="V44" s="325"/>
      <c r="W44" s="325"/>
      <c r="X44" s="325"/>
      <c r="Y44" s="325"/>
      <c r="Z44" s="325"/>
      <c r="AA44" s="325"/>
      <c r="AB44" s="325"/>
      <c r="AC44" s="325"/>
      <c r="AD44" s="325"/>
      <c r="AE44" s="325"/>
    </row>
    <row r="45" spans="1:42" s="235" customFormat="1" ht="61.5" customHeight="1" x14ac:dyDescent="0.2">
      <c r="A45" s="323" t="s">
        <v>339</v>
      </c>
      <c r="B45" s="323"/>
      <c r="C45" s="323"/>
      <c r="D45" s="323"/>
      <c r="E45" s="323"/>
      <c r="F45" s="323"/>
      <c r="G45" s="323"/>
      <c r="H45" s="323"/>
      <c r="I45" s="323"/>
      <c r="J45" s="323"/>
      <c r="K45" s="323"/>
      <c r="L45" s="323"/>
      <c r="M45" s="323"/>
      <c r="N45" s="323"/>
      <c r="O45" s="323"/>
      <c r="P45" s="323"/>
      <c r="Q45" s="323" t="s">
        <v>339</v>
      </c>
      <c r="R45" s="323"/>
      <c r="S45" s="323"/>
      <c r="T45" s="323"/>
      <c r="U45" s="323"/>
      <c r="V45" s="323"/>
      <c r="W45" s="323"/>
      <c r="X45" s="323"/>
      <c r="Y45" s="323"/>
      <c r="Z45" s="323"/>
      <c r="AA45" s="323"/>
      <c r="AB45" s="323"/>
      <c r="AC45" s="323"/>
      <c r="AD45" s="323"/>
      <c r="AE45" s="323"/>
      <c r="AF45" s="256"/>
    </row>
    <row r="46" spans="1:42" s="68" customFormat="1" x14ac:dyDescent="0.2">
      <c r="A46" s="69" t="s">
        <v>147</v>
      </c>
      <c r="Q46" s="69" t="s">
        <v>147</v>
      </c>
    </row>
    <row r="47" spans="1:42" s="68" customFormat="1" x14ac:dyDescent="0.2"/>
    <row r="48" spans="1:42" s="68" customFormat="1" x14ac:dyDescent="0.2"/>
    <row r="49" spans="1:31" s="68" customFormat="1" x14ac:dyDescent="0.2"/>
    <row r="50" spans="1:31" s="68" customFormat="1" x14ac:dyDescent="0.2"/>
    <row r="51" spans="1:31" s="68" customFormat="1" x14ac:dyDescent="0.2"/>
    <row r="52" spans="1:31" s="68" customFormat="1" x14ac:dyDescent="0.2"/>
    <row r="53" spans="1:31" s="68" customFormat="1" x14ac:dyDescent="0.2"/>
    <row r="54" spans="1:31" s="68" customFormat="1" x14ac:dyDescent="0.2"/>
    <row r="55" spans="1:31" s="68" customFormat="1" x14ac:dyDescent="0.2">
      <c r="A55" s="71"/>
      <c r="B55" s="69"/>
      <c r="C55" s="69"/>
      <c r="D55" s="69"/>
      <c r="E55" s="69"/>
      <c r="F55" s="69"/>
      <c r="G55" s="69"/>
      <c r="H55" s="69"/>
      <c r="I55" s="69"/>
      <c r="J55" s="69"/>
      <c r="K55" s="69"/>
      <c r="L55" s="69"/>
      <c r="M55" s="69"/>
      <c r="N55" s="69"/>
      <c r="O55" s="69"/>
      <c r="P55" s="69"/>
      <c r="Q55" s="71"/>
      <c r="R55" s="69"/>
      <c r="S55" s="69"/>
      <c r="T55" s="69"/>
      <c r="U55" s="69"/>
      <c r="V55" s="69"/>
      <c r="W55" s="69"/>
      <c r="X55" s="69"/>
      <c r="Y55" s="69"/>
      <c r="Z55" s="69"/>
      <c r="AA55" s="69"/>
      <c r="AB55" s="69"/>
      <c r="AC55" s="69"/>
      <c r="AD55" s="69"/>
      <c r="AE55" s="69"/>
    </row>
    <row r="56" spans="1:31" s="68" customFormat="1" x14ac:dyDescent="0.2">
      <c r="A56" s="71"/>
      <c r="B56" s="69"/>
      <c r="C56" s="69"/>
      <c r="D56" s="69"/>
      <c r="E56" s="69"/>
      <c r="F56" s="69"/>
      <c r="G56" s="69"/>
      <c r="H56" s="69"/>
      <c r="I56" s="69"/>
      <c r="J56" s="69"/>
      <c r="K56" s="69"/>
      <c r="L56" s="69"/>
      <c r="M56" s="69"/>
      <c r="N56" s="69"/>
      <c r="O56" s="69"/>
      <c r="P56" s="69"/>
      <c r="Q56" s="71"/>
      <c r="R56" s="69"/>
      <c r="S56" s="69"/>
      <c r="T56" s="69"/>
      <c r="U56" s="69"/>
      <c r="V56" s="69"/>
      <c r="W56" s="69"/>
      <c r="X56" s="69"/>
      <c r="Y56" s="69"/>
      <c r="Z56" s="69"/>
      <c r="AA56" s="69"/>
      <c r="AB56" s="69"/>
      <c r="AC56" s="69"/>
      <c r="AD56" s="69"/>
      <c r="AE56" s="69"/>
    </row>
    <row r="57" spans="1:31" s="68" customFormat="1" x14ac:dyDescent="0.2">
      <c r="A57" s="72"/>
      <c r="B57" s="69"/>
      <c r="D57" s="69"/>
      <c r="F57" s="69"/>
      <c r="H57" s="69"/>
      <c r="J57" s="69"/>
      <c r="L57" s="69"/>
      <c r="N57" s="69"/>
      <c r="Q57" s="72"/>
      <c r="R57" s="69"/>
      <c r="T57" s="69"/>
      <c r="V57" s="69"/>
      <c r="X57" s="69"/>
      <c r="Z57" s="69"/>
      <c r="AB57" s="69"/>
      <c r="AD57" s="69"/>
    </row>
    <row r="58" spans="1:31" s="68" customFormat="1" x14ac:dyDescent="0.2">
      <c r="A58" s="72"/>
      <c r="B58" s="69"/>
      <c r="D58" s="69"/>
      <c r="F58" s="69"/>
      <c r="H58" s="69"/>
      <c r="J58" s="69"/>
      <c r="L58" s="69"/>
      <c r="N58" s="69"/>
      <c r="Q58" s="72"/>
      <c r="R58" s="69"/>
      <c r="T58" s="69"/>
      <c r="V58" s="69"/>
      <c r="X58" s="69"/>
      <c r="Z58" s="69"/>
      <c r="AB58" s="69"/>
      <c r="AD58" s="69"/>
    </row>
    <row r="59" spans="1:31" s="68" customFormat="1" x14ac:dyDescent="0.2">
      <c r="A59" s="72"/>
      <c r="B59" s="69"/>
      <c r="D59" s="69"/>
      <c r="F59" s="69"/>
      <c r="H59" s="69"/>
      <c r="J59" s="69"/>
      <c r="L59" s="69"/>
      <c r="N59" s="69"/>
      <c r="Q59" s="72"/>
      <c r="R59" s="69"/>
      <c r="T59" s="69"/>
      <c r="V59" s="69"/>
      <c r="X59" s="69"/>
      <c r="Z59" s="69"/>
      <c r="AB59" s="69"/>
      <c r="AD59" s="69"/>
    </row>
    <row r="60" spans="1:31" s="68" customFormat="1" x14ac:dyDescent="0.2">
      <c r="A60" s="72"/>
      <c r="B60" s="69"/>
      <c r="D60" s="69"/>
      <c r="F60" s="69"/>
      <c r="H60" s="69"/>
      <c r="J60" s="69"/>
      <c r="L60" s="69"/>
      <c r="N60" s="69"/>
      <c r="Q60" s="72"/>
      <c r="R60" s="69"/>
      <c r="T60" s="69"/>
      <c r="V60" s="69"/>
      <c r="X60" s="69"/>
      <c r="Z60" s="69"/>
      <c r="AB60" s="69"/>
      <c r="AD60" s="69"/>
    </row>
    <row r="61" spans="1:31" s="68" customFormat="1" x14ac:dyDescent="0.2">
      <c r="A61" s="72"/>
      <c r="B61" s="69"/>
      <c r="D61" s="69"/>
      <c r="F61" s="69"/>
      <c r="H61" s="69"/>
      <c r="J61" s="69"/>
      <c r="L61" s="69"/>
      <c r="N61" s="69"/>
      <c r="Q61" s="72"/>
      <c r="R61" s="69"/>
      <c r="T61" s="69"/>
      <c r="V61" s="69"/>
      <c r="X61" s="69"/>
      <c r="Z61" s="69"/>
      <c r="AB61" s="69"/>
      <c r="AD61" s="69"/>
    </row>
    <row r="62" spans="1:31" x14ac:dyDescent="0.2">
      <c r="A62" s="11"/>
      <c r="Q62" s="11"/>
    </row>
    <row r="63" spans="1:31" x14ac:dyDescent="0.2">
      <c r="A63" s="12"/>
      <c r="Q63" s="12"/>
    </row>
    <row r="66" spans="2:2" x14ac:dyDescent="0.2">
      <c r="B66" s="10"/>
    </row>
    <row r="67" spans="2:2" x14ac:dyDescent="0.2">
      <c r="B67" s="10"/>
    </row>
    <row r="68" spans="2:2" x14ac:dyDescent="0.2">
      <c r="B68" s="10"/>
    </row>
    <row r="69" spans="2:2" x14ac:dyDescent="0.2">
      <c r="B69" s="10"/>
    </row>
    <row r="70" spans="2:2" x14ac:dyDescent="0.2">
      <c r="B70" s="10"/>
    </row>
  </sheetData>
  <mergeCells count="22">
    <mergeCell ref="A45:P45"/>
    <mergeCell ref="Q45:AE45"/>
    <mergeCell ref="AD8:AE8"/>
    <mergeCell ref="AB8:AC8"/>
    <mergeCell ref="A44:P44"/>
    <mergeCell ref="Q44:AE44"/>
    <mergeCell ref="A2:O4"/>
    <mergeCell ref="Q2:AE4"/>
    <mergeCell ref="B6:O7"/>
    <mergeCell ref="R6:AE7"/>
    <mergeCell ref="L8:M8"/>
    <mergeCell ref="R8:S8"/>
    <mergeCell ref="T8:U8"/>
    <mergeCell ref="B8:C8"/>
    <mergeCell ref="D8:E8"/>
    <mergeCell ref="F8:G8"/>
    <mergeCell ref="H8:I8"/>
    <mergeCell ref="J8:K8"/>
    <mergeCell ref="V8:W8"/>
    <mergeCell ref="X8:Y8"/>
    <mergeCell ref="Z8:AA8"/>
    <mergeCell ref="N8:O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45</vt:i4>
      </vt:variant>
    </vt:vector>
  </HeadingPairs>
  <TitlesOfParts>
    <vt:vector size="90" baseType="lpstr">
      <vt:lpstr>Contents</vt:lpstr>
      <vt:lpstr>Reader's guide</vt:lpstr>
      <vt:lpstr>Table A4.1</vt:lpstr>
      <vt:lpstr>Table A4.2</vt:lpstr>
      <vt:lpstr>Table A4.3</vt:lpstr>
      <vt:lpstr>Table A4.4</vt:lpstr>
      <vt:lpstr>Table A4.5a</vt:lpstr>
      <vt:lpstr>Table A4.5b</vt:lpstr>
      <vt:lpstr>Table A4.6a</vt:lpstr>
      <vt:lpstr>Table A4.6b</vt:lpstr>
      <vt:lpstr>Table A4.7</vt:lpstr>
      <vt:lpstr>Table A4.8a</vt:lpstr>
      <vt:lpstr>Table A4.8b</vt:lpstr>
      <vt:lpstr>Table A4.9a</vt:lpstr>
      <vt:lpstr>Table A4.9b</vt:lpstr>
      <vt:lpstr>Table A4.10</vt:lpstr>
      <vt:lpstr>Table A4.11a</vt:lpstr>
      <vt:lpstr>Table A4.11b</vt:lpstr>
      <vt:lpstr>Table A4.12a</vt:lpstr>
      <vt:lpstr>Table A4.12b</vt:lpstr>
      <vt:lpstr>Table A4.13</vt:lpstr>
      <vt:lpstr>Table A4.14a</vt:lpstr>
      <vt:lpstr>Table A4.14b</vt:lpstr>
      <vt:lpstr>Table A4.15a</vt:lpstr>
      <vt:lpstr>Table A4.15b</vt:lpstr>
      <vt:lpstr>Table A4.16</vt:lpstr>
      <vt:lpstr>Table A4.17</vt:lpstr>
      <vt:lpstr>Table A4.18</vt:lpstr>
      <vt:lpstr>Table A4.19</vt:lpstr>
      <vt:lpstr>Table A4.20</vt:lpstr>
      <vt:lpstr>Table A4.21</vt:lpstr>
      <vt:lpstr>Table A4.22</vt:lpstr>
      <vt:lpstr>Table A4.23</vt:lpstr>
      <vt:lpstr>Table A4.24</vt:lpstr>
      <vt:lpstr>Table A4.25</vt:lpstr>
      <vt:lpstr>Table A4.26</vt:lpstr>
      <vt:lpstr>Table A4.27 (L)</vt:lpstr>
      <vt:lpstr>Table A4.27 (N)</vt:lpstr>
      <vt:lpstr>Table A4.28</vt:lpstr>
      <vt:lpstr>Table A4.29</vt:lpstr>
      <vt:lpstr>Table A4.30</vt:lpstr>
      <vt:lpstr>Table A4.31</vt:lpstr>
      <vt:lpstr>Table A4.32a</vt:lpstr>
      <vt:lpstr>Table A4.32b</vt:lpstr>
      <vt:lpstr>Table A4.32c</vt:lpstr>
      <vt:lpstr>'Reader''s guide'!_ftn1</vt:lpstr>
      <vt:lpstr>'Reader''s guide'!_ftn2</vt:lpstr>
      <vt:lpstr>'Table A4.1'!Print_Area</vt:lpstr>
      <vt:lpstr>'Table A4.10'!Print_Area</vt:lpstr>
      <vt:lpstr>'Table A4.11a'!Print_Area</vt:lpstr>
      <vt:lpstr>'Table A4.11b'!Print_Area</vt:lpstr>
      <vt:lpstr>'Table A4.12a'!Print_Area</vt:lpstr>
      <vt:lpstr>'Table A4.12b'!Print_Area</vt:lpstr>
      <vt:lpstr>'Table A4.13'!Print_Area</vt:lpstr>
      <vt:lpstr>'Table A4.14a'!Print_Area</vt:lpstr>
      <vt:lpstr>'Table A4.14b'!Print_Area</vt:lpstr>
      <vt:lpstr>'Table A4.15a'!Print_Area</vt:lpstr>
      <vt:lpstr>'Table A4.15b'!Print_Area</vt:lpstr>
      <vt:lpstr>'Table A4.16'!Print_Area</vt:lpstr>
      <vt:lpstr>'Table A4.17'!Print_Area</vt:lpstr>
      <vt:lpstr>'Table A4.18'!Print_Area</vt:lpstr>
      <vt:lpstr>'Table A4.19'!Print_Area</vt:lpstr>
      <vt:lpstr>'Table A4.2'!Print_Area</vt:lpstr>
      <vt:lpstr>'Table A4.20'!Print_Area</vt:lpstr>
      <vt:lpstr>'Table A4.21'!Print_Area</vt:lpstr>
      <vt:lpstr>'Table A4.22'!Print_Area</vt:lpstr>
      <vt:lpstr>'Table A4.23'!Print_Area</vt:lpstr>
      <vt:lpstr>'Table A4.24'!Print_Area</vt:lpstr>
      <vt:lpstr>'Table A4.25'!Print_Area</vt:lpstr>
      <vt:lpstr>'Table A4.26'!Print_Area</vt:lpstr>
      <vt:lpstr>'Table A4.27 (L)'!Print_Area</vt:lpstr>
      <vt:lpstr>'Table A4.27 (N)'!Print_Area</vt:lpstr>
      <vt:lpstr>'Table A4.28'!Print_Area</vt:lpstr>
      <vt:lpstr>'Table A4.29'!Print_Area</vt:lpstr>
      <vt:lpstr>'Table A4.3'!Print_Area</vt:lpstr>
      <vt:lpstr>'Table A4.30'!Print_Area</vt:lpstr>
      <vt:lpstr>'Table A4.31'!Print_Area</vt:lpstr>
      <vt:lpstr>'Table A4.32a'!Print_Area</vt:lpstr>
      <vt:lpstr>'Table A4.32b'!Print_Area</vt:lpstr>
      <vt:lpstr>'Table A4.32c'!Print_Area</vt:lpstr>
      <vt:lpstr>'Table A4.4'!Print_Area</vt:lpstr>
      <vt:lpstr>'Table A4.5a'!Print_Area</vt:lpstr>
      <vt:lpstr>'Table A4.5b'!Print_Area</vt:lpstr>
      <vt:lpstr>'Table A4.6a'!Print_Area</vt:lpstr>
      <vt:lpstr>'Table A4.6b'!Print_Area</vt:lpstr>
      <vt:lpstr>'Table A4.7'!Print_Area</vt:lpstr>
      <vt:lpstr>'Table A4.8a'!Print_Area</vt:lpstr>
      <vt:lpstr>'Table A4.8b'!Print_Area</vt:lpstr>
      <vt:lpstr>'Table A4.9a'!Print_Area</vt:lpstr>
      <vt:lpstr>'Table A4.9b'!Print_Area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denis_v</dc:creator>
  <cp:lastModifiedBy>BORG Veronica</cp:lastModifiedBy>
  <cp:lastPrinted>2013-05-14T13:20:04Z</cp:lastPrinted>
  <dcterms:created xsi:type="dcterms:W3CDTF">2012-06-27T07:09:29Z</dcterms:created>
  <dcterms:modified xsi:type="dcterms:W3CDTF">2013-12-13T12:18:51Z</dcterms:modified>
</cp:coreProperties>
</file>