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65" windowWidth="11325" windowHeight="12225" tabRatio="805"/>
  </bookViews>
  <sheets>
    <sheet name="2015" sheetId="35" r:id="rId1"/>
    <sheet name="Graph MI benefits" sheetId="26" r:id="rId2"/>
    <sheet name="Graph MI benefits over time" sheetId="27" r:id="rId3"/>
    <sheet name="2014" sheetId="34" r:id="rId4"/>
    <sheet name="2013" sheetId="33" r:id="rId5"/>
    <sheet name="2012" sheetId="32" r:id="rId6"/>
    <sheet name="2011" sheetId="22" r:id="rId7"/>
    <sheet name="2010" sheetId="29" r:id="rId8"/>
    <sheet name="2007" sheetId="30" r:id="rId9"/>
    <sheet name="2005" sheetId="31" r:id="rId10"/>
    <sheet name="Countries" sheetId="28" r:id="rId11"/>
  </sheets>
  <definedNames>
    <definedName name="_xlnm.Print_Area" localSheetId="9">'2005'!$A$1:$J$56</definedName>
    <definedName name="_xlnm.Print_Area" localSheetId="8">'2007'!$A$1:$J$56</definedName>
    <definedName name="_xlnm.Print_Area" localSheetId="7">'2010'!$A$1:$J$56</definedName>
    <definedName name="_xlnm.Print_Area" localSheetId="6">'2011'!$A$1:$J$56</definedName>
    <definedName name="_xlnm.Print_Area" localSheetId="5">'2012'!$A$1:$J$56</definedName>
    <definedName name="_xlnm.Print_Area" localSheetId="4">'2013'!$A$1:$J$57</definedName>
    <definedName name="_xlnm.Print_Area" localSheetId="3">'2014'!$A$1:$J$57</definedName>
    <definedName name="_xlnm.Print_Area" localSheetId="0">'2015'!$A$1:$J$57</definedName>
    <definedName name="_xlnm.Print_Area" localSheetId="1">'Graph MI benefits'!$A$1:$K$68</definedName>
    <definedName name="_xlnm.Print_Titles" localSheetId="1">'Graph MI benefits'!$1:$2</definedName>
  </definedNames>
  <calcPr calcId="145621"/>
</workbook>
</file>

<file path=xl/calcChain.xml><?xml version="1.0" encoding="utf-8"?>
<calcChain xmlns="http://schemas.openxmlformats.org/spreadsheetml/2006/main">
  <c r="J49" i="35" l="1"/>
  <c r="I48" i="35"/>
  <c r="H49" i="35"/>
  <c r="G49" i="35"/>
  <c r="E49" i="35"/>
  <c r="D49" i="35"/>
  <c r="C49" i="35"/>
  <c r="B49" i="35"/>
  <c r="G58" i="35"/>
  <c r="C48" i="35" l="1"/>
  <c r="D48" i="35"/>
  <c r="E48" i="35"/>
  <c r="G48" i="35"/>
  <c r="H48" i="35"/>
  <c r="I49" i="35"/>
  <c r="J48" i="35"/>
  <c r="B48" i="35"/>
  <c r="G58" i="34"/>
  <c r="G57" i="31" l="1"/>
  <c r="G57" i="30"/>
  <c r="G57" i="29"/>
  <c r="G57" i="22"/>
  <c r="G57" i="32"/>
  <c r="G68" i="27"/>
  <c r="G61" i="26"/>
  <c r="G58" i="33" l="1"/>
  <c r="B2" i="27" l="1"/>
  <c r="C2" i="26"/>
  <c r="Y6" i="27"/>
  <c r="X6" i="27"/>
  <c r="U6" i="27"/>
  <c r="T6" i="27"/>
  <c r="P46" i="26"/>
  <c r="X46" i="26"/>
  <c r="T46" i="27"/>
  <c r="Y46" i="26"/>
  <c r="T46" i="26"/>
  <c r="U22" i="27"/>
  <c r="Y12" i="27"/>
  <c r="U46" i="26"/>
  <c r="X46" i="27"/>
  <c r="Q46" i="26"/>
  <c r="Y11" i="27"/>
  <c r="P46" i="27"/>
  <c r="Y22" i="27"/>
  <c r="U16" i="27"/>
  <c r="Q22" i="27"/>
  <c r="Q20" i="27"/>
  <c r="Q14" i="27"/>
  <c r="Q10" i="27"/>
  <c r="B48" i="34" l="1"/>
  <c r="B49" i="34"/>
  <c r="G49" i="34"/>
  <c r="G48" i="34"/>
  <c r="C48" i="34"/>
  <c r="C49" i="34"/>
  <c r="H48" i="34"/>
  <c r="H49" i="34"/>
  <c r="D49" i="34"/>
  <c r="D48" i="34"/>
  <c r="I48" i="34"/>
  <c r="I49" i="34"/>
  <c r="E49" i="34"/>
  <c r="E48" i="34"/>
  <c r="J49" i="34"/>
  <c r="J48" i="34"/>
  <c r="U17" i="26"/>
  <c r="T18" i="27"/>
  <c r="T23" i="26"/>
  <c r="X15" i="27"/>
  <c r="P16" i="26"/>
  <c r="U41" i="26"/>
  <c r="T9" i="26"/>
  <c r="Y20" i="26"/>
  <c r="P36" i="26"/>
  <c r="Q24" i="26"/>
  <c r="Q31" i="26"/>
  <c r="P27" i="27"/>
  <c r="Q46" i="27"/>
  <c r="T43" i="27"/>
  <c r="X20" i="27"/>
  <c r="U10" i="27"/>
  <c r="X18" i="27"/>
  <c r="Q34" i="27"/>
  <c r="P20" i="27"/>
  <c r="P13" i="27"/>
  <c r="X13" i="27"/>
  <c r="T23" i="27"/>
  <c r="Y16" i="26"/>
  <c r="P42" i="26"/>
  <c r="Y15" i="27"/>
  <c r="X22" i="26"/>
  <c r="U36" i="27"/>
  <c r="T24" i="27"/>
  <c r="U41" i="27"/>
  <c r="X26" i="26"/>
  <c r="X8" i="27"/>
  <c r="T19" i="27"/>
  <c r="Q40" i="26"/>
  <c r="T20" i="27"/>
  <c r="P9" i="27"/>
  <c r="X7" i="26"/>
  <c r="Q12" i="27"/>
  <c r="U44" i="27"/>
  <c r="U39" i="26"/>
  <c r="U15" i="26"/>
  <c r="Y31" i="26"/>
  <c r="X17" i="27"/>
  <c r="X10" i="26"/>
  <c r="Q21" i="27"/>
  <c r="U30" i="26"/>
  <c r="U13" i="26"/>
  <c r="Y40" i="27"/>
  <c r="X30" i="26"/>
  <c r="Q38" i="27"/>
  <c r="Y10" i="26"/>
  <c r="T11" i="27"/>
  <c r="Y28" i="26"/>
  <c r="Q39" i="26"/>
  <c r="Q29" i="26"/>
  <c r="X14" i="26"/>
  <c r="X27" i="27"/>
  <c r="T26" i="26"/>
  <c r="P17" i="27"/>
  <c r="P26" i="26"/>
  <c r="Y27" i="27"/>
  <c r="Y21" i="26"/>
  <c r="P12" i="26"/>
  <c r="T7" i="26"/>
  <c r="P43" i="26"/>
  <c r="Y15" i="26"/>
  <c r="X37" i="27"/>
  <c r="X30" i="27"/>
  <c r="P14" i="27"/>
  <c r="Y36" i="27"/>
  <c r="Q44" i="26"/>
  <c r="T35" i="27"/>
  <c r="X42" i="27"/>
  <c r="X42" i="26"/>
  <c r="U21" i="27"/>
  <c r="T36" i="26"/>
  <c r="P22" i="27"/>
  <c r="P24" i="26"/>
  <c r="Q24" i="27"/>
  <c r="U11" i="26"/>
  <c r="P21" i="26"/>
  <c r="Y32" i="26"/>
  <c r="P45" i="27"/>
  <c r="Q28" i="27"/>
  <c r="T26" i="27"/>
  <c r="T43" i="26"/>
  <c r="T21" i="27"/>
  <c r="T38" i="27"/>
  <c r="Q42" i="27"/>
  <c r="Y8" i="27"/>
  <c r="T16" i="27"/>
  <c r="X38" i="27"/>
  <c r="T10" i="27"/>
  <c r="Q40" i="27"/>
  <c r="U31" i="27"/>
  <c r="X9" i="27"/>
  <c r="P29" i="26"/>
  <c r="T31" i="26"/>
  <c r="Q11" i="27"/>
  <c r="T37" i="26"/>
  <c r="Q37" i="26"/>
  <c r="Y40" i="26"/>
  <c r="Y30" i="27"/>
  <c r="T45" i="27"/>
  <c r="X44" i="26"/>
  <c r="Q25" i="26"/>
  <c r="X29" i="27"/>
  <c r="X28" i="27"/>
  <c r="X39" i="27"/>
  <c r="T19" i="26"/>
  <c r="Q45" i="27"/>
  <c r="X32" i="26"/>
  <c r="T11" i="26"/>
  <c r="X41" i="27"/>
  <c r="X11" i="26"/>
  <c r="U31" i="26"/>
  <c r="X45" i="26"/>
  <c r="U22" i="26"/>
  <c r="X31" i="26"/>
  <c r="U10" i="26"/>
  <c r="Y46" i="27"/>
  <c r="Y13" i="26"/>
  <c r="Q7" i="27"/>
  <c r="U36" i="26"/>
  <c r="T20" i="26"/>
  <c r="Q31" i="27"/>
  <c r="Y23" i="26"/>
  <c r="T32" i="26"/>
  <c r="Y39" i="26"/>
  <c r="Q37" i="27"/>
  <c r="U14" i="26"/>
  <c r="X12" i="27"/>
  <c r="P40" i="26"/>
  <c r="Y44" i="27"/>
  <c r="Q35" i="27"/>
  <c r="X25" i="26"/>
  <c r="P16" i="27"/>
  <c r="U12" i="26"/>
  <c r="P25" i="27"/>
  <c r="T41" i="27"/>
  <c r="P35" i="26"/>
  <c r="P44" i="27"/>
  <c r="Y24" i="26"/>
  <c r="X19" i="27"/>
  <c r="Y39" i="27"/>
  <c r="U9" i="26"/>
  <c r="Y13" i="27"/>
  <c r="Y11" i="26"/>
  <c r="X27" i="26"/>
  <c r="Q23" i="26"/>
  <c r="X40" i="26"/>
  <c r="U9" i="27"/>
  <c r="P19" i="27"/>
  <c r="Y29" i="26"/>
  <c r="U43" i="26"/>
  <c r="P11" i="27"/>
  <c r="P30" i="27"/>
  <c r="Q32" i="27"/>
  <c r="U17" i="27"/>
  <c r="Q26" i="26"/>
  <c r="Y30" i="26"/>
  <c r="T42" i="27"/>
  <c r="Q16" i="26"/>
  <c r="T40" i="27"/>
  <c r="T28" i="26"/>
  <c r="T10" i="26"/>
  <c r="X37" i="26"/>
  <c r="X36" i="27"/>
  <c r="Y19" i="26"/>
  <c r="P27" i="26"/>
  <c r="P12" i="27"/>
  <c r="P39" i="27"/>
  <c r="U12" i="27"/>
  <c r="Q16" i="27"/>
  <c r="P21" i="27"/>
  <c r="T18" i="26"/>
  <c r="P22" i="26"/>
  <c r="X35" i="27"/>
  <c r="Y42" i="26"/>
  <c r="X7" i="27"/>
  <c r="P32" i="27"/>
  <c r="Y45" i="27"/>
  <c r="P23" i="26"/>
  <c r="T37" i="27"/>
  <c r="P10" i="26"/>
  <c r="X15" i="26"/>
  <c r="X22" i="27"/>
  <c r="P13" i="26"/>
  <c r="Y32" i="27"/>
  <c r="X17" i="26"/>
  <c r="X39" i="26"/>
  <c r="P32" i="26"/>
  <c r="P28" i="26"/>
  <c r="Q39" i="27"/>
  <c r="P37" i="27"/>
  <c r="U28" i="27"/>
  <c r="P14" i="26"/>
  <c r="P24" i="27"/>
  <c r="Q21" i="26"/>
  <c r="P7" i="26"/>
  <c r="U35" i="26"/>
  <c r="T41" i="26"/>
  <c r="P8" i="27"/>
  <c r="X36" i="26"/>
  <c r="Y22" i="26"/>
  <c r="Y8" i="26"/>
  <c r="Q33" i="27"/>
  <c r="Q34" i="26"/>
  <c r="P34" i="26"/>
  <c r="P10" i="27"/>
  <c r="P37" i="26"/>
  <c r="Y16" i="27"/>
  <c r="P38" i="26"/>
  <c r="T14" i="27"/>
  <c r="Q18" i="27"/>
  <c r="Q8" i="26"/>
  <c r="T36" i="27"/>
  <c r="T32" i="27"/>
  <c r="Q22" i="26"/>
  <c r="T27" i="26"/>
  <c r="X33" i="26"/>
  <c r="X9" i="26"/>
  <c r="Y9" i="26"/>
  <c r="Y17" i="27"/>
  <c r="U28" i="26"/>
  <c r="Q30" i="26"/>
  <c r="X34" i="27"/>
  <c r="P44" i="26"/>
  <c r="U19" i="26"/>
  <c r="U34" i="26"/>
  <c r="Q41" i="27"/>
  <c r="Q33" i="26"/>
  <c r="X29" i="26"/>
  <c r="Y7" i="26"/>
  <c r="Q15" i="26"/>
  <c r="U14" i="27"/>
  <c r="U27" i="27"/>
  <c r="Y34" i="26"/>
  <c r="Y33" i="26"/>
  <c r="Q45" i="26"/>
  <c r="X32" i="27"/>
  <c r="T13" i="27"/>
  <c r="Y23" i="27"/>
  <c r="U37" i="27"/>
  <c r="Y44" i="26"/>
  <c r="Y31" i="27"/>
  <c r="Q42" i="26"/>
  <c r="P25" i="26"/>
  <c r="T24" i="26"/>
  <c r="Y14" i="27"/>
  <c r="Y35" i="27"/>
  <c r="Q32" i="26"/>
  <c r="X45" i="27"/>
  <c r="Q19" i="26"/>
  <c r="Q20" i="26"/>
  <c r="P31" i="27"/>
  <c r="Y45" i="26"/>
  <c r="X25" i="27"/>
  <c r="U39" i="27"/>
  <c r="Q14" i="26"/>
  <c r="Y41" i="26"/>
  <c r="Y36" i="26"/>
  <c r="U24" i="26"/>
  <c r="T31" i="27"/>
  <c r="X20" i="26"/>
  <c r="T29" i="26"/>
  <c r="P15" i="26"/>
  <c r="Y42" i="27"/>
  <c r="T22" i="26"/>
  <c r="P9" i="26"/>
  <c r="X31" i="27"/>
  <c r="X28" i="26"/>
  <c r="T17" i="26"/>
  <c r="U13" i="27"/>
  <c r="X14" i="27"/>
  <c r="X13" i="26"/>
  <c r="Q12" i="26"/>
  <c r="P7" i="27"/>
  <c r="P34" i="27"/>
  <c r="P18" i="26"/>
  <c r="P33" i="27"/>
  <c r="Q13" i="26"/>
  <c r="Y43" i="27"/>
  <c r="X11" i="27"/>
  <c r="T8" i="27"/>
  <c r="T45" i="26"/>
  <c r="T12" i="26"/>
  <c r="P29" i="27"/>
  <c r="Q28" i="26"/>
  <c r="Y26" i="26"/>
  <c r="U38" i="27"/>
  <c r="T25" i="26"/>
  <c r="U45" i="27"/>
  <c r="U15" i="27"/>
  <c r="Y17" i="26"/>
  <c r="P8" i="26"/>
  <c r="X41" i="26"/>
  <c r="U33" i="26"/>
  <c r="U20" i="26"/>
  <c r="U21" i="26"/>
  <c r="U18" i="26"/>
  <c r="U29" i="26"/>
  <c r="T34" i="27"/>
  <c r="Q18" i="26"/>
  <c r="U7" i="26"/>
  <c r="Y33" i="27"/>
  <c r="X24" i="26"/>
  <c r="P19" i="26"/>
  <c r="X38" i="26"/>
  <c r="Q43" i="26"/>
  <c r="X44" i="27"/>
  <c r="Q19" i="27"/>
  <c r="U33" i="27"/>
  <c r="P33" i="26"/>
  <c r="T15" i="26"/>
  <c r="U30" i="27"/>
  <c r="X19" i="26"/>
  <c r="Y14" i="26"/>
  <c r="T44" i="26"/>
  <c r="X23" i="27"/>
  <c r="Y20" i="27"/>
  <c r="U42" i="26"/>
  <c r="Y35" i="26"/>
  <c r="X10" i="27"/>
  <c r="T29" i="27"/>
  <c r="T33" i="27"/>
  <c r="U25" i="27"/>
  <c r="U25" i="26"/>
  <c r="P28" i="27"/>
  <c r="X24" i="27"/>
  <c r="Q15" i="27"/>
  <c r="X18" i="26"/>
  <c r="T27" i="27"/>
  <c r="P43" i="27"/>
  <c r="X23" i="26"/>
  <c r="Y27" i="26"/>
  <c r="Q35" i="26"/>
  <c r="P39" i="26"/>
  <c r="Q7" i="26"/>
  <c r="Q30" i="27"/>
  <c r="Q36" i="26"/>
  <c r="Q44" i="27"/>
  <c r="U32" i="26"/>
  <c r="P20" i="26"/>
  <c r="Y10" i="27"/>
  <c r="Q13" i="27"/>
  <c r="U20" i="27"/>
  <c r="T9" i="27"/>
  <c r="T8" i="26"/>
  <c r="Y38" i="26"/>
  <c r="Q10" i="26"/>
  <c r="X34" i="26"/>
  <c r="Q11" i="26"/>
  <c r="U26" i="26"/>
  <c r="T14" i="26"/>
  <c r="T25" i="27"/>
  <c r="Q27" i="26"/>
  <c r="Q38" i="26"/>
  <c r="Y25" i="26"/>
  <c r="Q23" i="27"/>
  <c r="U8" i="27"/>
  <c r="T22" i="27"/>
  <c r="P31" i="26"/>
  <c r="Q27" i="27"/>
  <c r="U45" i="26"/>
  <c r="U27" i="26"/>
  <c r="T39" i="26"/>
  <c r="X26" i="27"/>
  <c r="Q9" i="27"/>
  <c r="X8" i="26"/>
  <c r="X16" i="27"/>
  <c r="U32" i="27"/>
  <c r="Q17" i="26"/>
  <c r="P41" i="27"/>
  <c r="T30" i="26"/>
  <c r="T12" i="27"/>
  <c r="P35" i="27"/>
  <c r="Q41" i="26"/>
  <c r="T16" i="26"/>
  <c r="P17" i="26"/>
  <c r="T42" i="26"/>
  <c r="P36" i="27"/>
  <c r="Y24" i="27"/>
  <c r="P18" i="27"/>
  <c r="T30" i="27"/>
  <c r="Q8" i="27"/>
  <c r="P15" i="27"/>
  <c r="U46" i="27"/>
  <c r="X16" i="26"/>
  <c r="X43" i="27"/>
  <c r="P26" i="27"/>
  <c r="X40" i="27"/>
  <c r="T21" i="26"/>
  <c r="U37" i="26"/>
  <c r="P41" i="26"/>
  <c r="Y28" i="27"/>
  <c r="Y18" i="27"/>
  <c r="T13" i="26"/>
  <c r="T35" i="26"/>
  <c r="T28" i="27"/>
  <c r="T40" i="26"/>
  <c r="T17" i="27"/>
  <c r="Q17" i="27"/>
  <c r="T7" i="27"/>
  <c r="U44" i="26"/>
  <c r="Q29" i="27"/>
  <c r="U35" i="27"/>
  <c r="T39" i="27"/>
  <c r="T15" i="27"/>
  <c r="Y41" i="27"/>
  <c r="X33" i="27"/>
  <c r="Q9" i="26"/>
  <c r="P23" i="27"/>
  <c r="U16" i="26"/>
  <c r="U23" i="26"/>
  <c r="U24" i="27"/>
  <c r="P38" i="27"/>
  <c r="Y25" i="27"/>
  <c r="U34" i="27"/>
  <c r="Y18" i="26"/>
  <c r="U40" i="26"/>
  <c r="T44" i="27"/>
  <c r="U43" i="27"/>
  <c r="U8" i="26"/>
  <c r="X12" i="26"/>
  <c r="P11" i="26"/>
  <c r="U19" i="27"/>
  <c r="T33" i="26"/>
  <c r="Y43" i="26"/>
  <c r="Q25" i="27"/>
  <c r="P30" i="26"/>
  <c r="X21" i="26"/>
  <c r="P45" i="26"/>
  <c r="X35" i="26"/>
  <c r="P40" i="27"/>
  <c r="Y37" i="27"/>
  <c r="T38" i="26"/>
  <c r="P42" i="27"/>
  <c r="U38" i="26"/>
  <c r="Y12" i="26"/>
  <c r="Y37" i="26"/>
  <c r="X21" i="27"/>
  <c r="X43" i="26"/>
  <c r="C49" i="33" l="1"/>
  <c r="C48" i="33"/>
  <c r="D48" i="31"/>
  <c r="D47" i="31"/>
  <c r="E49" i="33"/>
  <c r="E48" i="33"/>
  <c r="J49" i="33"/>
  <c r="J48" i="33"/>
  <c r="B47" i="31"/>
  <c r="B48" i="31"/>
  <c r="G48" i="31"/>
  <c r="G47" i="31"/>
  <c r="B47" i="30"/>
  <c r="B48" i="30"/>
  <c r="G48" i="30"/>
  <c r="B47" i="29"/>
  <c r="B48" i="29"/>
  <c r="G48" i="29"/>
  <c r="G47" i="29"/>
  <c r="B48" i="22"/>
  <c r="B47" i="22"/>
  <c r="G47" i="22"/>
  <c r="G48" i="22"/>
  <c r="B47" i="32"/>
  <c r="B48" i="32"/>
  <c r="G47" i="32"/>
  <c r="G48" i="32"/>
  <c r="B49" i="33"/>
  <c r="B48" i="33"/>
  <c r="G49" i="33"/>
  <c r="G48" i="33"/>
  <c r="C47" i="31"/>
  <c r="C48" i="31"/>
  <c r="H48" i="31"/>
  <c r="H47" i="31"/>
  <c r="C47" i="30"/>
  <c r="C48" i="30"/>
  <c r="H48" i="30"/>
  <c r="C47" i="29"/>
  <c r="C48" i="29"/>
  <c r="H47" i="29"/>
  <c r="H48" i="29"/>
  <c r="C47" i="22"/>
  <c r="C48" i="22"/>
  <c r="H48" i="22"/>
  <c r="H47" i="22"/>
  <c r="C48" i="32"/>
  <c r="C47" i="32"/>
  <c r="H48" i="32"/>
  <c r="H47" i="32"/>
  <c r="D47" i="30"/>
  <c r="D48" i="30"/>
  <c r="I48" i="30"/>
  <c r="D47" i="29"/>
  <c r="D48" i="29"/>
  <c r="I48" i="29"/>
  <c r="I47" i="29"/>
  <c r="D47" i="22"/>
  <c r="D48" i="22"/>
  <c r="I48" i="22"/>
  <c r="I47" i="22"/>
  <c r="D48" i="32"/>
  <c r="D47" i="32"/>
  <c r="I47" i="32"/>
  <c r="I48" i="32"/>
  <c r="H49" i="33"/>
  <c r="H48" i="33"/>
  <c r="I48" i="31"/>
  <c r="I47" i="31"/>
  <c r="D49" i="33"/>
  <c r="D48" i="33"/>
  <c r="I49" i="33"/>
  <c r="I48" i="33"/>
  <c r="E47" i="31"/>
  <c r="E48" i="31"/>
  <c r="J48" i="31"/>
  <c r="J47" i="31"/>
  <c r="E47" i="30"/>
  <c r="E48" i="30"/>
  <c r="J48" i="30"/>
  <c r="E47" i="29"/>
  <c r="E48" i="29"/>
  <c r="J48" i="29"/>
  <c r="J47" i="29"/>
  <c r="E47" i="22"/>
  <c r="E48" i="22"/>
  <c r="J47" i="22"/>
  <c r="J48" i="22"/>
  <c r="E48" i="32"/>
  <c r="E47" i="32"/>
  <c r="J48" i="32"/>
  <c r="J47" i="32"/>
  <c r="J47" i="30"/>
  <c r="I47" i="30"/>
  <c r="H47" i="30"/>
  <c r="G47" i="30"/>
  <c r="Q43" i="27"/>
  <c r="T34" i="26"/>
  <c r="U18" i="27"/>
  <c r="U7" i="27"/>
  <c r="U11" i="27"/>
  <c r="Y29" i="27"/>
  <c r="U40" i="27"/>
  <c r="Y38" i="27"/>
  <c r="Y26" i="27"/>
  <c r="U42" i="27"/>
  <c r="U23" i="27"/>
  <c r="Y7" i="27"/>
  <c r="Q26" i="27"/>
  <c r="Y21" i="27"/>
  <c r="U29" i="27"/>
  <c r="Y19" i="27"/>
  <c r="Q36" i="27"/>
  <c r="Y34" i="27"/>
  <c r="U26" i="27"/>
  <c r="Y9" i="27" l="1"/>
</calcChain>
</file>

<file path=xl/sharedStrings.xml><?xml version="1.0" encoding="utf-8"?>
<sst xmlns="http://schemas.openxmlformats.org/spreadsheetml/2006/main" count="1072" uniqueCount="126">
  <si>
    <t>Australia</t>
  </si>
  <si>
    <t>Austria</t>
  </si>
  <si>
    <t>Belgium</t>
  </si>
  <si>
    <t>Canada</t>
  </si>
  <si>
    <t>Czech Republic</t>
  </si>
  <si>
    <t>Denmark</t>
  </si>
  <si>
    <t>Estonia</t>
  </si>
  <si>
    <t>Finland</t>
  </si>
  <si>
    <t>France</t>
  </si>
  <si>
    <t>Germany</t>
  </si>
  <si>
    <t>Greece</t>
  </si>
  <si>
    <t>Hungary</t>
  </si>
  <si>
    <t>Iceland</t>
  </si>
  <si>
    <t>Ireland</t>
  </si>
  <si>
    <t>Italy</t>
  </si>
  <si>
    <t>Japan</t>
  </si>
  <si>
    <t>Korea</t>
  </si>
  <si>
    <t>Luxembourg</t>
  </si>
  <si>
    <t>Netherlands</t>
  </si>
  <si>
    <t>New Zealand</t>
  </si>
  <si>
    <t>Norway</t>
  </si>
  <si>
    <t>Poland</t>
  </si>
  <si>
    <t>Portugal</t>
  </si>
  <si>
    <t>Slovak Republic</t>
  </si>
  <si>
    <t>Slovenia</t>
  </si>
  <si>
    <t>Spain</t>
  </si>
  <si>
    <t>Sweden</t>
  </si>
  <si>
    <t>Switzerland</t>
  </si>
  <si>
    <t>United Kingdom</t>
  </si>
  <si>
    <t>United States</t>
  </si>
  <si>
    <t>Bulgaria</t>
  </si>
  <si>
    <t>Latvia</t>
  </si>
  <si>
    <t>Lithuania</t>
  </si>
  <si>
    <t>Malta</t>
  </si>
  <si>
    <t>Romania</t>
  </si>
  <si>
    <t>Israel*</t>
  </si>
  <si>
    <t>Turkey**</t>
  </si>
  <si>
    <t>Chile</t>
  </si>
  <si>
    <t>Allemagne</t>
  </si>
  <si>
    <t>Australie</t>
  </si>
  <si>
    <t>Autriche</t>
  </si>
  <si>
    <t>Belgique</t>
  </si>
  <si>
    <t>Chili</t>
  </si>
  <si>
    <t>Corée</t>
  </si>
  <si>
    <t>Danemark</t>
  </si>
  <si>
    <t>Espagne</t>
  </si>
  <si>
    <t>Estonie</t>
  </si>
  <si>
    <t>Etats-Unis</t>
  </si>
  <si>
    <t>Finlande</t>
  </si>
  <si>
    <t>Grèce</t>
  </si>
  <si>
    <t>Hongrie</t>
  </si>
  <si>
    <t>Irlande</t>
  </si>
  <si>
    <t>Islande</t>
  </si>
  <si>
    <t>Israël*</t>
  </si>
  <si>
    <t>Israel</t>
  </si>
  <si>
    <t>Italie</t>
  </si>
  <si>
    <t>Japon</t>
  </si>
  <si>
    <t>Norvège</t>
  </si>
  <si>
    <t>Nouvelle-Zélande</t>
  </si>
  <si>
    <t>Pays-Bas</t>
  </si>
  <si>
    <t>Pologne</t>
  </si>
  <si>
    <t>République slovaque</t>
  </si>
  <si>
    <t>République tchèque</t>
  </si>
  <si>
    <t>Royaume-Uni</t>
  </si>
  <si>
    <t>Slovénie</t>
  </si>
  <si>
    <t>Suède</t>
  </si>
  <si>
    <t>Suisse</t>
  </si>
  <si>
    <t>Turquie**</t>
  </si>
  <si>
    <t>Turquie</t>
  </si>
  <si>
    <t>Turkey</t>
  </si>
  <si>
    <t>Bulgarie</t>
  </si>
  <si>
    <t>Chypre†</t>
  </si>
  <si>
    <t>Cyprus†</t>
  </si>
  <si>
    <t>Lettonie</t>
  </si>
  <si>
    <t>Lituanie</t>
  </si>
  <si>
    <t>Malte</t>
  </si>
  <si>
    <t>Roumanie</t>
  </si>
  <si>
    <t>Pays de l'OCDE</t>
  </si>
  <si>
    <t>D'autres pays de l'UE</t>
  </si>
  <si>
    <t>Médiane de l'OCDE</t>
  </si>
  <si>
    <t>Médiane de l'UE</t>
  </si>
  <si>
    <t>(c) Couple marié, deux enfants</t>
  </si>
  <si>
    <t>* 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</si>
  <si>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 Valeur du SM non disponible. Calculs effectués sur la base du SOM.</t>
  </si>
  <si>
    <t>n/a: non diponible</t>
  </si>
  <si>
    <t xml:space="preserve">Pour plus de détails sur les hypothèses de modélisation voir </t>
  </si>
  <si>
    <t>Méthodologie</t>
  </si>
  <si>
    <t>Source: Modèles impôts-prestations de l'OCDE</t>
  </si>
  <si>
    <t>www.oecd.org/els/social/prestationsetsalaires</t>
  </si>
  <si>
    <t>www.oecd.org/els/social/inegalite</t>
  </si>
  <si>
    <t xml:space="preserve">Dernière mise à jour : </t>
  </si>
  <si>
    <r>
      <t>* Les données statistiques concernant Israël sont fournies par et sous la responsabilité des autorités israéliennes compétentes. L’utilisation de ces données par l’OCDE est sans préjudice du statut des hauteurs du Golan, de Jérusalem Est et des colonies d</t>
    </r>
    <r>
      <rPr>
        <sz val="10"/>
        <color theme="1"/>
        <rFont val="Arial"/>
        <family val="2"/>
      </rPr>
      <t>e peuplement israéliennes en Cisjordanie aux termes du droit international.</t>
    </r>
  </si>
  <si>
    <r>
      <t>† Note en bas de page de la Turquie
Les informations figurant dans ce document qui font référence à « Chypre » concernent la partie méridionale de l’Ile. Il n’y a pas d’autorité unique représentant à la fois les Chypriotes turcs et grecs sur l’Ile. La Tur</t>
    </r>
    <r>
      <rPr>
        <sz val="10"/>
        <color theme="1"/>
        <rFont val="Arial"/>
        <family val="2"/>
      </rPr>
      <t xml:space="preserve">quie reconnaît la République Turque de Chypre Nord (RTCN). Jusqu’à ce qu'une solution durable et équitable soit trouvée dans le cadre des Nations Unies, la Turquie maintiendra sa position sur la « question chypriote ».
† Note en bas de page de tous les États de l’Union européenne membres de l’OCDE et de la Union européenne
La République de Chypre est reconnue par tous les membres des Nations Unies sauf la Turquie. Les informations figurant dans ce document concernent la zone sous le contrôle effectif du gouvernement de la République de Chypre. </t>
    </r>
  </si>
  <si>
    <t>OCDE, base de données sur le revenu de distribution</t>
  </si>
  <si>
    <t>www.oecd.org/fr/els/soc/inegalite.htm</t>
  </si>
  <si>
    <r>
      <t>Les niveaux de revenu en espèces fournies par un revenu minimum avantages</t>
    </r>
    <r>
      <rPr>
        <b/>
        <vertAlign val="superscript"/>
        <sz val="10"/>
        <rFont val="Arial"/>
        <family val="2"/>
      </rPr>
      <t>1</t>
    </r>
  </si>
  <si>
    <t>Revenu net valeur en % du revenu médian des ménages, 2011</t>
  </si>
  <si>
    <t>Sans aide au logement</t>
  </si>
  <si>
    <t>Avec le programme d'aide en espèces du logement</t>
  </si>
  <si>
    <t>Sans enfants</t>
  </si>
  <si>
    <t>Deux enfants</t>
  </si>
  <si>
    <t>Célibataire</t>
  </si>
  <si>
    <t>Parent isolé</t>
  </si>
  <si>
    <t>Couple marié</t>
  </si>
  <si>
    <t>Revenu net valeur en % du revenu médian des ménages, 2010</t>
  </si>
  <si>
    <t>Revenu net valeur en % du revenu médian des ménages, 2007</t>
  </si>
  <si>
    <t>Revenu net valeur en % du revenu médian des ménages, 2005</t>
  </si>
  <si>
    <t>Seuil de pauvreté (50% du revenu médian)</t>
  </si>
  <si>
    <t>(a) Célibataire, sans enfants</t>
  </si>
  <si>
    <t>(b) Parent isolé, deux enfants</t>
  </si>
  <si>
    <t>Parent isolé, deux enfants</t>
  </si>
  <si>
    <t>Couple marié, deux enfants</t>
  </si>
  <si>
    <t>(a) Célibataire</t>
  </si>
  <si>
    <t xml:space="preserve">† Note en bas de page de la Turquie
Les informations figurant dans ce document qui font référence à « Chypre » concernent la partie méridionale de l’Ile. Il n’y a pas d’autorité unique représentant à la fois les Chypriotes turcs et grecs sur l’Ile. La Turquie reconnaît la République Turque de Chypre Nord (RTCN). Jusqu’à ce qu'une solution durable et équitable soit trouvée dans le cadre des Nations Unies, la Turquie maintiendra sa position sur la « question chypriote ».
† Note en bas de page de tous les États de l’Union européenne membres de l’OCDE et de l’Union européenne
La République de Chypre est reconnue par tous les membres des Nations Unies sauf la Turquie. Les informations figurant dans ce document concernent la zone sous le contrôle effectif du gouvernement de la République de Chypre. </t>
  </si>
  <si>
    <t xml:space="preserve">† Note en bas de page de la Turquie
Les informations figurant dans ce document qui font référence à « Chypre » concernent la partie méridionale de l’Ile. Il n’y a pas d’autorité unique représentant à la fois les Chypriotes turcs et grecs sur l’Ile. La Turquie reconnaît la République Turque de Chypre Nord (RTCN). Jusqu’à ce qu'une solution durable et équitable soit trouvée dans le cadre des Nations Unies, la Turquie maintiendra sa position sur la « question chypriote ».
† Note en bas de page de tous les États de l’Union européenne membres de l’OCDE et de l’Union européenne
La République de Chypre est reconnue par tous les membres des Nations Unies sauf la Turquie. Les informations figurant dans ce document concernent la zone sous le contrôle effectif du gouvernement de la République de Chypre.  </t>
  </si>
  <si>
    <t>Revenu net valeur en % du revenu médian des ménages, 2012</t>
  </si>
  <si>
    <t>n/a</t>
  </si>
  <si>
    <t>Croatia</t>
  </si>
  <si>
    <t>Croatie</t>
  </si>
  <si>
    <t>Revenu net valeur en % du revenu médian des ménages, 2013</t>
  </si>
  <si>
    <t>Methodology</t>
  </si>
  <si>
    <t>n/a: non disponible</t>
  </si>
  <si>
    <t>http://www.oecd.org/fr/els/soc/prestations-et-salaires.htm</t>
  </si>
  <si>
    <t>Revenu net valeur en % du revenu médian des ménages, 2014</t>
  </si>
  <si>
    <t>1.  Les revenus médians nets des ménages sont pour une année aux alentours de 2011 exprimés aux prix de current et sont avant frais de logement (ou d'autres formes de «commis» des dépenses). Les résultats sont présentés sur une base équivalent (échelle d'équivalence est la racine carrée de la taille du ménage) et tenir compte de toutes les prestations en espèces concernées (aide sociale, prestations familiales, liées au logement soutien financier, comme indiqué). Les résultats des États-Unis comprennent également la valeur des coupons alimentaires, un avantage quasi-espèces. Les niveaux de revenu compte de tous les droits aux prestations en espèces d'une famille dont le chef est en âge de travailler, sans autres sources de revenu et aucun droit aux prestations de base telles que l'assurance-chômage. Ils sont nets de tout impôt sur le revenu et des cotisations sociales. Où règles concernant les prestations ne sont pas déterminés au niveau national, mais varient d'une région ou une municipalité, les résultats se référer à un cas «typique» (par exemple dans le Michigan aux États-Unis, la capitale, dans certains autres pays). Les calculs pour les familles avec enfants supposent deux enfants âgés de 4 et 6 et les prestations pour enfants ni les frais de garde ni ne sont pris en compte. La "une aide en espèces logement» indique la gamme des niveaux de prestations dans les pays où ils dépendent des dépenses de logement réelle. L'extrémité inférieure montre la situation dans laquelle aucun frais de logement sont réclamés tandis que l'extrémité du haut représente les prestations en espèces pour quelqu'un dans un logement privé loué avec loyer et autres charges s'élevant à 20% de la moyenne des bruts à temps plein salaire.</t>
  </si>
  <si>
    <t>Revenu net valeur en % du revenu médian des ménages,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</si>
</sst>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9"/>
      <name val="Arial"/>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9"/>
      <name val="Arial"/>
      <family val="2"/>
    </font>
    <font>
      <b/>
      <sz val="9"/>
      <name val="Arial"/>
      <family val="2"/>
    </font>
    <font>
      <i/>
      <sz val="9"/>
      <name val="Arial"/>
      <family val="2"/>
    </font>
    <font>
      <u/>
      <sz val="10"/>
      <color indexed="12"/>
      <name val="Arial"/>
      <family val="2"/>
    </font>
    <font>
      <u/>
      <sz val="9"/>
      <color indexed="12"/>
      <name val="Arial"/>
      <family val="2"/>
    </font>
    <font>
      <b/>
      <vertAlign val="superscript"/>
      <sz val="10"/>
      <name val="Arial"/>
      <family val="2"/>
    </font>
    <font>
      <b/>
      <sz val="9"/>
      <color theme="1"/>
      <name val="Arial"/>
      <family val="2"/>
    </font>
    <font>
      <sz val="9"/>
      <color theme="1"/>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6">
    <xf numFmtId="0" fontId="0" fillId="0" borderId="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7"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0" fontId="7" fillId="0" borderId="0"/>
    <xf numFmtId="0" fontId="4" fillId="0" borderId="0"/>
    <xf numFmtId="0" fontId="7" fillId="0" borderId="0"/>
    <xf numFmtId="9" fontId="7" fillId="0" borderId="0" applyFont="0" applyFill="0" applyBorder="0" applyAlignment="0" applyProtection="0"/>
    <xf numFmtId="0" fontId="3" fillId="0" borderId="0"/>
    <xf numFmtId="0" fontId="6" fillId="0" borderId="0"/>
    <xf numFmtId="0" fontId="15" fillId="0" borderId="0" applyNumberFormat="0" applyFill="0" applyBorder="0" applyAlignment="0" applyProtection="0">
      <alignment vertical="top"/>
      <protection locked="0"/>
    </xf>
    <xf numFmtId="0" fontId="7" fillId="0" borderId="0"/>
    <xf numFmtId="0" fontId="2" fillId="0" borderId="0"/>
  </cellStyleXfs>
  <cellXfs count="119">
    <xf numFmtId="0" fontId="0" fillId="0" borderId="0" xfId="0"/>
    <xf numFmtId="0" fontId="7" fillId="0" borderId="0" xfId="0" applyFont="1" applyFill="1"/>
    <xf numFmtId="0" fontId="7" fillId="0" borderId="0" xfId="0" applyFont="1" applyFill="1" applyBorder="1"/>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xf numFmtId="0" fontId="7" fillId="0" borderId="5" xfId="0" applyFont="1" applyFill="1" applyBorder="1"/>
    <xf numFmtId="1" fontId="7" fillId="0" borderId="0" xfId="0" applyNumberFormat="1" applyFont="1" applyFill="1" applyBorder="1" applyAlignment="1">
      <alignment horizontal="right" vertical="top" indent="1"/>
    </xf>
    <xf numFmtId="1" fontId="7" fillId="0" borderId="4" xfId="0" applyNumberFormat="1" applyFont="1" applyFill="1" applyBorder="1" applyAlignment="1">
      <alignment horizontal="right" vertical="top" indent="1"/>
    </xf>
    <xf numFmtId="1" fontId="7" fillId="0" borderId="5" xfId="0" applyNumberFormat="1" applyFont="1" applyFill="1" applyBorder="1" applyAlignment="1">
      <alignment horizontal="right" vertical="top" indent="1"/>
    </xf>
    <xf numFmtId="1" fontId="7" fillId="0" borderId="0" xfId="0" applyNumberFormat="1" applyFont="1" applyFill="1"/>
    <xf numFmtId="1" fontId="7" fillId="0" borderId="6" xfId="0" applyNumberFormat="1" applyFont="1" applyFill="1" applyBorder="1" applyAlignment="1">
      <alignment horizontal="right" vertical="top" indent="1"/>
    </xf>
    <xf numFmtId="1" fontId="7" fillId="0" borderId="7" xfId="0" applyNumberFormat="1" applyFont="1" applyFill="1" applyBorder="1" applyAlignment="1">
      <alignment horizontal="right" vertical="top" indent="1"/>
    </xf>
    <xf numFmtId="1" fontId="7" fillId="0" borderId="8" xfId="0" applyNumberFormat="1" applyFont="1" applyFill="1" applyBorder="1" applyAlignment="1">
      <alignment horizontal="right" vertical="top" indent="1"/>
    </xf>
    <xf numFmtId="0" fontId="7" fillId="0" borderId="0" xfId="0" applyFont="1" applyFill="1" applyBorder="1" applyAlignment="1">
      <alignment wrapText="1"/>
    </xf>
    <xf numFmtId="14" fontId="7" fillId="0" borderId="0" xfId="0" applyNumberFormat="1" applyFont="1" applyFill="1"/>
    <xf numFmtId="1" fontId="7" fillId="0" borderId="0" xfId="0" applyNumberFormat="1" applyFont="1" applyFill="1" applyBorder="1" applyAlignment="1">
      <alignment horizontal="left" vertical="top" indent="1"/>
    </xf>
    <xf numFmtId="1" fontId="7" fillId="0" borderId="0" xfId="0" applyNumberFormat="1" applyFont="1" applyFill="1" applyBorder="1" applyAlignment="1">
      <alignment horizontal="left" indent="1"/>
    </xf>
    <xf numFmtId="0" fontId="7" fillId="0" borderId="0" xfId="0" applyFont="1" applyFill="1" applyAlignment="1"/>
    <xf numFmtId="0" fontId="7" fillId="0" borderId="11" xfId="0" applyFont="1" applyFill="1" applyBorder="1"/>
    <xf numFmtId="0" fontId="7" fillId="0" borderId="9" xfId="0" applyFont="1" applyFill="1" applyBorder="1"/>
    <xf numFmtId="0" fontId="8" fillId="0" borderId="0" xfId="0" applyFont="1" applyFill="1"/>
    <xf numFmtId="1" fontId="8" fillId="0" borderId="6" xfId="0" applyNumberFormat="1" applyFont="1" applyFill="1" applyBorder="1" applyAlignment="1">
      <alignment horizontal="right" vertical="top" indent="1"/>
    </xf>
    <xf numFmtId="1" fontId="8" fillId="0" borderId="7" xfId="0" applyNumberFormat="1" applyFont="1" applyFill="1" applyBorder="1" applyAlignment="1">
      <alignment horizontal="right" vertical="top" indent="1"/>
    </xf>
    <xf numFmtId="1" fontId="8" fillId="0" borderId="8" xfId="0" applyNumberFormat="1" applyFont="1" applyFill="1" applyBorder="1" applyAlignment="1">
      <alignment horizontal="right" vertical="top" indent="1"/>
    </xf>
    <xf numFmtId="0" fontId="8" fillId="0" borderId="10" xfId="0" applyFont="1" applyFill="1" applyBorder="1" applyAlignment="1">
      <alignment vertical="top"/>
    </xf>
    <xf numFmtId="1" fontId="8" fillId="0" borderId="0" xfId="0" applyNumberFormat="1" applyFont="1" applyFill="1" applyBorder="1" applyAlignment="1">
      <alignment horizontal="right" vertical="top" indent="1"/>
    </xf>
    <xf numFmtId="1" fontId="8" fillId="0" borderId="4" xfId="0" applyNumberFormat="1" applyFont="1" applyFill="1" applyBorder="1" applyAlignment="1">
      <alignment horizontal="right" vertical="top" indent="1"/>
    </xf>
    <xf numFmtId="1" fontId="8" fillId="0" borderId="5" xfId="0" applyNumberFormat="1" applyFont="1" applyFill="1" applyBorder="1" applyAlignment="1">
      <alignment horizontal="right" vertical="top" indent="1"/>
    </xf>
    <xf numFmtId="1" fontId="8" fillId="0" borderId="0" xfId="0" applyNumberFormat="1" applyFont="1" applyFill="1"/>
    <xf numFmtId="49" fontId="8" fillId="0" borderId="9" xfId="0" applyNumberFormat="1" applyFont="1" applyFill="1" applyBorder="1" applyAlignment="1">
      <alignment vertical="top"/>
    </xf>
    <xf numFmtId="0" fontId="14" fillId="2" borderId="0" xfId="11" applyFont="1" applyFill="1" applyBorder="1"/>
    <xf numFmtId="0" fontId="14" fillId="2" borderId="0" xfId="11" applyFont="1" applyFill="1"/>
    <xf numFmtId="0" fontId="13" fillId="2" borderId="0" xfId="11" applyFont="1" applyFill="1"/>
    <xf numFmtId="1" fontId="7" fillId="2" borderId="0" xfId="12" applyNumberFormat="1" applyFont="1" applyFill="1" applyBorder="1" applyAlignment="1">
      <alignment horizontal="center"/>
    </xf>
    <xf numFmtId="0" fontId="14" fillId="2" borderId="6" xfId="11" applyFont="1" applyFill="1" applyBorder="1"/>
    <xf numFmtId="0" fontId="11" fillId="2" borderId="0" xfId="13" applyFont="1" applyFill="1" applyBorder="1" applyAlignment="1" applyProtection="1">
      <alignment vertical="top"/>
    </xf>
    <xf numFmtId="0" fontId="11" fillId="2" borderId="0" xfId="13" applyFont="1" applyFill="1" applyBorder="1" applyAlignment="1" applyProtection="1">
      <alignment horizontal="left" vertical="top"/>
    </xf>
    <xf numFmtId="0" fontId="9" fillId="2" borderId="0" xfId="7" applyFont="1" applyFill="1" applyAlignment="1">
      <alignment horizontal="right"/>
    </xf>
    <xf numFmtId="0" fontId="14" fillId="2" borderId="0" xfId="11" applyFont="1" applyFill="1" applyAlignment="1">
      <alignment vertical="top"/>
    </xf>
    <xf numFmtId="0" fontId="14" fillId="2" borderId="0" xfId="11" applyFont="1" applyFill="1" applyAlignment="1">
      <alignment horizontal="right"/>
    </xf>
    <xf numFmtId="0" fontId="7" fillId="2" borderId="0" xfId="7" applyFont="1" applyFill="1" applyAlignment="1">
      <alignment horizontal="left"/>
    </xf>
    <xf numFmtId="0" fontId="11" fillId="2" borderId="0" xfId="13" applyFont="1" applyFill="1" applyAlignment="1" applyProtection="1"/>
    <xf numFmtId="0" fontId="7" fillId="2" borderId="0" xfId="7" applyFont="1" applyFill="1" applyAlignment="1">
      <alignment horizontal="right"/>
    </xf>
    <xf numFmtId="0" fontId="7" fillId="2" borderId="11" xfId="0" applyFont="1" applyFill="1" applyBorder="1"/>
    <xf numFmtId="0" fontId="7" fillId="2" borderId="5" xfId="0" applyFont="1" applyFill="1" applyBorder="1" applyAlignment="1">
      <alignment vertical="center"/>
    </xf>
    <xf numFmtId="0" fontId="7" fillId="2" borderId="9" xfId="0" applyFont="1" applyFill="1" applyBorder="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49" fontId="7" fillId="2" borderId="10" xfId="0" applyNumberFormat="1" applyFont="1" applyFill="1" applyBorder="1" applyAlignment="1">
      <alignment vertical="top"/>
    </xf>
    <xf numFmtId="1" fontId="7" fillId="2" borderId="5" xfId="0" applyNumberFormat="1" applyFont="1" applyFill="1" applyBorder="1" applyAlignment="1">
      <alignment horizontal="right" vertical="top" indent="1"/>
    </xf>
    <xf numFmtId="1" fontId="7" fillId="2" borderId="4" xfId="0" applyNumberFormat="1" applyFont="1" applyFill="1" applyBorder="1" applyAlignment="1">
      <alignment horizontal="right" vertical="top" indent="1"/>
    </xf>
    <xf numFmtId="1" fontId="7" fillId="2" borderId="0" xfId="0" applyNumberFormat="1" applyFont="1" applyFill="1" applyBorder="1" applyAlignment="1">
      <alignment horizontal="right" vertical="top" indent="1"/>
    </xf>
    <xf numFmtId="0" fontId="7" fillId="2" borderId="10" xfId="0" applyFont="1" applyFill="1" applyBorder="1" applyAlignment="1">
      <alignment vertical="top"/>
    </xf>
    <xf numFmtId="1" fontId="7" fillId="2" borderId="8" xfId="0" applyNumberFormat="1" applyFont="1" applyFill="1" applyBorder="1" applyAlignment="1">
      <alignment horizontal="right" vertical="top" indent="1"/>
    </xf>
    <xf numFmtId="1" fontId="7" fillId="2" borderId="7" xfId="0" applyNumberFormat="1" applyFont="1" applyFill="1" applyBorder="1" applyAlignment="1">
      <alignment horizontal="right" vertical="top" indent="1"/>
    </xf>
    <xf numFmtId="49" fontId="7" fillId="2" borderId="9" xfId="0" applyNumberFormat="1" applyFont="1" applyFill="1" applyBorder="1" applyAlignment="1">
      <alignment vertical="top"/>
    </xf>
    <xf numFmtId="49" fontId="7" fillId="2" borderId="0" xfId="0" applyNumberFormat="1" applyFont="1" applyFill="1" applyBorder="1" applyAlignment="1">
      <alignment vertical="top"/>
    </xf>
    <xf numFmtId="0" fontId="14" fillId="2" borderId="0" xfId="11" applyFont="1" applyFill="1" applyAlignment="1">
      <alignment horizontal="center"/>
    </xf>
    <xf numFmtId="0" fontId="14" fillId="3" borderId="0" xfId="11" applyFont="1" applyFill="1"/>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4" fillId="2" borderId="0" xfId="11" applyFont="1" applyFill="1" applyBorder="1" applyAlignment="1">
      <alignment horizontal="center" vertical="top"/>
    </xf>
    <xf numFmtId="0" fontId="7" fillId="0" borderId="10" xfId="14" applyFont="1" applyFill="1" applyBorder="1" applyAlignment="1">
      <alignment vertical="top"/>
    </xf>
    <xf numFmtId="0" fontId="2" fillId="0" borderId="0" xfId="15"/>
    <xf numFmtId="49" fontId="7" fillId="2" borderId="10" xfId="14" applyNumberFormat="1" applyFont="1" applyFill="1" applyBorder="1" applyAlignment="1">
      <alignment vertical="top"/>
    </xf>
    <xf numFmtId="49" fontId="7" fillId="2" borderId="9" xfId="14" applyNumberFormat="1" applyFont="1" applyFill="1" applyBorder="1" applyAlignment="1">
      <alignment vertical="top"/>
    </xf>
    <xf numFmtId="0" fontId="7" fillId="2" borderId="10" xfId="14" applyFont="1" applyFill="1" applyBorder="1" applyAlignment="1">
      <alignment vertical="top"/>
    </xf>
    <xf numFmtId="0" fontId="7" fillId="0" borderId="9" xfId="14" applyFont="1" applyFill="1" applyBorder="1" applyAlignment="1">
      <alignment vertical="top"/>
    </xf>
    <xf numFmtId="0" fontId="8" fillId="0" borderId="10" xfId="14" applyFont="1" applyFill="1" applyBorder="1"/>
    <xf numFmtId="0" fontId="8" fillId="2" borderId="10" xfId="14" applyFont="1" applyFill="1" applyBorder="1" applyAlignment="1">
      <alignment vertical="top"/>
    </xf>
    <xf numFmtId="0" fontId="14" fillId="2" borderId="0" xfId="0" applyFont="1" applyFill="1"/>
    <xf numFmtId="0" fontId="14" fillId="2" borderId="0" xfId="0" applyFont="1" applyFill="1" applyBorder="1"/>
    <xf numFmtId="0" fontId="13" fillId="2" borderId="0" xfId="0" applyFont="1" applyFill="1"/>
    <xf numFmtId="0" fontId="7" fillId="2" borderId="5" xfId="12" applyFont="1" applyFill="1" applyBorder="1" applyAlignment="1">
      <alignment vertical="top"/>
    </xf>
    <xf numFmtId="1" fontId="7" fillId="2" borderId="10" xfId="12" applyNumberFormat="1" applyFont="1" applyFill="1" applyBorder="1" applyAlignment="1">
      <alignment horizontal="center"/>
    </xf>
    <xf numFmtId="1" fontId="7" fillId="2" borderId="5" xfId="12" applyNumberFormat="1" applyFont="1" applyFill="1" applyBorder="1" applyAlignment="1">
      <alignment horizontal="center"/>
    </xf>
    <xf numFmtId="0" fontId="7" fillId="0" borderId="0" xfId="15" applyFont="1"/>
    <xf numFmtId="0" fontId="7" fillId="2" borderId="0" xfId="11" applyFont="1" applyFill="1"/>
    <xf numFmtId="0" fontId="7" fillId="0" borderId="0" xfId="15" applyFont="1" applyAlignment="1">
      <alignment wrapText="1"/>
    </xf>
    <xf numFmtId="0" fontId="7" fillId="2" borderId="0" xfId="11" applyFont="1" applyFill="1" applyAlignment="1">
      <alignment wrapText="1"/>
    </xf>
    <xf numFmtId="0" fontId="7" fillId="2" borderId="0" xfId="3" applyFill="1" applyAlignment="1">
      <alignment vertical="top"/>
    </xf>
    <xf numFmtId="0" fontId="15" fillId="2" borderId="0" xfId="13" applyFill="1" applyBorder="1" applyAlignment="1" applyProtection="1">
      <alignment vertical="top"/>
    </xf>
    <xf numFmtId="0" fontId="10" fillId="0" borderId="0" xfId="1" applyFill="1" applyAlignment="1" applyProtection="1"/>
    <xf numFmtId="0" fontId="7" fillId="0" borderId="0" xfId="0" applyFont="1" applyFill="1" applyAlignment="1">
      <alignment vertical="center"/>
    </xf>
    <xf numFmtId="0" fontId="5" fillId="0" borderId="0" xfId="0" applyFont="1" applyFill="1" applyAlignment="1">
      <alignment horizontal="centerContinuous" vertical="top"/>
    </xf>
    <xf numFmtId="0" fontId="13" fillId="2" borderId="0" xfId="11" applyFont="1" applyFill="1" applyBorder="1"/>
    <xf numFmtId="0" fontId="7" fillId="2" borderId="0" xfId="11" applyFont="1" applyFill="1" applyBorder="1"/>
    <xf numFmtId="0" fontId="7" fillId="2" borderId="0" xfId="11" applyFont="1" applyFill="1" applyBorder="1" applyAlignment="1">
      <alignment wrapText="1"/>
    </xf>
    <xf numFmtId="0" fontId="7" fillId="2" borderId="0" xfId="3" applyFill="1" applyBorder="1" applyAlignment="1">
      <alignment vertical="top"/>
    </xf>
    <xf numFmtId="0" fontId="5" fillId="2" borderId="0" xfId="0" applyFont="1" applyFill="1" applyAlignment="1">
      <alignment horizontal="centerContinuous" vertical="top"/>
    </xf>
    <xf numFmtId="14" fontId="7" fillId="2" borderId="0" xfId="7" applyNumberFormat="1" applyFont="1" applyFill="1" applyAlignment="1"/>
    <xf numFmtId="0" fontId="14" fillId="2" borderId="0" xfId="11" applyFont="1" applyFill="1" applyBorder="1" applyAlignment="1"/>
    <xf numFmtId="0" fontId="7" fillId="2" borderId="0" xfId="7" applyFont="1" applyFill="1" applyBorder="1" applyAlignment="1"/>
    <xf numFmtId="0" fontId="14" fillId="2" borderId="0" xfId="11" applyFont="1" applyFill="1" applyAlignment="1"/>
    <xf numFmtId="0" fontId="7" fillId="2" borderId="0" xfId="7" applyFont="1" applyFill="1" applyAlignment="1"/>
    <xf numFmtId="49" fontId="7" fillId="2" borderId="5" xfId="0" applyNumberFormat="1" applyFont="1" applyFill="1" applyBorder="1" applyAlignment="1">
      <alignment vertical="top"/>
    </xf>
    <xf numFmtId="49" fontId="7" fillId="2" borderId="8" xfId="0" applyNumberFormat="1" applyFont="1" applyFill="1" applyBorder="1" applyAlignment="1">
      <alignment vertical="top"/>
    </xf>
    <xf numFmtId="0" fontId="1" fillId="0" borderId="0" xfId="15" applyFont="1"/>
    <xf numFmtId="0" fontId="11" fillId="2" borderId="0" xfId="1" applyFont="1" applyFill="1" applyBorder="1" applyAlignment="1" applyProtection="1">
      <alignment horizontal="left" vertical="top"/>
    </xf>
    <xf numFmtId="0" fontId="7" fillId="0" borderId="0" xfId="0" applyFont="1" applyAlignment="1">
      <alignment wrapText="1"/>
    </xf>
    <xf numFmtId="0" fontId="0" fillId="0" borderId="0" xfId="0" applyAlignment="1">
      <alignment wrapText="1"/>
    </xf>
    <xf numFmtId="0" fontId="7" fillId="0" borderId="0" xfId="0" applyFont="1" applyFill="1" applyBorder="1" applyAlignment="1">
      <alignment horizontal="left" wrapText="1"/>
    </xf>
    <xf numFmtId="0" fontId="7" fillId="0" borderId="0" xfId="0" applyFont="1" applyAlignment="1">
      <alignment horizontal="left"/>
    </xf>
    <xf numFmtId="0" fontId="7" fillId="0" borderId="0" xfId="0" applyFont="1" applyAlignment="1">
      <alignment horizontal="left" wrapText="1"/>
    </xf>
    <xf numFmtId="0" fontId="6" fillId="0" borderId="0" xfId="0" applyFont="1" applyFill="1" applyAlignment="1">
      <alignment horizontal="center" vertical="top"/>
    </xf>
    <xf numFmtId="0" fontId="8"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2" borderId="0" xfId="0" applyFont="1" applyFill="1" applyBorder="1" applyAlignment="1">
      <alignment horizontal="left" wrapText="1"/>
    </xf>
    <xf numFmtId="0" fontId="7" fillId="2" borderId="0" xfId="0" applyFont="1" applyFill="1" applyAlignment="1">
      <alignment horizontal="left" wrapText="1"/>
    </xf>
    <xf numFmtId="0" fontId="14" fillId="2" borderId="0" xfId="11" applyFont="1" applyFill="1" applyAlignment="1">
      <alignment horizontal="center" wrapText="1"/>
    </xf>
    <xf numFmtId="0" fontId="6" fillId="2" borderId="0" xfId="0" applyFont="1" applyFill="1" applyAlignment="1">
      <alignment horizontal="center" vertical="top"/>
    </xf>
    <xf numFmtId="0" fontId="7" fillId="2" borderId="0" xfId="0" applyFont="1" applyFill="1" applyAlignment="1">
      <alignment horizontal="left"/>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xf>
  </cellXfs>
  <cellStyles count="16">
    <cellStyle name="Hyperlink" xfId="1" builtinId="8"/>
    <cellStyle name="Hyperlink 2" xfId="2"/>
    <cellStyle name="Hyperlink 3" xfId="13"/>
    <cellStyle name="Normal" xfId="0" builtinId="0"/>
    <cellStyle name="Normal 2" xfId="3"/>
    <cellStyle name="Normal 2 2" xfId="12"/>
    <cellStyle name="Normal 2 2 2" xfId="14"/>
    <cellStyle name="Normal 3" xfId="7"/>
    <cellStyle name="Normal 3 2" xfId="9"/>
    <cellStyle name="Normal 4" xfId="8"/>
    <cellStyle name="Normal 5" xfId="6"/>
    <cellStyle name="Normal 6" xfId="11"/>
    <cellStyle name="Normal 7" xfId="15"/>
    <cellStyle name="Percent 2" xfId="4"/>
    <cellStyle name="Percent 2 2" xfId="10"/>
    <cellStyle name="Percent 3" xfId="5"/>
  </cellStyles>
  <dxfs count="0"/>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1"/>
          <c:tx>
            <c:strRef>
              <c:f>'Graph MI benefits'!$Q$6</c:f>
              <c:strCache>
                <c:ptCount val="1"/>
                <c:pt idx="0">
                  <c:v>Avec le programme d'aide en espèces du logement</c:v>
                </c:pt>
              </c:strCache>
            </c:strRef>
          </c:tx>
          <c:spPr>
            <a:solidFill>
              <a:schemeClr val="accent1">
                <a:lumMod val="20000"/>
                <a:lumOff val="80000"/>
              </a:schemeClr>
            </a:solidFill>
            <a:ln>
              <a:solidFill>
                <a:schemeClr val="tx1"/>
              </a:solidFill>
            </a:ln>
          </c:spPr>
          <c:invertIfNegative val="0"/>
          <c:cat>
            <c:strRef>
              <c:f>'Graph MI benefits'!$O$7:$O$45</c:f>
              <c:strCache>
                <c:ptCount val="39"/>
                <c:pt idx="0">
                  <c:v>Grèce</c:v>
                </c:pt>
                <c:pt idx="1">
                  <c:v>Italie</c:v>
                </c:pt>
                <c:pt idx="2">
                  <c:v>Turquie**</c:v>
                </c:pt>
                <c:pt idx="3">
                  <c:v>Chili</c:v>
                </c:pt>
                <c:pt idx="4">
                  <c:v>Lituanie</c:v>
                </c:pt>
                <c:pt idx="5">
                  <c:v>Etats-Unis</c:v>
                </c:pt>
                <c:pt idx="6">
                  <c:v>Lettonie</c:v>
                </c:pt>
                <c:pt idx="7">
                  <c:v>Bulgarie</c:v>
                </c:pt>
                <c:pt idx="8">
                  <c:v>Roumanie</c:v>
                </c:pt>
                <c:pt idx="9">
                  <c:v>Estonie</c:v>
                </c:pt>
                <c:pt idx="10">
                  <c:v>Hongrie</c:v>
                </c:pt>
                <c:pt idx="11">
                  <c:v>Croatie</c:v>
                </c:pt>
                <c:pt idx="12">
                  <c:v>République tchèque</c:v>
                </c:pt>
                <c:pt idx="13">
                  <c:v>République slovaque</c:v>
                </c:pt>
                <c:pt idx="14">
                  <c:v>Suède</c:v>
                </c:pt>
                <c:pt idx="15">
                  <c:v>Norvège</c:v>
                </c:pt>
                <c:pt idx="16">
                  <c:v>Pologne</c:v>
                </c:pt>
                <c:pt idx="17">
                  <c:v>Corée</c:v>
                </c:pt>
                <c:pt idx="18">
                  <c:v>Royaume-Uni</c:v>
                </c:pt>
                <c:pt idx="19">
                  <c:v>Canada</c:v>
                </c:pt>
                <c:pt idx="20">
                  <c:v>Suisse</c:v>
                </c:pt>
                <c:pt idx="21">
                  <c:v>Finlande</c:v>
                </c:pt>
                <c:pt idx="22">
                  <c:v>Allemagne</c:v>
                </c:pt>
                <c:pt idx="23">
                  <c:v>Portugal</c:v>
                </c:pt>
                <c:pt idx="24">
                  <c:v>Slovénie</c:v>
                </c:pt>
                <c:pt idx="25">
                  <c:v>Israël*</c:v>
                </c:pt>
                <c:pt idx="26">
                  <c:v>Australie</c:v>
                </c:pt>
                <c:pt idx="27">
                  <c:v>France</c:v>
                </c:pt>
                <c:pt idx="28">
                  <c:v>Nouvelle-Zélande</c:v>
                </c:pt>
                <c:pt idx="29">
                  <c:v>Autriche</c:v>
                </c:pt>
                <c:pt idx="30">
                  <c:v>Espagne</c:v>
                </c:pt>
                <c:pt idx="31">
                  <c:v>Japon</c:v>
                </c:pt>
                <c:pt idx="32">
                  <c:v>Belgique</c:v>
                </c:pt>
                <c:pt idx="33">
                  <c:v>Malte</c:v>
                </c:pt>
                <c:pt idx="34">
                  <c:v>Danemark</c:v>
                </c:pt>
                <c:pt idx="35">
                  <c:v>Luxembourg</c:v>
                </c:pt>
                <c:pt idx="36">
                  <c:v>Irlande</c:v>
                </c:pt>
                <c:pt idx="37">
                  <c:v>Islande</c:v>
                </c:pt>
                <c:pt idx="38">
                  <c:v>Pays-Bas</c:v>
                </c:pt>
              </c:strCache>
            </c:strRef>
          </c:cat>
          <c:val>
            <c:numRef>
              <c:f>'Graph MI benefits'!$Q$7:$Q$45</c:f>
              <c:numCache>
                <c:formatCode>0</c:formatCode>
                <c:ptCount val="39"/>
                <c:pt idx="0">
                  <c:v>0</c:v>
                </c:pt>
                <c:pt idx="1">
                  <c:v>0</c:v>
                </c:pt>
                <c:pt idx="2">
                  <c:v>0</c:v>
                </c:pt>
                <c:pt idx="3">
                  <c:v>4.7705234306044018</c:v>
                </c:pt>
                <c:pt idx="4">
                  <c:v>6.6594321647647092</c:v>
                </c:pt>
                <c:pt idx="5">
                  <c:v>7.09986604841143</c:v>
                </c:pt>
                <c:pt idx="6">
                  <c:v>20.54321584980557</c:v>
                </c:pt>
                <c:pt idx="7">
                  <c:v>13.173503003210893</c:v>
                </c:pt>
                <c:pt idx="8">
                  <c:v>14.71512448325012</c:v>
                </c:pt>
                <c:pt idx="9">
                  <c:v>32.893966793343829</c:v>
                </c:pt>
                <c:pt idx="10">
                  <c:v>18.162859430943652</c:v>
                </c:pt>
                <c:pt idx="11">
                  <c:v>27.656032236161632</c:v>
                </c:pt>
                <c:pt idx="12">
                  <c:v>48.303305400441417</c:v>
                </c:pt>
                <c:pt idx="13">
                  <c:v>27.489183130931231</c:v>
                </c:pt>
                <c:pt idx="14">
                  <c:v>53.006565783465305</c:v>
                </c:pt>
                <c:pt idx="15">
                  <c:v>41.739259407233341</c:v>
                </c:pt>
                <c:pt idx="16">
                  <c:v>28.357807770398285</c:v>
                </c:pt>
                <c:pt idx="17">
                  <c:v>23.880832273805041</c:v>
                </c:pt>
                <c:pt idx="18">
                  <c:v>55.997029974585672</c:v>
                </c:pt>
                <c:pt idx="19">
                  <c:v>23.12103146342411</c:v>
                </c:pt>
                <c:pt idx="20">
                  <c:v>47.047504750866565</c:v>
                </c:pt>
                <c:pt idx="21">
                  <c:v>53.175578272413624</c:v>
                </c:pt>
                <c:pt idx="22">
                  <c:v>40.56096450712613</c:v>
                </c:pt>
                <c:pt idx="23">
                  <c:v>23.247381953488713</c:v>
                </c:pt>
                <c:pt idx="24">
                  <c:v>30.088346027097771</c:v>
                </c:pt>
                <c:pt idx="25">
                  <c:v>27.253135735642758</c:v>
                </c:pt>
                <c:pt idx="26">
                  <c:v>35.134077333133192</c:v>
                </c:pt>
                <c:pt idx="27">
                  <c:v>40.125876139852231</c:v>
                </c:pt>
                <c:pt idx="28">
                  <c:v>38.182551369061471</c:v>
                </c:pt>
                <c:pt idx="29">
                  <c:v>43.969746999463247</c:v>
                </c:pt>
                <c:pt idx="30">
                  <c:v>29.587125016279561</c:v>
                </c:pt>
                <c:pt idx="31">
                  <c:v>62.64698304855736</c:v>
                </c:pt>
                <c:pt idx="32">
                  <c:v>40.396789253596801</c:v>
                </c:pt>
                <c:pt idx="33">
                  <c:v>47.041093883818967</c:v>
                </c:pt>
                <c:pt idx="34">
                  <c:v>62.372001009200538</c:v>
                </c:pt>
                <c:pt idx="35">
                  <c:v>47.055900633458535</c:v>
                </c:pt>
                <c:pt idx="36">
                  <c:v>64.886855273394318</c:v>
                </c:pt>
                <c:pt idx="37">
                  <c:v>54.421556330636363</c:v>
                </c:pt>
                <c:pt idx="38">
                  <c:v>66.656248626720853</c:v>
                </c:pt>
              </c:numCache>
            </c:numRef>
          </c:val>
        </c:ser>
        <c:ser>
          <c:idx val="3"/>
          <c:order val="2"/>
          <c:tx>
            <c:strRef>
              <c:f>'Graph MI benefits'!$P$6</c:f>
              <c:strCache>
                <c:ptCount val="1"/>
                <c:pt idx="0">
                  <c:v>Sans aide au logement</c:v>
                </c:pt>
              </c:strCache>
            </c:strRef>
          </c:tx>
          <c:spPr>
            <a:solidFill>
              <a:srgbClr val="0099FF"/>
            </a:solidFill>
            <a:ln w="6350">
              <a:solidFill>
                <a:schemeClr val="tx1"/>
              </a:solidFill>
            </a:ln>
          </c:spPr>
          <c:invertIfNegative val="0"/>
          <c:cat>
            <c:strRef>
              <c:f>'Graph MI benefits'!$O$7:$O$45</c:f>
              <c:strCache>
                <c:ptCount val="39"/>
                <c:pt idx="0">
                  <c:v>Grèce</c:v>
                </c:pt>
                <c:pt idx="1">
                  <c:v>Italie</c:v>
                </c:pt>
                <c:pt idx="2">
                  <c:v>Turquie**</c:v>
                </c:pt>
                <c:pt idx="3">
                  <c:v>Chili</c:v>
                </c:pt>
                <c:pt idx="4">
                  <c:v>Lituanie</c:v>
                </c:pt>
                <c:pt idx="5">
                  <c:v>Etats-Unis</c:v>
                </c:pt>
                <c:pt idx="6">
                  <c:v>Lettonie</c:v>
                </c:pt>
                <c:pt idx="7">
                  <c:v>Bulgarie</c:v>
                </c:pt>
                <c:pt idx="8">
                  <c:v>Roumanie</c:v>
                </c:pt>
                <c:pt idx="9">
                  <c:v>Estonie</c:v>
                </c:pt>
                <c:pt idx="10">
                  <c:v>Hongrie</c:v>
                </c:pt>
                <c:pt idx="11">
                  <c:v>Croatie</c:v>
                </c:pt>
                <c:pt idx="12">
                  <c:v>République tchèque</c:v>
                </c:pt>
                <c:pt idx="13">
                  <c:v>République slovaque</c:v>
                </c:pt>
                <c:pt idx="14">
                  <c:v>Suède</c:v>
                </c:pt>
                <c:pt idx="15">
                  <c:v>Norvège</c:v>
                </c:pt>
                <c:pt idx="16">
                  <c:v>Pologne</c:v>
                </c:pt>
                <c:pt idx="17">
                  <c:v>Corée</c:v>
                </c:pt>
                <c:pt idx="18">
                  <c:v>Royaume-Uni</c:v>
                </c:pt>
                <c:pt idx="19">
                  <c:v>Canada</c:v>
                </c:pt>
                <c:pt idx="20">
                  <c:v>Suisse</c:v>
                </c:pt>
                <c:pt idx="21">
                  <c:v>Finlande</c:v>
                </c:pt>
                <c:pt idx="22">
                  <c:v>Allemagne</c:v>
                </c:pt>
                <c:pt idx="23">
                  <c:v>Portugal</c:v>
                </c:pt>
                <c:pt idx="24">
                  <c:v>Slovénie</c:v>
                </c:pt>
                <c:pt idx="25">
                  <c:v>Israël*</c:v>
                </c:pt>
                <c:pt idx="26">
                  <c:v>Australie</c:v>
                </c:pt>
                <c:pt idx="27">
                  <c:v>France</c:v>
                </c:pt>
                <c:pt idx="28">
                  <c:v>Nouvelle-Zélande</c:v>
                </c:pt>
                <c:pt idx="29">
                  <c:v>Autriche</c:v>
                </c:pt>
                <c:pt idx="30">
                  <c:v>Espagne</c:v>
                </c:pt>
                <c:pt idx="31">
                  <c:v>Japon</c:v>
                </c:pt>
                <c:pt idx="32">
                  <c:v>Belgique</c:v>
                </c:pt>
                <c:pt idx="33">
                  <c:v>Malte</c:v>
                </c:pt>
                <c:pt idx="34">
                  <c:v>Danemark</c:v>
                </c:pt>
                <c:pt idx="35">
                  <c:v>Luxembourg</c:v>
                </c:pt>
                <c:pt idx="36">
                  <c:v>Irlande</c:v>
                </c:pt>
                <c:pt idx="37">
                  <c:v>Islande</c:v>
                </c:pt>
                <c:pt idx="38">
                  <c:v>Pays-Bas</c:v>
                </c:pt>
              </c:strCache>
            </c:strRef>
          </c:cat>
          <c:val>
            <c:numRef>
              <c:f>'Graph MI benefits'!$P$7:$P$45</c:f>
              <c:numCache>
                <c:formatCode>0</c:formatCode>
                <c:ptCount val="39"/>
                <c:pt idx="0">
                  <c:v>0</c:v>
                </c:pt>
                <c:pt idx="1">
                  <c:v>0</c:v>
                </c:pt>
                <c:pt idx="2">
                  <c:v>0</c:v>
                </c:pt>
                <c:pt idx="3">
                  <c:v>4.7705234306044018</c:v>
                </c:pt>
                <c:pt idx="4">
                  <c:v>6.6594321647647092</c:v>
                </c:pt>
                <c:pt idx="5">
                  <c:v>7.09986604841143</c:v>
                </c:pt>
                <c:pt idx="6">
                  <c:v>7.5989909330781824</c:v>
                </c:pt>
                <c:pt idx="7">
                  <c:v>13.173503003210893</c:v>
                </c:pt>
                <c:pt idx="8">
                  <c:v>14.71512448325012</c:v>
                </c:pt>
                <c:pt idx="9">
                  <c:v>14.750657754862702</c:v>
                </c:pt>
                <c:pt idx="10">
                  <c:v>18.162859430943652</c:v>
                </c:pt>
                <c:pt idx="11">
                  <c:v>18.437354824107754</c:v>
                </c:pt>
                <c:pt idx="12">
                  <c:v>18.86898302078103</c:v>
                </c:pt>
                <c:pt idx="13">
                  <c:v>18.989729378473964</c:v>
                </c:pt>
                <c:pt idx="14">
                  <c:v>19.075333340120608</c:v>
                </c:pt>
                <c:pt idx="15">
                  <c:v>19.193947570337833</c:v>
                </c:pt>
                <c:pt idx="16">
                  <c:v>20.040271470133217</c:v>
                </c:pt>
                <c:pt idx="17">
                  <c:v>20.055527332920935</c:v>
                </c:pt>
                <c:pt idx="18">
                  <c:v>20.812400300702731</c:v>
                </c:pt>
                <c:pt idx="19">
                  <c:v>21.881978387603688</c:v>
                </c:pt>
                <c:pt idx="20">
                  <c:v>22.23817818041919</c:v>
                </c:pt>
                <c:pt idx="21">
                  <c:v>22.24622425786886</c:v>
                </c:pt>
                <c:pt idx="22">
                  <c:v>22.698211554478718</c:v>
                </c:pt>
                <c:pt idx="23">
                  <c:v>23.247381953488713</c:v>
                </c:pt>
                <c:pt idx="24">
                  <c:v>24.020708038240567</c:v>
                </c:pt>
                <c:pt idx="25">
                  <c:v>27.253135735642758</c:v>
                </c:pt>
                <c:pt idx="26">
                  <c:v>28.348646299051353</c:v>
                </c:pt>
                <c:pt idx="27">
                  <c:v>28.666835221436823</c:v>
                </c:pt>
                <c:pt idx="28">
                  <c:v>29.161786718017119</c:v>
                </c:pt>
                <c:pt idx="29">
                  <c:v>29.475852774450932</c:v>
                </c:pt>
                <c:pt idx="30">
                  <c:v>29.587125016279561</c:v>
                </c:pt>
                <c:pt idx="31">
                  <c:v>37.542375088350425</c:v>
                </c:pt>
                <c:pt idx="32">
                  <c:v>40.396789253596801</c:v>
                </c:pt>
                <c:pt idx="33">
                  <c:v>41.067683362316359</c:v>
                </c:pt>
                <c:pt idx="34">
                  <c:v>42.303291640162477</c:v>
                </c:pt>
                <c:pt idx="35">
                  <c:v>43.770082000297499</c:v>
                </c:pt>
                <c:pt idx="36">
                  <c:v>45.43771099075223</c:v>
                </c:pt>
                <c:pt idx="37">
                  <c:v>47.783244396697746</c:v>
                </c:pt>
                <c:pt idx="38">
                  <c:v>49.089825556532851</c:v>
                </c:pt>
              </c:numCache>
            </c:numRef>
          </c:val>
        </c:ser>
        <c:dLbls>
          <c:showLegendKey val="0"/>
          <c:showVal val="0"/>
          <c:showCatName val="0"/>
          <c:showSerName val="0"/>
          <c:showPercent val="0"/>
          <c:showBubbleSize val="0"/>
        </c:dLbls>
        <c:gapWidth val="150"/>
        <c:overlap val="100"/>
        <c:axId val="358460032"/>
        <c:axId val="358920960"/>
      </c:barChart>
      <c:lineChart>
        <c:grouping val="standard"/>
        <c:varyColors val="0"/>
        <c:ser>
          <c:idx val="1"/>
          <c:order val="0"/>
          <c:tx>
            <c:strRef>
              <c:f>'Graph MI benefits'!$AA$5:$AA$6</c:f>
              <c:strCache>
                <c:ptCount val="1"/>
                <c:pt idx="0">
                  <c:v>Seuil de pauvreté (50% du revenu médian)</c:v>
                </c:pt>
              </c:strCache>
            </c:strRef>
          </c:tx>
          <c:spPr>
            <a:ln w="25400">
              <a:noFill/>
              <a:prstDash val="dash"/>
            </a:ln>
          </c:spPr>
          <c:marker>
            <c:symbol val="dash"/>
            <c:size val="5"/>
            <c:spPr>
              <a:ln>
                <a:solidFill>
                  <a:srgbClr val="0000FF"/>
                </a:solidFill>
              </a:ln>
            </c:spPr>
          </c:marker>
          <c:cat>
            <c:strRef>
              <c:f>'Graph MI benefits'!$O$7:$O$45</c:f>
              <c:strCache>
                <c:ptCount val="39"/>
                <c:pt idx="0">
                  <c:v>Grèce</c:v>
                </c:pt>
                <c:pt idx="1">
                  <c:v>Italie</c:v>
                </c:pt>
                <c:pt idx="2">
                  <c:v>Turquie**</c:v>
                </c:pt>
                <c:pt idx="3">
                  <c:v>Chili</c:v>
                </c:pt>
                <c:pt idx="4">
                  <c:v>Lituanie</c:v>
                </c:pt>
                <c:pt idx="5">
                  <c:v>Etats-Unis</c:v>
                </c:pt>
                <c:pt idx="6">
                  <c:v>Lettonie</c:v>
                </c:pt>
                <c:pt idx="7">
                  <c:v>Bulgarie</c:v>
                </c:pt>
                <c:pt idx="8">
                  <c:v>Roumanie</c:v>
                </c:pt>
                <c:pt idx="9">
                  <c:v>Estonie</c:v>
                </c:pt>
                <c:pt idx="10">
                  <c:v>Hongrie</c:v>
                </c:pt>
                <c:pt idx="11">
                  <c:v>Croatie</c:v>
                </c:pt>
                <c:pt idx="12">
                  <c:v>République tchèque</c:v>
                </c:pt>
                <c:pt idx="13">
                  <c:v>République slovaque</c:v>
                </c:pt>
                <c:pt idx="14">
                  <c:v>Suède</c:v>
                </c:pt>
                <c:pt idx="15">
                  <c:v>Norvège</c:v>
                </c:pt>
                <c:pt idx="16">
                  <c:v>Pologne</c:v>
                </c:pt>
                <c:pt idx="17">
                  <c:v>Corée</c:v>
                </c:pt>
                <c:pt idx="18">
                  <c:v>Royaume-Uni</c:v>
                </c:pt>
                <c:pt idx="19">
                  <c:v>Canada</c:v>
                </c:pt>
                <c:pt idx="20">
                  <c:v>Suisse</c:v>
                </c:pt>
                <c:pt idx="21">
                  <c:v>Finlande</c:v>
                </c:pt>
                <c:pt idx="22">
                  <c:v>Allemagne</c:v>
                </c:pt>
                <c:pt idx="23">
                  <c:v>Portugal</c:v>
                </c:pt>
                <c:pt idx="24">
                  <c:v>Slovénie</c:v>
                </c:pt>
                <c:pt idx="25">
                  <c:v>Israël*</c:v>
                </c:pt>
                <c:pt idx="26">
                  <c:v>Australie</c:v>
                </c:pt>
                <c:pt idx="27">
                  <c:v>France</c:v>
                </c:pt>
                <c:pt idx="28">
                  <c:v>Nouvelle-Zélande</c:v>
                </c:pt>
                <c:pt idx="29">
                  <c:v>Autriche</c:v>
                </c:pt>
                <c:pt idx="30">
                  <c:v>Espagne</c:v>
                </c:pt>
                <c:pt idx="31">
                  <c:v>Japon</c:v>
                </c:pt>
                <c:pt idx="32">
                  <c:v>Belgique</c:v>
                </c:pt>
                <c:pt idx="33">
                  <c:v>Malte</c:v>
                </c:pt>
                <c:pt idx="34">
                  <c:v>Danemark</c:v>
                </c:pt>
                <c:pt idx="35">
                  <c:v>Luxembourg</c:v>
                </c:pt>
                <c:pt idx="36">
                  <c:v>Irlande</c:v>
                </c:pt>
                <c:pt idx="37">
                  <c:v>Islande</c:v>
                </c:pt>
                <c:pt idx="38">
                  <c:v>Pays-Bas</c:v>
                </c:pt>
              </c:strCache>
            </c:strRef>
          </c:cat>
          <c:val>
            <c:numRef>
              <c:f>'Graph MI benefits'!$AA$7:$AA$45</c:f>
              <c:numCache>
                <c:formatCode>General</c:formatCode>
                <c:ptCount val="39"/>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numCache>
            </c:numRef>
          </c:val>
          <c:smooth val="0"/>
        </c:ser>
        <c:dLbls>
          <c:showLegendKey val="0"/>
          <c:showVal val="0"/>
          <c:showCatName val="0"/>
          <c:showSerName val="0"/>
          <c:showPercent val="0"/>
          <c:showBubbleSize val="0"/>
        </c:dLbls>
        <c:marker val="1"/>
        <c:smooth val="0"/>
        <c:axId val="358460032"/>
        <c:axId val="358920960"/>
      </c:lineChart>
      <c:catAx>
        <c:axId val="358460032"/>
        <c:scaling>
          <c:orientation val="minMax"/>
        </c:scaling>
        <c:delete val="0"/>
        <c:axPos val="b"/>
        <c:numFmt formatCode="General" sourceLinked="1"/>
        <c:majorTickMark val="out"/>
        <c:minorTickMark val="none"/>
        <c:tickLblPos val="nextTo"/>
        <c:crossAx val="358920960"/>
        <c:crosses val="autoZero"/>
        <c:auto val="1"/>
        <c:lblAlgn val="ctr"/>
        <c:lblOffset val="100"/>
        <c:tickLblSkip val="1"/>
        <c:noMultiLvlLbl val="0"/>
      </c:catAx>
      <c:valAx>
        <c:axId val="358920960"/>
        <c:scaling>
          <c:orientation val="minMax"/>
          <c:max val="80"/>
        </c:scaling>
        <c:delete val="0"/>
        <c:axPos val="l"/>
        <c:majorGridlines/>
        <c:numFmt formatCode="0" sourceLinked="1"/>
        <c:majorTickMark val="out"/>
        <c:minorTickMark val="none"/>
        <c:tickLblPos val="nextTo"/>
        <c:crossAx val="358460032"/>
        <c:crosses val="autoZero"/>
        <c:crossBetween val="between"/>
      </c:valAx>
    </c:plotArea>
    <c:legend>
      <c:legendPos val="b"/>
      <c:layout>
        <c:manualLayout>
          <c:xMode val="edge"/>
          <c:yMode val="edge"/>
          <c:x val="0.10110741728789911"/>
          <c:y val="0.84508251820997959"/>
          <c:w val="0.85082586807885863"/>
          <c:h val="0.13206033207659018"/>
        </c:manualLayout>
      </c:layout>
      <c:overlay val="0"/>
    </c:legend>
    <c:plotVisOnly val="1"/>
    <c:dispBlanksAs val="gap"/>
    <c:showDLblsOverMax val="0"/>
  </c:chart>
  <c:printSettings>
    <c:headerFooter/>
    <c:pageMargins b="0.75000000000000577" l="0.70000000000000062" r="0.70000000000000062" t="0.750000000000005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1"/>
          <c:tx>
            <c:strRef>
              <c:f>'Graph MI benefits'!$Y$6</c:f>
              <c:strCache>
                <c:ptCount val="1"/>
                <c:pt idx="0">
                  <c:v>Avec le programme d'aide en espèces du logement</c:v>
                </c:pt>
              </c:strCache>
            </c:strRef>
          </c:tx>
          <c:spPr>
            <a:solidFill>
              <a:schemeClr val="accent1">
                <a:lumMod val="20000"/>
                <a:lumOff val="80000"/>
              </a:schemeClr>
            </a:solidFill>
            <a:ln>
              <a:solidFill>
                <a:schemeClr val="tx1"/>
              </a:solidFill>
            </a:ln>
          </c:spPr>
          <c:invertIfNegative val="0"/>
          <c:cat>
            <c:strRef>
              <c:f>'Graph MI benefits'!$W$7:$W$45</c:f>
              <c:strCache>
                <c:ptCount val="39"/>
                <c:pt idx="0">
                  <c:v>Italie</c:v>
                </c:pt>
                <c:pt idx="1">
                  <c:v>Turquie**</c:v>
                </c:pt>
                <c:pt idx="2">
                  <c:v>Grèce</c:v>
                </c:pt>
                <c:pt idx="3">
                  <c:v>Lituanie</c:v>
                </c:pt>
                <c:pt idx="4">
                  <c:v>Chili</c:v>
                </c:pt>
                <c:pt idx="5">
                  <c:v>Lettonie</c:v>
                </c:pt>
                <c:pt idx="6">
                  <c:v>Bulgarie</c:v>
                </c:pt>
                <c:pt idx="7">
                  <c:v>Etats-Unis</c:v>
                </c:pt>
                <c:pt idx="8">
                  <c:v>Hongrie</c:v>
                </c:pt>
                <c:pt idx="9">
                  <c:v>République slovaque</c:v>
                </c:pt>
                <c:pt idx="10">
                  <c:v>Espagne</c:v>
                </c:pt>
                <c:pt idx="11">
                  <c:v>Roumanie</c:v>
                </c:pt>
                <c:pt idx="12">
                  <c:v>Suisse</c:v>
                </c:pt>
                <c:pt idx="13">
                  <c:v>Norvège</c:v>
                </c:pt>
                <c:pt idx="14">
                  <c:v>Suède</c:v>
                </c:pt>
                <c:pt idx="15">
                  <c:v>Croatie</c:v>
                </c:pt>
                <c:pt idx="16">
                  <c:v>Israël*</c:v>
                </c:pt>
                <c:pt idx="17">
                  <c:v>République tchèque</c:v>
                </c:pt>
                <c:pt idx="18">
                  <c:v>Portugal</c:v>
                </c:pt>
                <c:pt idx="19">
                  <c:v>France</c:v>
                </c:pt>
                <c:pt idx="20">
                  <c:v>Malte</c:v>
                </c:pt>
                <c:pt idx="21">
                  <c:v>Finlande</c:v>
                </c:pt>
                <c:pt idx="22">
                  <c:v>Corée</c:v>
                </c:pt>
                <c:pt idx="23">
                  <c:v>Allemagne</c:v>
                </c:pt>
                <c:pt idx="24">
                  <c:v>Nouvelle-Zélande</c:v>
                </c:pt>
                <c:pt idx="25">
                  <c:v>Estonie</c:v>
                </c:pt>
                <c:pt idx="26">
                  <c:v>Canada</c:v>
                </c:pt>
                <c:pt idx="27">
                  <c:v>Belgique</c:v>
                </c:pt>
                <c:pt idx="28">
                  <c:v>Royaume-Uni</c:v>
                </c:pt>
                <c:pt idx="29">
                  <c:v>Slovénie</c:v>
                </c:pt>
                <c:pt idx="30">
                  <c:v>Australie</c:v>
                </c:pt>
                <c:pt idx="31">
                  <c:v>Autriche</c:v>
                </c:pt>
                <c:pt idx="32">
                  <c:v>Pays-Bas</c:v>
                </c:pt>
                <c:pt idx="33">
                  <c:v>Pologne</c:v>
                </c:pt>
                <c:pt idx="34">
                  <c:v>Luxembourg</c:v>
                </c:pt>
                <c:pt idx="35">
                  <c:v>Japon</c:v>
                </c:pt>
                <c:pt idx="36">
                  <c:v>Islande</c:v>
                </c:pt>
                <c:pt idx="37">
                  <c:v>Irlande</c:v>
                </c:pt>
                <c:pt idx="38">
                  <c:v>Danemark</c:v>
                </c:pt>
              </c:strCache>
            </c:strRef>
          </c:cat>
          <c:val>
            <c:numRef>
              <c:f>'Graph MI benefits'!$Y$7:$Y$45</c:f>
              <c:numCache>
                <c:formatCode>0</c:formatCode>
                <c:ptCount val="39"/>
                <c:pt idx="0">
                  <c:v>0</c:v>
                </c:pt>
                <c:pt idx="1">
                  <c:v>0</c:v>
                </c:pt>
                <c:pt idx="2">
                  <c:v>8.0182630599682554</c:v>
                </c:pt>
                <c:pt idx="3">
                  <c:v>11.647477433274748</c:v>
                </c:pt>
                <c:pt idx="4">
                  <c:v>16.378465825392432</c:v>
                </c:pt>
                <c:pt idx="5">
                  <c:v>27.672229030396196</c:v>
                </c:pt>
                <c:pt idx="6">
                  <c:v>19.894764692402866</c:v>
                </c:pt>
                <c:pt idx="7">
                  <c:v>22.800085299795469</c:v>
                </c:pt>
                <c:pt idx="8">
                  <c:v>20.446493803840074</c:v>
                </c:pt>
                <c:pt idx="9">
                  <c:v>28.705458009307058</c:v>
                </c:pt>
                <c:pt idx="10">
                  <c:v>22.886986427517755</c:v>
                </c:pt>
                <c:pt idx="11">
                  <c:v>22.901707822523075</c:v>
                </c:pt>
                <c:pt idx="12">
                  <c:v>39.961183791109384</c:v>
                </c:pt>
                <c:pt idx="13">
                  <c:v>41.778825878102019</c:v>
                </c:pt>
                <c:pt idx="14">
                  <c:v>42.21093495917733</c:v>
                </c:pt>
                <c:pt idx="15">
                  <c:v>34.554829477472154</c:v>
                </c:pt>
                <c:pt idx="16">
                  <c:v>36.710138031613617</c:v>
                </c:pt>
                <c:pt idx="17">
                  <c:v>41.969284760899569</c:v>
                </c:pt>
                <c:pt idx="18">
                  <c:v>29.193146194203113</c:v>
                </c:pt>
                <c:pt idx="19">
                  <c:v>38.656380657242288</c:v>
                </c:pt>
                <c:pt idx="20">
                  <c:v>35.178294408838205</c:v>
                </c:pt>
                <c:pt idx="21">
                  <c:v>48.933495152549177</c:v>
                </c:pt>
                <c:pt idx="22">
                  <c:v>37.761224487870209</c:v>
                </c:pt>
                <c:pt idx="23">
                  <c:v>52.488429058310018</c:v>
                </c:pt>
                <c:pt idx="24">
                  <c:v>40.310258630417941</c:v>
                </c:pt>
                <c:pt idx="25">
                  <c:v>44.473233130911048</c:v>
                </c:pt>
                <c:pt idx="26">
                  <c:v>37.737912721081145</c:v>
                </c:pt>
                <c:pt idx="27">
                  <c:v>37.853682638348509</c:v>
                </c:pt>
                <c:pt idx="28">
                  <c:v>57.64145707821428</c:v>
                </c:pt>
                <c:pt idx="29">
                  <c:v>45.69663091366953</c:v>
                </c:pt>
                <c:pt idx="30">
                  <c:v>44.035016493530946</c:v>
                </c:pt>
                <c:pt idx="31">
                  <c:v>50.124112425221774</c:v>
                </c:pt>
                <c:pt idx="32">
                  <c:v>50.739052486507489</c:v>
                </c:pt>
                <c:pt idx="33">
                  <c:v>43.724228662108835</c:v>
                </c:pt>
                <c:pt idx="34">
                  <c:v>48.880891683249203</c:v>
                </c:pt>
                <c:pt idx="35">
                  <c:v>63.76023060406154</c:v>
                </c:pt>
                <c:pt idx="36">
                  <c:v>53.626802921038482</c:v>
                </c:pt>
                <c:pt idx="37">
                  <c:v>64.867124257455401</c:v>
                </c:pt>
                <c:pt idx="38">
                  <c:v>63.789335992900334</c:v>
                </c:pt>
              </c:numCache>
            </c:numRef>
          </c:val>
        </c:ser>
        <c:ser>
          <c:idx val="3"/>
          <c:order val="2"/>
          <c:tx>
            <c:strRef>
              <c:f>'Graph MI benefits'!$X$6</c:f>
              <c:strCache>
                <c:ptCount val="1"/>
                <c:pt idx="0">
                  <c:v>Sans aide au logement</c:v>
                </c:pt>
              </c:strCache>
            </c:strRef>
          </c:tx>
          <c:spPr>
            <a:solidFill>
              <a:srgbClr val="0099FF"/>
            </a:solidFill>
            <a:ln w="6350">
              <a:solidFill>
                <a:schemeClr val="tx1"/>
              </a:solidFill>
            </a:ln>
          </c:spPr>
          <c:invertIfNegative val="0"/>
          <c:cat>
            <c:strRef>
              <c:f>'Graph MI benefits'!$W$7:$W$45</c:f>
              <c:strCache>
                <c:ptCount val="39"/>
                <c:pt idx="0">
                  <c:v>Italie</c:v>
                </c:pt>
                <c:pt idx="1">
                  <c:v>Turquie**</c:v>
                </c:pt>
                <c:pt idx="2">
                  <c:v>Grèce</c:v>
                </c:pt>
                <c:pt idx="3">
                  <c:v>Lituanie</c:v>
                </c:pt>
                <c:pt idx="4">
                  <c:v>Chili</c:v>
                </c:pt>
                <c:pt idx="5">
                  <c:v>Lettonie</c:v>
                </c:pt>
                <c:pt idx="6">
                  <c:v>Bulgarie</c:v>
                </c:pt>
                <c:pt idx="7">
                  <c:v>Etats-Unis</c:v>
                </c:pt>
                <c:pt idx="8">
                  <c:v>Hongrie</c:v>
                </c:pt>
                <c:pt idx="9">
                  <c:v>République slovaque</c:v>
                </c:pt>
                <c:pt idx="10">
                  <c:v>Espagne</c:v>
                </c:pt>
                <c:pt idx="11">
                  <c:v>Roumanie</c:v>
                </c:pt>
                <c:pt idx="12">
                  <c:v>Suisse</c:v>
                </c:pt>
                <c:pt idx="13">
                  <c:v>Norvège</c:v>
                </c:pt>
                <c:pt idx="14">
                  <c:v>Suède</c:v>
                </c:pt>
                <c:pt idx="15">
                  <c:v>Croatie</c:v>
                </c:pt>
                <c:pt idx="16">
                  <c:v>Israël*</c:v>
                </c:pt>
                <c:pt idx="17">
                  <c:v>République tchèque</c:v>
                </c:pt>
                <c:pt idx="18">
                  <c:v>Portugal</c:v>
                </c:pt>
                <c:pt idx="19">
                  <c:v>France</c:v>
                </c:pt>
                <c:pt idx="20">
                  <c:v>Malte</c:v>
                </c:pt>
                <c:pt idx="21">
                  <c:v>Finlande</c:v>
                </c:pt>
                <c:pt idx="22">
                  <c:v>Corée</c:v>
                </c:pt>
                <c:pt idx="23">
                  <c:v>Allemagne</c:v>
                </c:pt>
                <c:pt idx="24">
                  <c:v>Nouvelle-Zélande</c:v>
                </c:pt>
                <c:pt idx="25">
                  <c:v>Estonie</c:v>
                </c:pt>
                <c:pt idx="26">
                  <c:v>Canada</c:v>
                </c:pt>
                <c:pt idx="27">
                  <c:v>Belgique</c:v>
                </c:pt>
                <c:pt idx="28">
                  <c:v>Royaume-Uni</c:v>
                </c:pt>
                <c:pt idx="29">
                  <c:v>Slovénie</c:v>
                </c:pt>
                <c:pt idx="30">
                  <c:v>Australie</c:v>
                </c:pt>
                <c:pt idx="31">
                  <c:v>Autriche</c:v>
                </c:pt>
                <c:pt idx="32">
                  <c:v>Pays-Bas</c:v>
                </c:pt>
                <c:pt idx="33">
                  <c:v>Pologne</c:v>
                </c:pt>
                <c:pt idx="34">
                  <c:v>Luxembourg</c:v>
                </c:pt>
                <c:pt idx="35">
                  <c:v>Japon</c:v>
                </c:pt>
                <c:pt idx="36">
                  <c:v>Islande</c:v>
                </c:pt>
                <c:pt idx="37">
                  <c:v>Irlande</c:v>
                </c:pt>
                <c:pt idx="38">
                  <c:v>Danemark</c:v>
                </c:pt>
              </c:strCache>
            </c:strRef>
          </c:cat>
          <c:val>
            <c:numRef>
              <c:f>'Graph MI benefits'!$X$7:$X$45</c:f>
              <c:numCache>
                <c:formatCode>0</c:formatCode>
                <c:ptCount val="39"/>
                <c:pt idx="0">
                  <c:v>0</c:v>
                </c:pt>
                <c:pt idx="1">
                  <c:v>0</c:v>
                </c:pt>
                <c:pt idx="2">
                  <c:v>8.0182630599682554</c:v>
                </c:pt>
                <c:pt idx="3">
                  <c:v>11.647477433274748</c:v>
                </c:pt>
                <c:pt idx="4">
                  <c:v>16.378465825392432</c:v>
                </c:pt>
                <c:pt idx="5">
                  <c:v>17.369340118720704</c:v>
                </c:pt>
                <c:pt idx="6">
                  <c:v>19.894764692402866</c:v>
                </c:pt>
                <c:pt idx="7">
                  <c:v>20.421264201100918</c:v>
                </c:pt>
                <c:pt idx="8">
                  <c:v>20.446493803840074</c:v>
                </c:pt>
                <c:pt idx="9">
                  <c:v>21.911987805730107</c:v>
                </c:pt>
                <c:pt idx="10">
                  <c:v>22.886986427517755</c:v>
                </c:pt>
                <c:pt idx="11">
                  <c:v>22.901707822523075</c:v>
                </c:pt>
                <c:pt idx="12">
                  <c:v>23.794399574383618</c:v>
                </c:pt>
                <c:pt idx="13">
                  <c:v>24.581722326923892</c:v>
                </c:pt>
                <c:pt idx="14">
                  <c:v>25.245318737504981</c:v>
                </c:pt>
                <c:pt idx="15">
                  <c:v>25.336152065418272</c:v>
                </c:pt>
                <c:pt idx="16">
                  <c:v>26.23847331086068</c:v>
                </c:pt>
                <c:pt idx="17">
                  <c:v>27.252123571069376</c:v>
                </c:pt>
                <c:pt idx="18">
                  <c:v>29.193146194203113</c:v>
                </c:pt>
                <c:pt idx="19">
                  <c:v>30.9224968241938</c:v>
                </c:pt>
                <c:pt idx="20">
                  <c:v>31.497264882522622</c:v>
                </c:pt>
                <c:pt idx="21">
                  <c:v>32.368256295199195</c:v>
                </c:pt>
                <c:pt idx="22">
                  <c:v>32.597062817676672</c:v>
                </c:pt>
                <c:pt idx="23">
                  <c:v>34.967002595203638</c:v>
                </c:pt>
                <c:pt idx="24">
                  <c:v>35.206351304891605</c:v>
                </c:pt>
                <c:pt idx="25">
                  <c:v>35.401578611670487</c:v>
                </c:pt>
                <c:pt idx="26">
                  <c:v>37.118386183170934</c:v>
                </c:pt>
                <c:pt idx="27">
                  <c:v>37.853682638348509</c:v>
                </c:pt>
                <c:pt idx="28">
                  <c:v>37.959689383555727</c:v>
                </c:pt>
                <c:pt idx="29">
                  <c:v>39.272073043114844</c:v>
                </c:pt>
                <c:pt idx="30">
                  <c:v>40.047427375992811</c:v>
                </c:pt>
                <c:pt idx="31">
                  <c:v>42.526049448542672</c:v>
                </c:pt>
                <c:pt idx="32">
                  <c:v>42.644024407309573</c:v>
                </c:pt>
                <c:pt idx="33">
                  <c:v>43.724228662108835</c:v>
                </c:pt>
                <c:pt idx="34">
                  <c:v>47.192213111817509</c:v>
                </c:pt>
                <c:pt idx="35">
                  <c:v>47.444572916701723</c:v>
                </c:pt>
                <c:pt idx="36">
                  <c:v>47.519337601700627</c:v>
                </c:pt>
                <c:pt idx="37">
                  <c:v>52.852814695032968</c:v>
                </c:pt>
                <c:pt idx="38">
                  <c:v>59.880179693639846</c:v>
                </c:pt>
              </c:numCache>
            </c:numRef>
          </c:val>
        </c:ser>
        <c:dLbls>
          <c:showLegendKey val="0"/>
          <c:showVal val="0"/>
          <c:showCatName val="0"/>
          <c:showSerName val="0"/>
          <c:showPercent val="0"/>
          <c:showBubbleSize val="0"/>
        </c:dLbls>
        <c:gapWidth val="150"/>
        <c:overlap val="100"/>
        <c:axId val="207893248"/>
        <c:axId val="207895168"/>
      </c:barChart>
      <c:lineChart>
        <c:grouping val="standard"/>
        <c:varyColors val="0"/>
        <c:ser>
          <c:idx val="1"/>
          <c:order val="0"/>
          <c:tx>
            <c:strRef>
              <c:f>'Graph MI benefits'!$AA$5:$AA$6</c:f>
              <c:strCache>
                <c:ptCount val="1"/>
                <c:pt idx="0">
                  <c:v>Seuil de pauvreté (50% du revenu médian)</c:v>
                </c:pt>
              </c:strCache>
            </c:strRef>
          </c:tx>
          <c:spPr>
            <a:ln w="25400">
              <a:noFill/>
              <a:prstDash val="dash"/>
            </a:ln>
          </c:spPr>
          <c:marker>
            <c:symbol val="dash"/>
            <c:size val="5"/>
            <c:spPr>
              <a:ln>
                <a:solidFill>
                  <a:srgbClr val="0000FF"/>
                </a:solidFill>
              </a:ln>
            </c:spPr>
          </c:marker>
          <c:cat>
            <c:strRef>
              <c:f>'Graph MI benefits'!$W$7:$W$45</c:f>
              <c:strCache>
                <c:ptCount val="39"/>
                <c:pt idx="0">
                  <c:v>Italie</c:v>
                </c:pt>
                <c:pt idx="1">
                  <c:v>Turquie**</c:v>
                </c:pt>
                <c:pt idx="2">
                  <c:v>Grèce</c:v>
                </c:pt>
                <c:pt idx="3">
                  <c:v>Lituanie</c:v>
                </c:pt>
                <c:pt idx="4">
                  <c:v>Chili</c:v>
                </c:pt>
                <c:pt idx="5">
                  <c:v>Lettonie</c:v>
                </c:pt>
                <c:pt idx="6">
                  <c:v>Bulgarie</c:v>
                </c:pt>
                <c:pt idx="7">
                  <c:v>Etats-Unis</c:v>
                </c:pt>
                <c:pt idx="8">
                  <c:v>Hongrie</c:v>
                </c:pt>
                <c:pt idx="9">
                  <c:v>République slovaque</c:v>
                </c:pt>
                <c:pt idx="10">
                  <c:v>Espagne</c:v>
                </c:pt>
                <c:pt idx="11">
                  <c:v>Roumanie</c:v>
                </c:pt>
                <c:pt idx="12">
                  <c:v>Suisse</c:v>
                </c:pt>
                <c:pt idx="13">
                  <c:v>Norvège</c:v>
                </c:pt>
                <c:pt idx="14">
                  <c:v>Suède</c:v>
                </c:pt>
                <c:pt idx="15">
                  <c:v>Croatie</c:v>
                </c:pt>
                <c:pt idx="16">
                  <c:v>Israël*</c:v>
                </c:pt>
                <c:pt idx="17">
                  <c:v>République tchèque</c:v>
                </c:pt>
                <c:pt idx="18">
                  <c:v>Portugal</c:v>
                </c:pt>
                <c:pt idx="19">
                  <c:v>France</c:v>
                </c:pt>
                <c:pt idx="20">
                  <c:v>Malte</c:v>
                </c:pt>
                <c:pt idx="21">
                  <c:v>Finlande</c:v>
                </c:pt>
                <c:pt idx="22">
                  <c:v>Corée</c:v>
                </c:pt>
                <c:pt idx="23">
                  <c:v>Allemagne</c:v>
                </c:pt>
                <c:pt idx="24">
                  <c:v>Nouvelle-Zélande</c:v>
                </c:pt>
                <c:pt idx="25">
                  <c:v>Estonie</c:v>
                </c:pt>
                <c:pt idx="26">
                  <c:v>Canada</c:v>
                </c:pt>
                <c:pt idx="27">
                  <c:v>Belgique</c:v>
                </c:pt>
                <c:pt idx="28">
                  <c:v>Royaume-Uni</c:v>
                </c:pt>
                <c:pt idx="29">
                  <c:v>Slovénie</c:v>
                </c:pt>
                <c:pt idx="30">
                  <c:v>Australie</c:v>
                </c:pt>
                <c:pt idx="31">
                  <c:v>Autriche</c:v>
                </c:pt>
                <c:pt idx="32">
                  <c:v>Pays-Bas</c:v>
                </c:pt>
                <c:pt idx="33">
                  <c:v>Pologne</c:v>
                </c:pt>
                <c:pt idx="34">
                  <c:v>Luxembourg</c:v>
                </c:pt>
                <c:pt idx="35">
                  <c:v>Japon</c:v>
                </c:pt>
                <c:pt idx="36">
                  <c:v>Islande</c:v>
                </c:pt>
                <c:pt idx="37">
                  <c:v>Irlande</c:v>
                </c:pt>
                <c:pt idx="38">
                  <c:v>Danemark</c:v>
                </c:pt>
              </c:strCache>
            </c:strRef>
          </c:cat>
          <c:val>
            <c:numRef>
              <c:f>'Graph MI benefits'!$AA$7:$AA$45</c:f>
              <c:numCache>
                <c:formatCode>General</c:formatCode>
                <c:ptCount val="39"/>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numCache>
            </c:numRef>
          </c:val>
          <c:smooth val="0"/>
        </c:ser>
        <c:dLbls>
          <c:showLegendKey val="0"/>
          <c:showVal val="0"/>
          <c:showCatName val="0"/>
          <c:showSerName val="0"/>
          <c:showPercent val="0"/>
          <c:showBubbleSize val="0"/>
        </c:dLbls>
        <c:marker val="1"/>
        <c:smooth val="0"/>
        <c:axId val="207893248"/>
        <c:axId val="207895168"/>
      </c:lineChart>
      <c:catAx>
        <c:axId val="207893248"/>
        <c:scaling>
          <c:orientation val="minMax"/>
        </c:scaling>
        <c:delete val="0"/>
        <c:axPos val="b"/>
        <c:numFmt formatCode="General" sourceLinked="1"/>
        <c:majorTickMark val="out"/>
        <c:minorTickMark val="none"/>
        <c:tickLblPos val="nextTo"/>
        <c:crossAx val="207895168"/>
        <c:crosses val="autoZero"/>
        <c:auto val="1"/>
        <c:lblAlgn val="ctr"/>
        <c:lblOffset val="100"/>
        <c:tickLblSkip val="1"/>
        <c:noMultiLvlLbl val="0"/>
      </c:catAx>
      <c:valAx>
        <c:axId val="207895168"/>
        <c:scaling>
          <c:orientation val="minMax"/>
          <c:max val="80"/>
        </c:scaling>
        <c:delete val="0"/>
        <c:axPos val="l"/>
        <c:majorGridlines/>
        <c:numFmt formatCode="0" sourceLinked="1"/>
        <c:majorTickMark val="out"/>
        <c:minorTickMark val="none"/>
        <c:tickLblPos val="nextTo"/>
        <c:crossAx val="207893248"/>
        <c:crosses val="autoZero"/>
        <c:crossBetween val="between"/>
      </c:valAx>
    </c:plotArea>
    <c:legend>
      <c:legendPos val="b"/>
      <c:layout>
        <c:manualLayout>
          <c:xMode val="edge"/>
          <c:yMode val="edge"/>
          <c:x val="0.10114624733598303"/>
          <c:y val="0.81320312499999969"/>
          <c:w val="0.88366165543459518"/>
          <c:h val="0.15923611111111127"/>
        </c:manualLayout>
      </c:layout>
      <c:overlay val="0"/>
    </c:legend>
    <c:plotVisOnly val="1"/>
    <c:dispBlanksAs val="gap"/>
    <c:showDLblsOverMax val="0"/>
  </c:chart>
  <c:printSettings>
    <c:headerFooter/>
    <c:pageMargins b="0.750000000000006" l="0.70000000000000062" r="0.70000000000000062" t="0.750000000000006"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1"/>
          <c:tx>
            <c:strRef>
              <c:f>'Graph MI benefits'!$U$6</c:f>
              <c:strCache>
                <c:ptCount val="1"/>
                <c:pt idx="0">
                  <c:v>Avec le programme d'aide en espèces du logement</c:v>
                </c:pt>
              </c:strCache>
            </c:strRef>
          </c:tx>
          <c:spPr>
            <a:solidFill>
              <a:schemeClr val="accent1">
                <a:lumMod val="20000"/>
                <a:lumOff val="80000"/>
              </a:schemeClr>
            </a:solidFill>
            <a:ln>
              <a:solidFill>
                <a:schemeClr val="tx1"/>
              </a:solidFill>
            </a:ln>
          </c:spPr>
          <c:invertIfNegative val="0"/>
          <c:cat>
            <c:strRef>
              <c:f>'Graph MI benefits'!$S$7:$S$45</c:f>
              <c:strCache>
                <c:ptCount val="39"/>
                <c:pt idx="0">
                  <c:v>Italie</c:v>
                </c:pt>
                <c:pt idx="1">
                  <c:v>Turquie**</c:v>
                </c:pt>
                <c:pt idx="2">
                  <c:v>Lituanie</c:v>
                </c:pt>
                <c:pt idx="3">
                  <c:v>Chili</c:v>
                </c:pt>
                <c:pt idx="4">
                  <c:v>Grèce</c:v>
                </c:pt>
                <c:pt idx="5">
                  <c:v>Lettonie</c:v>
                </c:pt>
                <c:pt idx="6">
                  <c:v>Etats-Unis</c:v>
                </c:pt>
                <c:pt idx="7">
                  <c:v>Norvège</c:v>
                </c:pt>
                <c:pt idx="8">
                  <c:v>Suède</c:v>
                </c:pt>
                <c:pt idx="9">
                  <c:v>République tchèque</c:v>
                </c:pt>
                <c:pt idx="10">
                  <c:v>Roumanie</c:v>
                </c:pt>
                <c:pt idx="11">
                  <c:v>République slovaque</c:v>
                </c:pt>
                <c:pt idx="12">
                  <c:v>Suisse</c:v>
                </c:pt>
                <c:pt idx="13">
                  <c:v>Hongrie</c:v>
                </c:pt>
                <c:pt idx="14">
                  <c:v>Espagne</c:v>
                </c:pt>
                <c:pt idx="15">
                  <c:v>Bulgarie</c:v>
                </c:pt>
                <c:pt idx="16">
                  <c:v>Portugal</c:v>
                </c:pt>
                <c:pt idx="17">
                  <c:v>Croatie</c:v>
                </c:pt>
                <c:pt idx="18">
                  <c:v>Finlande</c:v>
                </c:pt>
                <c:pt idx="19">
                  <c:v>France</c:v>
                </c:pt>
                <c:pt idx="20">
                  <c:v>Malte</c:v>
                </c:pt>
                <c:pt idx="21">
                  <c:v>Allemagne</c:v>
                </c:pt>
                <c:pt idx="22">
                  <c:v>Estonie</c:v>
                </c:pt>
                <c:pt idx="23">
                  <c:v>Israël*</c:v>
                </c:pt>
                <c:pt idx="24">
                  <c:v>Corée</c:v>
                </c:pt>
                <c:pt idx="25">
                  <c:v>Nouvelle-Zélande</c:v>
                </c:pt>
                <c:pt idx="26">
                  <c:v>Royaume-Uni</c:v>
                </c:pt>
                <c:pt idx="27">
                  <c:v>Pologne</c:v>
                </c:pt>
                <c:pt idx="28">
                  <c:v>Canada</c:v>
                </c:pt>
                <c:pt idx="29">
                  <c:v>Islande</c:v>
                </c:pt>
                <c:pt idx="30">
                  <c:v>Autriche</c:v>
                </c:pt>
                <c:pt idx="31">
                  <c:v>Australie</c:v>
                </c:pt>
                <c:pt idx="32">
                  <c:v>Luxembourg</c:v>
                </c:pt>
                <c:pt idx="33">
                  <c:v>Irlande</c:v>
                </c:pt>
                <c:pt idx="34">
                  <c:v>Pays-Bas</c:v>
                </c:pt>
                <c:pt idx="35">
                  <c:v>Slovénie</c:v>
                </c:pt>
                <c:pt idx="36">
                  <c:v>Belgique</c:v>
                </c:pt>
                <c:pt idx="37">
                  <c:v>Danemark</c:v>
                </c:pt>
                <c:pt idx="38">
                  <c:v>Japon</c:v>
                </c:pt>
              </c:strCache>
            </c:strRef>
          </c:cat>
          <c:val>
            <c:numRef>
              <c:f>'Graph MI benefits'!$U$7:$U$45</c:f>
              <c:numCache>
                <c:formatCode>0</c:formatCode>
                <c:ptCount val="39"/>
                <c:pt idx="0">
                  <c:v>0</c:v>
                </c:pt>
                <c:pt idx="1">
                  <c:v>0</c:v>
                </c:pt>
                <c:pt idx="2">
                  <c:v>11.474163879276331</c:v>
                </c:pt>
                <c:pt idx="3">
                  <c:v>16.157960319571945</c:v>
                </c:pt>
                <c:pt idx="4">
                  <c:v>16.206658090397354</c:v>
                </c:pt>
                <c:pt idx="5">
                  <c:v>27.393186255735422</c:v>
                </c:pt>
                <c:pt idx="6">
                  <c:v>21.192819087543327</c:v>
                </c:pt>
                <c:pt idx="7">
                  <c:v>40.854278869933331</c:v>
                </c:pt>
                <c:pt idx="8">
                  <c:v>41.502966245806924</c:v>
                </c:pt>
                <c:pt idx="9">
                  <c:v>39.420883812420975</c:v>
                </c:pt>
                <c:pt idx="10">
                  <c:v>22.85484769829003</c:v>
                </c:pt>
                <c:pt idx="11">
                  <c:v>29.347114724650393</c:v>
                </c:pt>
                <c:pt idx="12">
                  <c:v>42.549261074970168</c:v>
                </c:pt>
                <c:pt idx="13">
                  <c:v>24.98935790085541</c:v>
                </c:pt>
                <c:pt idx="14">
                  <c:v>26.427615549733375</c:v>
                </c:pt>
                <c:pt idx="15">
                  <c:v>26.984630150741381</c:v>
                </c:pt>
                <c:pt idx="16">
                  <c:v>28.103078302419949</c:v>
                </c:pt>
                <c:pt idx="17">
                  <c:v>37.901943403293927</c:v>
                </c:pt>
                <c:pt idx="18">
                  <c:v>48.797215059187018</c:v>
                </c:pt>
                <c:pt idx="19">
                  <c:v>40.245791576643114</c:v>
                </c:pt>
                <c:pt idx="20">
                  <c:v>37.841178764905784</c:v>
                </c:pt>
                <c:pt idx="21">
                  <c:v>51.728671068061693</c:v>
                </c:pt>
                <c:pt idx="22">
                  <c:v>45.959611963582745</c:v>
                </c:pt>
                <c:pt idx="23">
                  <c:v>48.245050795643152</c:v>
                </c:pt>
                <c:pt idx="24">
                  <c:v>41.457466575433145</c:v>
                </c:pt>
                <c:pt idx="25">
                  <c:v>43.221533708853876</c:v>
                </c:pt>
                <c:pt idx="26">
                  <c:v>59.695832530113144</c:v>
                </c:pt>
                <c:pt idx="27">
                  <c:v>37.866292782265937</c:v>
                </c:pt>
                <c:pt idx="28">
                  <c:v>39.927223638191933</c:v>
                </c:pt>
                <c:pt idx="29">
                  <c:v>48.209779861931814</c:v>
                </c:pt>
                <c:pt idx="30">
                  <c:v>49.481886580491128</c:v>
                </c:pt>
                <c:pt idx="31">
                  <c:v>46.012207406772689</c:v>
                </c:pt>
                <c:pt idx="32">
                  <c:v>44.772025124154631</c:v>
                </c:pt>
                <c:pt idx="33">
                  <c:v>58.005488971529971</c:v>
                </c:pt>
                <c:pt idx="34">
                  <c:v>54.025939599271339</c:v>
                </c:pt>
                <c:pt idx="35">
                  <c:v>52.548110664337678</c:v>
                </c:pt>
                <c:pt idx="36">
                  <c:v>46.332574507428042</c:v>
                </c:pt>
                <c:pt idx="37">
                  <c:v>59.955311162449838</c:v>
                </c:pt>
                <c:pt idx="38">
                  <c:v>72.099090630570629</c:v>
                </c:pt>
              </c:numCache>
            </c:numRef>
          </c:val>
        </c:ser>
        <c:ser>
          <c:idx val="3"/>
          <c:order val="2"/>
          <c:tx>
            <c:strRef>
              <c:f>'Graph MI benefits'!$T$6</c:f>
              <c:strCache>
                <c:ptCount val="1"/>
                <c:pt idx="0">
                  <c:v>Sans aide au logement</c:v>
                </c:pt>
              </c:strCache>
            </c:strRef>
          </c:tx>
          <c:spPr>
            <a:solidFill>
              <a:srgbClr val="0099FF"/>
            </a:solidFill>
            <a:ln w="6350">
              <a:solidFill>
                <a:schemeClr val="tx1"/>
              </a:solidFill>
            </a:ln>
          </c:spPr>
          <c:invertIfNegative val="0"/>
          <c:cat>
            <c:strRef>
              <c:f>'Graph MI benefits'!$S$7:$S$45</c:f>
              <c:strCache>
                <c:ptCount val="39"/>
                <c:pt idx="0">
                  <c:v>Italie</c:v>
                </c:pt>
                <c:pt idx="1">
                  <c:v>Turquie**</c:v>
                </c:pt>
                <c:pt idx="2">
                  <c:v>Lituanie</c:v>
                </c:pt>
                <c:pt idx="3">
                  <c:v>Chili</c:v>
                </c:pt>
                <c:pt idx="4">
                  <c:v>Grèce</c:v>
                </c:pt>
                <c:pt idx="5">
                  <c:v>Lettonie</c:v>
                </c:pt>
                <c:pt idx="6">
                  <c:v>Etats-Unis</c:v>
                </c:pt>
                <c:pt idx="7">
                  <c:v>Norvège</c:v>
                </c:pt>
                <c:pt idx="8">
                  <c:v>Suède</c:v>
                </c:pt>
                <c:pt idx="9">
                  <c:v>République tchèque</c:v>
                </c:pt>
                <c:pt idx="10">
                  <c:v>Roumanie</c:v>
                </c:pt>
                <c:pt idx="11">
                  <c:v>République slovaque</c:v>
                </c:pt>
                <c:pt idx="12">
                  <c:v>Suisse</c:v>
                </c:pt>
                <c:pt idx="13">
                  <c:v>Hongrie</c:v>
                </c:pt>
                <c:pt idx="14">
                  <c:v>Espagne</c:v>
                </c:pt>
                <c:pt idx="15">
                  <c:v>Bulgarie</c:v>
                </c:pt>
                <c:pt idx="16">
                  <c:v>Portugal</c:v>
                </c:pt>
                <c:pt idx="17">
                  <c:v>Croatie</c:v>
                </c:pt>
                <c:pt idx="18">
                  <c:v>Finlande</c:v>
                </c:pt>
                <c:pt idx="19">
                  <c:v>France</c:v>
                </c:pt>
                <c:pt idx="20">
                  <c:v>Malte</c:v>
                </c:pt>
                <c:pt idx="21">
                  <c:v>Allemagne</c:v>
                </c:pt>
                <c:pt idx="22">
                  <c:v>Estonie</c:v>
                </c:pt>
                <c:pt idx="23">
                  <c:v>Israël*</c:v>
                </c:pt>
                <c:pt idx="24">
                  <c:v>Corée</c:v>
                </c:pt>
                <c:pt idx="25">
                  <c:v>Nouvelle-Zélande</c:v>
                </c:pt>
                <c:pt idx="26">
                  <c:v>Royaume-Uni</c:v>
                </c:pt>
                <c:pt idx="27">
                  <c:v>Pologne</c:v>
                </c:pt>
                <c:pt idx="28">
                  <c:v>Canada</c:v>
                </c:pt>
                <c:pt idx="29">
                  <c:v>Islande</c:v>
                </c:pt>
                <c:pt idx="30">
                  <c:v>Autriche</c:v>
                </c:pt>
                <c:pt idx="31">
                  <c:v>Australie</c:v>
                </c:pt>
                <c:pt idx="32">
                  <c:v>Luxembourg</c:v>
                </c:pt>
                <c:pt idx="33">
                  <c:v>Irlande</c:v>
                </c:pt>
                <c:pt idx="34">
                  <c:v>Pays-Bas</c:v>
                </c:pt>
                <c:pt idx="35">
                  <c:v>Slovénie</c:v>
                </c:pt>
                <c:pt idx="36">
                  <c:v>Belgique</c:v>
                </c:pt>
                <c:pt idx="37">
                  <c:v>Danemark</c:v>
                </c:pt>
                <c:pt idx="38">
                  <c:v>Japon</c:v>
                </c:pt>
              </c:strCache>
            </c:strRef>
          </c:cat>
          <c:val>
            <c:numRef>
              <c:f>'Graph MI benefits'!$T$7:$T$45</c:f>
              <c:numCache>
                <c:formatCode>0</c:formatCode>
                <c:ptCount val="39"/>
                <c:pt idx="0">
                  <c:v>0</c:v>
                </c:pt>
                <c:pt idx="1">
                  <c:v>0</c:v>
                </c:pt>
                <c:pt idx="2">
                  <c:v>11.474163879276331</c:v>
                </c:pt>
                <c:pt idx="3">
                  <c:v>16.157960319571945</c:v>
                </c:pt>
                <c:pt idx="4">
                  <c:v>16.206658090397354</c:v>
                </c:pt>
                <c:pt idx="5">
                  <c:v>18.865301681363551</c:v>
                </c:pt>
                <c:pt idx="6">
                  <c:v>19.037617146437228</c:v>
                </c:pt>
                <c:pt idx="7">
                  <c:v>20.996774140824211</c:v>
                </c:pt>
                <c:pt idx="8">
                  <c:v>21.912760060706105</c:v>
                </c:pt>
                <c:pt idx="9">
                  <c:v>22.426969863109822</c:v>
                </c:pt>
                <c:pt idx="10">
                  <c:v>22.85484769829003</c:v>
                </c:pt>
                <c:pt idx="11">
                  <c:v>23.220901228055755</c:v>
                </c:pt>
                <c:pt idx="12">
                  <c:v>23.88146663605573</c:v>
                </c:pt>
                <c:pt idx="13">
                  <c:v>24.98935790085541</c:v>
                </c:pt>
                <c:pt idx="14">
                  <c:v>26.427615549733375</c:v>
                </c:pt>
                <c:pt idx="15">
                  <c:v>26.984630150741381</c:v>
                </c:pt>
                <c:pt idx="16">
                  <c:v>28.103078302419949</c:v>
                </c:pt>
                <c:pt idx="17">
                  <c:v>28.321612809534997</c:v>
                </c:pt>
                <c:pt idx="18">
                  <c:v>29.669324832224085</c:v>
                </c:pt>
                <c:pt idx="19">
                  <c:v>31.315471750859434</c:v>
                </c:pt>
                <c:pt idx="20">
                  <c:v>33.377904680682107</c:v>
                </c:pt>
                <c:pt idx="21">
                  <c:v>34.551177077520308</c:v>
                </c:pt>
                <c:pt idx="22">
                  <c:v>35.484567606225092</c:v>
                </c:pt>
                <c:pt idx="23">
                  <c:v>36.153413904862724</c:v>
                </c:pt>
                <c:pt idx="24">
                  <c:v>36.598676733259097</c:v>
                </c:pt>
                <c:pt idx="25">
                  <c:v>36.709353081893369</c:v>
                </c:pt>
                <c:pt idx="26">
                  <c:v>36.969284776835543</c:v>
                </c:pt>
                <c:pt idx="27">
                  <c:v>37.866292782265937</c:v>
                </c:pt>
                <c:pt idx="28">
                  <c:v>39.211856011326773</c:v>
                </c:pt>
                <c:pt idx="29">
                  <c:v>40.457412243746568</c:v>
                </c:pt>
                <c:pt idx="30">
                  <c:v>40.708399170680309</c:v>
                </c:pt>
                <c:pt idx="31">
                  <c:v>41.407736105916157</c:v>
                </c:pt>
                <c:pt idx="32">
                  <c:v>42.596610018686029</c:v>
                </c:pt>
                <c:pt idx="33">
                  <c:v>43.709438692322067</c:v>
                </c:pt>
                <c:pt idx="34">
                  <c:v>44.678606318026347</c:v>
                </c:pt>
                <c:pt idx="35">
                  <c:v>46.283649855111683</c:v>
                </c:pt>
                <c:pt idx="36">
                  <c:v>46.332574507428042</c:v>
                </c:pt>
                <c:pt idx="37">
                  <c:v>49.645334524278439</c:v>
                </c:pt>
                <c:pt idx="38">
                  <c:v>53.259391914964674</c:v>
                </c:pt>
              </c:numCache>
            </c:numRef>
          </c:val>
        </c:ser>
        <c:dLbls>
          <c:showLegendKey val="0"/>
          <c:showVal val="0"/>
          <c:showCatName val="0"/>
          <c:showSerName val="0"/>
          <c:showPercent val="0"/>
          <c:showBubbleSize val="0"/>
        </c:dLbls>
        <c:gapWidth val="150"/>
        <c:overlap val="100"/>
        <c:axId val="207912960"/>
        <c:axId val="207914880"/>
      </c:barChart>
      <c:lineChart>
        <c:grouping val="standard"/>
        <c:varyColors val="0"/>
        <c:ser>
          <c:idx val="1"/>
          <c:order val="0"/>
          <c:tx>
            <c:strRef>
              <c:f>'Graph MI benefits'!$AA$5:$AA$6</c:f>
              <c:strCache>
                <c:ptCount val="1"/>
                <c:pt idx="0">
                  <c:v>Seuil de pauvreté (50% du revenu médian)</c:v>
                </c:pt>
              </c:strCache>
            </c:strRef>
          </c:tx>
          <c:spPr>
            <a:ln w="25400">
              <a:noFill/>
              <a:prstDash val="dash"/>
            </a:ln>
          </c:spPr>
          <c:marker>
            <c:symbol val="dash"/>
            <c:size val="5"/>
            <c:spPr>
              <a:ln>
                <a:solidFill>
                  <a:srgbClr val="0000FF"/>
                </a:solidFill>
              </a:ln>
            </c:spPr>
          </c:marker>
          <c:cat>
            <c:strRef>
              <c:f>'Graph MI benefits'!$S$7:$S$45</c:f>
              <c:strCache>
                <c:ptCount val="39"/>
                <c:pt idx="0">
                  <c:v>Italie</c:v>
                </c:pt>
                <c:pt idx="1">
                  <c:v>Turquie**</c:v>
                </c:pt>
                <c:pt idx="2">
                  <c:v>Lituanie</c:v>
                </c:pt>
                <c:pt idx="3">
                  <c:v>Chili</c:v>
                </c:pt>
                <c:pt idx="4">
                  <c:v>Grèce</c:v>
                </c:pt>
                <c:pt idx="5">
                  <c:v>Lettonie</c:v>
                </c:pt>
                <c:pt idx="6">
                  <c:v>Etats-Unis</c:v>
                </c:pt>
                <c:pt idx="7">
                  <c:v>Norvège</c:v>
                </c:pt>
                <c:pt idx="8">
                  <c:v>Suède</c:v>
                </c:pt>
                <c:pt idx="9">
                  <c:v>République tchèque</c:v>
                </c:pt>
                <c:pt idx="10">
                  <c:v>Roumanie</c:v>
                </c:pt>
                <c:pt idx="11">
                  <c:v>République slovaque</c:v>
                </c:pt>
                <c:pt idx="12">
                  <c:v>Suisse</c:v>
                </c:pt>
                <c:pt idx="13">
                  <c:v>Hongrie</c:v>
                </c:pt>
                <c:pt idx="14">
                  <c:v>Espagne</c:v>
                </c:pt>
                <c:pt idx="15">
                  <c:v>Bulgarie</c:v>
                </c:pt>
                <c:pt idx="16">
                  <c:v>Portugal</c:v>
                </c:pt>
                <c:pt idx="17">
                  <c:v>Croatie</c:v>
                </c:pt>
                <c:pt idx="18">
                  <c:v>Finlande</c:v>
                </c:pt>
                <c:pt idx="19">
                  <c:v>France</c:v>
                </c:pt>
                <c:pt idx="20">
                  <c:v>Malte</c:v>
                </c:pt>
                <c:pt idx="21">
                  <c:v>Allemagne</c:v>
                </c:pt>
                <c:pt idx="22">
                  <c:v>Estonie</c:v>
                </c:pt>
                <c:pt idx="23">
                  <c:v>Israël*</c:v>
                </c:pt>
                <c:pt idx="24">
                  <c:v>Corée</c:v>
                </c:pt>
                <c:pt idx="25">
                  <c:v>Nouvelle-Zélande</c:v>
                </c:pt>
                <c:pt idx="26">
                  <c:v>Royaume-Uni</c:v>
                </c:pt>
                <c:pt idx="27">
                  <c:v>Pologne</c:v>
                </c:pt>
                <c:pt idx="28">
                  <c:v>Canada</c:v>
                </c:pt>
                <c:pt idx="29">
                  <c:v>Islande</c:v>
                </c:pt>
                <c:pt idx="30">
                  <c:v>Autriche</c:v>
                </c:pt>
                <c:pt idx="31">
                  <c:v>Australie</c:v>
                </c:pt>
                <c:pt idx="32">
                  <c:v>Luxembourg</c:v>
                </c:pt>
                <c:pt idx="33">
                  <c:v>Irlande</c:v>
                </c:pt>
                <c:pt idx="34">
                  <c:v>Pays-Bas</c:v>
                </c:pt>
                <c:pt idx="35">
                  <c:v>Slovénie</c:v>
                </c:pt>
                <c:pt idx="36">
                  <c:v>Belgique</c:v>
                </c:pt>
                <c:pt idx="37">
                  <c:v>Danemark</c:v>
                </c:pt>
                <c:pt idx="38">
                  <c:v>Japon</c:v>
                </c:pt>
              </c:strCache>
            </c:strRef>
          </c:cat>
          <c:val>
            <c:numRef>
              <c:f>'Graph MI benefits'!$AA$7:$AA$45</c:f>
              <c:numCache>
                <c:formatCode>General</c:formatCode>
                <c:ptCount val="39"/>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numCache>
            </c:numRef>
          </c:val>
          <c:smooth val="0"/>
        </c:ser>
        <c:dLbls>
          <c:showLegendKey val="0"/>
          <c:showVal val="0"/>
          <c:showCatName val="0"/>
          <c:showSerName val="0"/>
          <c:showPercent val="0"/>
          <c:showBubbleSize val="0"/>
        </c:dLbls>
        <c:marker val="1"/>
        <c:smooth val="0"/>
        <c:axId val="207912960"/>
        <c:axId val="207914880"/>
      </c:lineChart>
      <c:catAx>
        <c:axId val="207912960"/>
        <c:scaling>
          <c:orientation val="minMax"/>
        </c:scaling>
        <c:delete val="0"/>
        <c:axPos val="b"/>
        <c:numFmt formatCode="General" sourceLinked="1"/>
        <c:majorTickMark val="out"/>
        <c:minorTickMark val="none"/>
        <c:tickLblPos val="nextTo"/>
        <c:crossAx val="207914880"/>
        <c:crosses val="autoZero"/>
        <c:auto val="1"/>
        <c:lblAlgn val="ctr"/>
        <c:lblOffset val="100"/>
        <c:tickLblSkip val="1"/>
        <c:noMultiLvlLbl val="0"/>
      </c:catAx>
      <c:valAx>
        <c:axId val="207914880"/>
        <c:scaling>
          <c:orientation val="minMax"/>
          <c:max val="80"/>
        </c:scaling>
        <c:delete val="0"/>
        <c:axPos val="l"/>
        <c:majorGridlines/>
        <c:numFmt formatCode="0" sourceLinked="1"/>
        <c:majorTickMark val="out"/>
        <c:minorTickMark val="none"/>
        <c:tickLblPos val="nextTo"/>
        <c:crossAx val="207912960"/>
        <c:crosses val="autoZero"/>
        <c:crossBetween val="between"/>
      </c:valAx>
    </c:plotArea>
    <c:legend>
      <c:legendPos val="b"/>
      <c:layout>
        <c:manualLayout>
          <c:xMode val="edge"/>
          <c:yMode val="edge"/>
          <c:x val="0.10110741728789911"/>
          <c:y val="0.8131916386641258"/>
          <c:w val="0.88191869377296628"/>
          <c:h val="0.15924590270669151"/>
        </c:manualLayout>
      </c:layout>
      <c:overlay val="0"/>
    </c:legend>
    <c:plotVisOnly val="1"/>
    <c:dispBlanksAs val="gap"/>
    <c:showDLblsOverMax val="0"/>
  </c:chart>
  <c:printSettings>
    <c:headerFooter/>
    <c:pageMargins b="0.750000000000006" l="0.70000000000000062" r="0.70000000000000062" t="0.75000000000000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86907063925958E-2"/>
          <c:y val="4.3411611671708192E-2"/>
          <c:w val="0.90329842364989921"/>
          <c:h val="0.43020697192909929"/>
        </c:manualLayout>
      </c:layout>
      <c:barChart>
        <c:barDir val="col"/>
        <c:grouping val="clustered"/>
        <c:varyColors val="0"/>
        <c:ser>
          <c:idx val="2"/>
          <c:order val="0"/>
          <c:tx>
            <c:strRef>
              <c:f>'Graph MI benefits over time'!$P$6</c:f>
              <c:strCache>
                <c:ptCount val="1"/>
                <c:pt idx="0">
                  <c:v>2015</c:v>
                </c:pt>
              </c:strCache>
            </c:strRef>
          </c:tx>
          <c:spPr>
            <a:solidFill>
              <a:schemeClr val="accent1">
                <a:lumMod val="20000"/>
                <a:lumOff val="80000"/>
              </a:schemeClr>
            </a:solidFill>
            <a:ln>
              <a:solidFill>
                <a:schemeClr val="tx1">
                  <a:lumMod val="65000"/>
                  <a:lumOff val="35000"/>
                </a:schemeClr>
              </a:solidFill>
            </a:ln>
          </c:spPr>
          <c:invertIfNegative val="0"/>
          <c:cat>
            <c:strRef>
              <c:f>'Graph MI benefits over time'!$O$7:$O$46</c:f>
              <c:strCache>
                <c:ptCount val="40"/>
                <c:pt idx="0">
                  <c:v>Grèce</c:v>
                </c:pt>
                <c:pt idx="1">
                  <c:v>Italie</c:v>
                </c:pt>
                <c:pt idx="2">
                  <c:v>Turquie**</c:v>
                </c:pt>
                <c:pt idx="3">
                  <c:v>Chili</c:v>
                </c:pt>
                <c:pt idx="4">
                  <c:v>Lituanie</c:v>
                </c:pt>
                <c:pt idx="5">
                  <c:v>Etats-Unis</c:v>
                </c:pt>
                <c:pt idx="6">
                  <c:v>Bulgarie</c:v>
                </c:pt>
                <c:pt idx="7">
                  <c:v>Roumanie</c:v>
                </c:pt>
                <c:pt idx="8">
                  <c:v>Hongrie</c:v>
                </c:pt>
                <c:pt idx="9">
                  <c:v>Lettonie</c:v>
                </c:pt>
                <c:pt idx="10">
                  <c:v>Canada</c:v>
                </c:pt>
                <c:pt idx="11">
                  <c:v>Portugal</c:v>
                </c:pt>
                <c:pt idx="12">
                  <c:v>Corée</c:v>
                </c:pt>
                <c:pt idx="13">
                  <c:v>Israël*</c:v>
                </c:pt>
                <c:pt idx="14">
                  <c:v>République slovaque</c:v>
                </c:pt>
                <c:pt idx="15">
                  <c:v>Croatie</c:v>
                </c:pt>
                <c:pt idx="16">
                  <c:v>Pologne</c:v>
                </c:pt>
                <c:pt idx="17">
                  <c:v>Espagne</c:v>
                </c:pt>
                <c:pt idx="18">
                  <c:v>Slovénie</c:v>
                </c:pt>
                <c:pt idx="19">
                  <c:v>Estonie</c:v>
                </c:pt>
                <c:pt idx="20">
                  <c:v>Australie</c:v>
                </c:pt>
                <c:pt idx="21">
                  <c:v>Nouvelle-Zélande</c:v>
                </c:pt>
                <c:pt idx="22">
                  <c:v>France</c:v>
                </c:pt>
                <c:pt idx="23">
                  <c:v>Belgique</c:v>
                </c:pt>
                <c:pt idx="24">
                  <c:v>Allemagne</c:v>
                </c:pt>
                <c:pt idx="25">
                  <c:v>Norvège</c:v>
                </c:pt>
                <c:pt idx="26">
                  <c:v>Autriche</c:v>
                </c:pt>
                <c:pt idx="27">
                  <c:v>Malte</c:v>
                </c:pt>
                <c:pt idx="28">
                  <c:v>Suisse</c:v>
                </c:pt>
                <c:pt idx="29">
                  <c:v>Luxembourg</c:v>
                </c:pt>
                <c:pt idx="30">
                  <c:v>République tchèque</c:v>
                </c:pt>
                <c:pt idx="31">
                  <c:v>Suède</c:v>
                </c:pt>
                <c:pt idx="32">
                  <c:v>Finlande</c:v>
                </c:pt>
                <c:pt idx="33">
                  <c:v>Islande</c:v>
                </c:pt>
                <c:pt idx="34">
                  <c:v>Royaume-Uni</c:v>
                </c:pt>
                <c:pt idx="35">
                  <c:v>Danemark</c:v>
                </c:pt>
                <c:pt idx="36">
                  <c:v>Japon</c:v>
                </c:pt>
                <c:pt idx="37">
                  <c:v>Irlande</c:v>
                </c:pt>
                <c:pt idx="38">
                  <c:v>Pays-Bas</c:v>
                </c:pt>
                <c:pt idx="39">
                  <c:v>Chypre†</c:v>
                </c:pt>
              </c:strCache>
            </c:strRef>
          </c:cat>
          <c:val>
            <c:numRef>
              <c:f>'Graph MI benefits over time'!$P$7:$P$46</c:f>
              <c:numCache>
                <c:formatCode>0</c:formatCode>
                <c:ptCount val="40"/>
                <c:pt idx="0">
                  <c:v>0</c:v>
                </c:pt>
                <c:pt idx="1">
                  <c:v>0</c:v>
                </c:pt>
                <c:pt idx="2">
                  <c:v>0</c:v>
                </c:pt>
                <c:pt idx="3">
                  <c:v>4.7705234306044018</c:v>
                </c:pt>
                <c:pt idx="4">
                  <c:v>6.6594321647647092</c:v>
                </c:pt>
                <c:pt idx="5">
                  <c:v>7.09986604841143</c:v>
                </c:pt>
                <c:pt idx="6">
                  <c:v>13.173503003210893</c:v>
                </c:pt>
                <c:pt idx="7">
                  <c:v>14.71512448325012</c:v>
                </c:pt>
                <c:pt idx="8">
                  <c:v>18.162859430943652</c:v>
                </c:pt>
                <c:pt idx="9">
                  <c:v>20.54321584980557</c:v>
                </c:pt>
                <c:pt idx="10">
                  <c:v>23.12103146342411</c:v>
                </c:pt>
                <c:pt idx="11">
                  <c:v>23.247381953488713</c:v>
                </c:pt>
                <c:pt idx="12">
                  <c:v>23.880832273805041</c:v>
                </c:pt>
                <c:pt idx="13">
                  <c:v>27.253135735642758</c:v>
                </c:pt>
                <c:pt idx="14">
                  <c:v>27.489183130931231</c:v>
                </c:pt>
                <c:pt idx="15">
                  <c:v>27.656032236161632</c:v>
                </c:pt>
                <c:pt idx="16">
                  <c:v>28.357807770398285</c:v>
                </c:pt>
                <c:pt idx="17">
                  <c:v>29.587125016279561</c:v>
                </c:pt>
                <c:pt idx="18">
                  <c:v>30.088346027097771</c:v>
                </c:pt>
                <c:pt idx="19">
                  <c:v>32.893966793343829</c:v>
                </c:pt>
                <c:pt idx="20">
                  <c:v>35.134077333133192</c:v>
                </c:pt>
                <c:pt idx="21">
                  <c:v>38.182551369061471</c:v>
                </c:pt>
                <c:pt idx="22">
                  <c:v>40.125876139852231</c:v>
                </c:pt>
                <c:pt idx="23">
                  <c:v>40.396789253596801</c:v>
                </c:pt>
                <c:pt idx="24">
                  <c:v>40.56096450712613</c:v>
                </c:pt>
                <c:pt idx="25">
                  <c:v>41.739259407233341</c:v>
                </c:pt>
                <c:pt idx="26">
                  <c:v>43.969746999463247</c:v>
                </c:pt>
                <c:pt idx="27">
                  <c:v>47.041093883818967</c:v>
                </c:pt>
                <c:pt idx="28">
                  <c:v>47.047504750866565</c:v>
                </c:pt>
                <c:pt idx="29">
                  <c:v>47.055900633458535</c:v>
                </c:pt>
                <c:pt idx="30">
                  <c:v>48.303305400441417</c:v>
                </c:pt>
                <c:pt idx="31">
                  <c:v>53.006565783465305</c:v>
                </c:pt>
                <c:pt idx="32">
                  <c:v>53.175578272413624</c:v>
                </c:pt>
                <c:pt idx="33">
                  <c:v>54.421556330636363</c:v>
                </c:pt>
                <c:pt idx="34">
                  <c:v>55.997029974585672</c:v>
                </c:pt>
                <c:pt idx="35">
                  <c:v>62.372001009200538</c:v>
                </c:pt>
                <c:pt idx="36">
                  <c:v>62.64698304855736</c:v>
                </c:pt>
                <c:pt idx="37">
                  <c:v>64.886855273394318</c:v>
                </c:pt>
                <c:pt idx="38">
                  <c:v>66.656248626720853</c:v>
                </c:pt>
                <c:pt idx="39">
                  <c:v>0</c:v>
                </c:pt>
              </c:numCache>
            </c:numRef>
          </c:val>
        </c:ser>
        <c:dLbls>
          <c:showLegendKey val="0"/>
          <c:showVal val="0"/>
          <c:showCatName val="0"/>
          <c:showSerName val="0"/>
          <c:showPercent val="0"/>
          <c:showBubbleSize val="0"/>
        </c:dLbls>
        <c:gapWidth val="150"/>
        <c:overlap val="100"/>
        <c:axId val="208412032"/>
        <c:axId val="208418304"/>
      </c:barChart>
      <c:lineChart>
        <c:grouping val="standard"/>
        <c:varyColors val="0"/>
        <c:ser>
          <c:idx val="0"/>
          <c:order val="1"/>
          <c:tx>
            <c:strRef>
              <c:f>'Graph MI benefits over time'!$Q$6</c:f>
              <c:strCache>
                <c:ptCount val="1"/>
                <c:pt idx="0">
                  <c:v>2005</c:v>
                </c:pt>
              </c:strCache>
            </c:strRef>
          </c:tx>
          <c:spPr>
            <a:ln>
              <a:noFill/>
            </a:ln>
          </c:spPr>
          <c:marker>
            <c:symbol val="dash"/>
            <c:size val="5"/>
            <c:spPr>
              <a:ln w="12700">
                <a:solidFill>
                  <a:schemeClr val="tx1">
                    <a:lumMod val="65000"/>
                    <a:lumOff val="35000"/>
                  </a:schemeClr>
                </a:solidFill>
              </a:ln>
            </c:spPr>
          </c:marker>
          <c:cat>
            <c:strRef>
              <c:f>'Graph MI benefits over time'!$O$7:$O$46</c:f>
              <c:strCache>
                <c:ptCount val="40"/>
                <c:pt idx="0">
                  <c:v>Grèce</c:v>
                </c:pt>
                <c:pt idx="1">
                  <c:v>Italie</c:v>
                </c:pt>
                <c:pt idx="2">
                  <c:v>Turquie**</c:v>
                </c:pt>
                <c:pt idx="3">
                  <c:v>Chili</c:v>
                </c:pt>
                <c:pt idx="4">
                  <c:v>Lituanie</c:v>
                </c:pt>
                <c:pt idx="5">
                  <c:v>Etats-Unis</c:v>
                </c:pt>
                <c:pt idx="6">
                  <c:v>Bulgarie</c:v>
                </c:pt>
                <c:pt idx="7">
                  <c:v>Roumanie</c:v>
                </c:pt>
                <c:pt idx="8">
                  <c:v>Hongrie</c:v>
                </c:pt>
                <c:pt idx="9">
                  <c:v>Lettonie</c:v>
                </c:pt>
                <c:pt idx="10">
                  <c:v>Canada</c:v>
                </c:pt>
                <c:pt idx="11">
                  <c:v>Portugal</c:v>
                </c:pt>
                <c:pt idx="12">
                  <c:v>Corée</c:v>
                </c:pt>
                <c:pt idx="13">
                  <c:v>Israël*</c:v>
                </c:pt>
                <c:pt idx="14">
                  <c:v>République slovaque</c:v>
                </c:pt>
                <c:pt idx="15">
                  <c:v>Croatie</c:v>
                </c:pt>
                <c:pt idx="16">
                  <c:v>Pologne</c:v>
                </c:pt>
                <c:pt idx="17">
                  <c:v>Espagne</c:v>
                </c:pt>
                <c:pt idx="18">
                  <c:v>Slovénie</c:v>
                </c:pt>
                <c:pt idx="19">
                  <c:v>Estonie</c:v>
                </c:pt>
                <c:pt idx="20">
                  <c:v>Australie</c:v>
                </c:pt>
                <c:pt idx="21">
                  <c:v>Nouvelle-Zélande</c:v>
                </c:pt>
                <c:pt idx="22">
                  <c:v>France</c:v>
                </c:pt>
                <c:pt idx="23">
                  <c:v>Belgique</c:v>
                </c:pt>
                <c:pt idx="24">
                  <c:v>Allemagne</c:v>
                </c:pt>
                <c:pt idx="25">
                  <c:v>Norvège</c:v>
                </c:pt>
                <c:pt idx="26">
                  <c:v>Autriche</c:v>
                </c:pt>
                <c:pt idx="27">
                  <c:v>Malte</c:v>
                </c:pt>
                <c:pt idx="28">
                  <c:v>Suisse</c:v>
                </c:pt>
                <c:pt idx="29">
                  <c:v>Luxembourg</c:v>
                </c:pt>
                <c:pt idx="30">
                  <c:v>République tchèque</c:v>
                </c:pt>
                <c:pt idx="31">
                  <c:v>Suède</c:v>
                </c:pt>
                <c:pt idx="32">
                  <c:v>Finlande</c:v>
                </c:pt>
                <c:pt idx="33">
                  <c:v>Islande</c:v>
                </c:pt>
                <c:pt idx="34">
                  <c:v>Royaume-Uni</c:v>
                </c:pt>
                <c:pt idx="35">
                  <c:v>Danemark</c:v>
                </c:pt>
                <c:pt idx="36">
                  <c:v>Japon</c:v>
                </c:pt>
                <c:pt idx="37">
                  <c:v>Irlande</c:v>
                </c:pt>
                <c:pt idx="38">
                  <c:v>Pays-Bas</c:v>
                </c:pt>
                <c:pt idx="39">
                  <c:v>Chypre†</c:v>
                </c:pt>
              </c:strCache>
            </c:strRef>
          </c:cat>
          <c:val>
            <c:numRef>
              <c:f>'Graph MI benefits over time'!$Q$7:$Q$46</c:f>
              <c:numCache>
                <c:formatCode>0</c:formatCode>
                <c:ptCount val="40"/>
                <c:pt idx="0">
                  <c:v>0</c:v>
                </c:pt>
                <c:pt idx="1">
                  <c:v>0</c:v>
                </c:pt>
                <c:pt idx="2">
                  <c:v>0</c:v>
                </c:pt>
                <c:pt idx="3">
                  <c:v>0</c:v>
                </c:pt>
                <c:pt idx="4">
                  <c:v>14.819600334284647</c:v>
                </c:pt>
                <c:pt idx="5">
                  <c:v>6.618055460558975</c:v>
                </c:pt>
                <c:pt idx="6">
                  <c:v>0</c:v>
                </c:pt>
                <c:pt idx="7">
                  <c:v>0</c:v>
                </c:pt>
                <c:pt idx="8">
                  <c:v>23.473089463232515</c:v>
                </c:pt>
                <c:pt idx="9">
                  <c:v>30.036375337957129</c:v>
                </c:pt>
                <c:pt idx="10">
                  <c:v>24.060768867977551</c:v>
                </c:pt>
                <c:pt idx="11">
                  <c:v>23.739123410425027</c:v>
                </c:pt>
                <c:pt idx="12">
                  <c:v>26.481602572144819</c:v>
                </c:pt>
                <c:pt idx="13">
                  <c:v>0</c:v>
                </c:pt>
                <c:pt idx="14">
                  <c:v>27.165387950972239</c:v>
                </c:pt>
                <c:pt idx="15">
                  <c:v>#N/A</c:v>
                </c:pt>
                <c:pt idx="16">
                  <c:v>38.442054603320706</c:v>
                </c:pt>
                <c:pt idx="17">
                  <c:v>30</c:v>
                </c:pt>
                <c:pt idx="18">
                  <c:v>28.913484326902285</c:v>
                </c:pt>
                <c:pt idx="19">
                  <c:v>30.200198537694128</c:v>
                </c:pt>
                <c:pt idx="20">
                  <c:v>43.638526902583365</c:v>
                </c:pt>
                <c:pt idx="21">
                  <c:v>46.076391278859404</c:v>
                </c:pt>
                <c:pt idx="22">
                  <c:v>39.520276105800754</c:v>
                </c:pt>
                <c:pt idx="23">
                  <c:v>38.943822965498278</c:v>
                </c:pt>
                <c:pt idx="24">
                  <c:v>45.684948729551074</c:v>
                </c:pt>
                <c:pt idx="25">
                  <c:v>45.507893446006442</c:v>
                </c:pt>
                <c:pt idx="26">
                  <c:v>45.162790497558326</c:v>
                </c:pt>
                <c:pt idx="27">
                  <c:v>53.271233330289405</c:v>
                </c:pt>
                <c:pt idx="28">
                  <c:v>56.326452052123607</c:v>
                </c:pt>
                <c:pt idx="29">
                  <c:v>42.862027322243684</c:v>
                </c:pt>
                <c:pt idx="30">
                  <c:v>32.434677195722379</c:v>
                </c:pt>
                <c:pt idx="31">
                  <c:v>57.571254286914701</c:v>
                </c:pt>
                <c:pt idx="32">
                  <c:v>51.714178600884757</c:v>
                </c:pt>
                <c:pt idx="33">
                  <c:v>45.724544865992918</c:v>
                </c:pt>
                <c:pt idx="34">
                  <c:v>62.951265386559882</c:v>
                </c:pt>
                <c:pt idx="35">
                  <c:v>60.924125299160742</c:v>
                </c:pt>
                <c:pt idx="36">
                  <c:v>63.451322486148051</c:v>
                </c:pt>
                <c:pt idx="37">
                  <c:v>56.830244502420356</c:v>
                </c:pt>
                <c:pt idx="38">
                  <c:v>61.98636994124243</c:v>
                </c:pt>
                <c:pt idx="39">
                  <c:v>40.279123668509705</c:v>
                </c:pt>
              </c:numCache>
            </c:numRef>
          </c:val>
          <c:smooth val="0"/>
        </c:ser>
        <c:ser>
          <c:idx val="1"/>
          <c:order val="2"/>
          <c:tx>
            <c:strRef>
              <c:f>'Graph MI benefits over time'!$AA$5:$AA$6</c:f>
              <c:strCache>
                <c:ptCount val="1"/>
                <c:pt idx="0">
                  <c:v>Seuil de pauvreté (50% du revenu médian)</c:v>
                </c:pt>
              </c:strCache>
            </c:strRef>
          </c:tx>
          <c:spPr>
            <a:ln w="25400">
              <a:noFill/>
              <a:prstDash val="dash"/>
            </a:ln>
          </c:spPr>
          <c:marker>
            <c:symbol val="dash"/>
            <c:size val="5"/>
            <c:spPr>
              <a:ln>
                <a:solidFill>
                  <a:srgbClr val="0000FF"/>
                </a:solidFill>
              </a:ln>
            </c:spPr>
          </c:marker>
          <c:cat>
            <c:strRef>
              <c:f>'Graph MI benefits over time'!$O$7:$O$46</c:f>
              <c:strCache>
                <c:ptCount val="40"/>
                <c:pt idx="0">
                  <c:v>Grèce</c:v>
                </c:pt>
                <c:pt idx="1">
                  <c:v>Italie</c:v>
                </c:pt>
                <c:pt idx="2">
                  <c:v>Turquie**</c:v>
                </c:pt>
                <c:pt idx="3">
                  <c:v>Chili</c:v>
                </c:pt>
                <c:pt idx="4">
                  <c:v>Lituanie</c:v>
                </c:pt>
                <c:pt idx="5">
                  <c:v>Etats-Unis</c:v>
                </c:pt>
                <c:pt idx="6">
                  <c:v>Bulgarie</c:v>
                </c:pt>
                <c:pt idx="7">
                  <c:v>Roumanie</c:v>
                </c:pt>
                <c:pt idx="8">
                  <c:v>Hongrie</c:v>
                </c:pt>
                <c:pt idx="9">
                  <c:v>Lettonie</c:v>
                </c:pt>
                <c:pt idx="10">
                  <c:v>Canada</c:v>
                </c:pt>
                <c:pt idx="11">
                  <c:v>Portugal</c:v>
                </c:pt>
                <c:pt idx="12">
                  <c:v>Corée</c:v>
                </c:pt>
                <c:pt idx="13">
                  <c:v>Israël*</c:v>
                </c:pt>
                <c:pt idx="14">
                  <c:v>République slovaque</c:v>
                </c:pt>
                <c:pt idx="15">
                  <c:v>Croatie</c:v>
                </c:pt>
                <c:pt idx="16">
                  <c:v>Pologne</c:v>
                </c:pt>
                <c:pt idx="17">
                  <c:v>Espagne</c:v>
                </c:pt>
                <c:pt idx="18">
                  <c:v>Slovénie</c:v>
                </c:pt>
                <c:pt idx="19">
                  <c:v>Estonie</c:v>
                </c:pt>
                <c:pt idx="20">
                  <c:v>Australie</c:v>
                </c:pt>
                <c:pt idx="21">
                  <c:v>Nouvelle-Zélande</c:v>
                </c:pt>
                <c:pt idx="22">
                  <c:v>France</c:v>
                </c:pt>
                <c:pt idx="23">
                  <c:v>Belgique</c:v>
                </c:pt>
                <c:pt idx="24">
                  <c:v>Allemagne</c:v>
                </c:pt>
                <c:pt idx="25">
                  <c:v>Norvège</c:v>
                </c:pt>
                <c:pt idx="26">
                  <c:v>Autriche</c:v>
                </c:pt>
                <c:pt idx="27">
                  <c:v>Malte</c:v>
                </c:pt>
                <c:pt idx="28">
                  <c:v>Suisse</c:v>
                </c:pt>
                <c:pt idx="29">
                  <c:v>Luxembourg</c:v>
                </c:pt>
                <c:pt idx="30">
                  <c:v>République tchèque</c:v>
                </c:pt>
                <c:pt idx="31">
                  <c:v>Suède</c:v>
                </c:pt>
                <c:pt idx="32">
                  <c:v>Finlande</c:v>
                </c:pt>
                <c:pt idx="33">
                  <c:v>Islande</c:v>
                </c:pt>
                <c:pt idx="34">
                  <c:v>Royaume-Uni</c:v>
                </c:pt>
                <c:pt idx="35">
                  <c:v>Danemark</c:v>
                </c:pt>
                <c:pt idx="36">
                  <c:v>Japon</c:v>
                </c:pt>
                <c:pt idx="37">
                  <c:v>Irlande</c:v>
                </c:pt>
                <c:pt idx="38">
                  <c:v>Pays-Bas</c:v>
                </c:pt>
                <c:pt idx="39">
                  <c:v>Chypre†</c:v>
                </c:pt>
              </c:strCache>
            </c:strRef>
          </c:cat>
          <c:val>
            <c:numRef>
              <c:f>'Graph MI benefits over time'!$AA$7:$AA$46</c:f>
              <c:numCache>
                <c:formatCode>General</c:formatCode>
                <c:ptCount val="40"/>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numCache>
            </c:numRef>
          </c:val>
          <c:smooth val="0"/>
        </c:ser>
        <c:dLbls>
          <c:showLegendKey val="0"/>
          <c:showVal val="0"/>
          <c:showCatName val="0"/>
          <c:showSerName val="0"/>
          <c:showPercent val="0"/>
          <c:showBubbleSize val="0"/>
        </c:dLbls>
        <c:marker val="1"/>
        <c:smooth val="0"/>
        <c:axId val="208412032"/>
        <c:axId val="208418304"/>
      </c:lineChart>
      <c:catAx>
        <c:axId val="208412032"/>
        <c:scaling>
          <c:orientation val="minMax"/>
        </c:scaling>
        <c:delete val="0"/>
        <c:axPos val="b"/>
        <c:numFmt formatCode="General" sourceLinked="1"/>
        <c:majorTickMark val="out"/>
        <c:minorTickMark val="none"/>
        <c:tickLblPos val="nextTo"/>
        <c:crossAx val="208418304"/>
        <c:crosses val="autoZero"/>
        <c:auto val="1"/>
        <c:lblAlgn val="ctr"/>
        <c:lblOffset val="100"/>
        <c:tickLblSkip val="1"/>
        <c:noMultiLvlLbl val="0"/>
      </c:catAx>
      <c:valAx>
        <c:axId val="208418304"/>
        <c:scaling>
          <c:orientation val="minMax"/>
          <c:max val="80"/>
        </c:scaling>
        <c:delete val="0"/>
        <c:axPos val="l"/>
        <c:majorGridlines/>
        <c:numFmt formatCode="0" sourceLinked="1"/>
        <c:majorTickMark val="out"/>
        <c:minorTickMark val="none"/>
        <c:tickLblPos val="nextTo"/>
        <c:crossAx val="208412032"/>
        <c:crosses val="autoZero"/>
        <c:crossBetween val="between"/>
      </c:valAx>
    </c:plotArea>
    <c:legend>
      <c:legendPos val="b"/>
      <c:layout>
        <c:manualLayout>
          <c:xMode val="edge"/>
          <c:yMode val="edge"/>
          <c:x val="1.8965291421087101E-2"/>
          <c:y val="0.78951455115031088"/>
          <c:w val="0.96730844793713167"/>
          <c:h val="0.15183442245672513"/>
        </c:manualLayout>
      </c:layout>
      <c:overlay val="0"/>
      <c:txPr>
        <a:bodyPr/>
        <a:lstStyle/>
        <a:p>
          <a:pPr>
            <a:defRPr sz="900"/>
          </a:pPr>
          <a:endParaRPr lang="fr-FR"/>
        </a:p>
      </c:txPr>
    </c:legend>
    <c:plotVisOnly val="1"/>
    <c:dispBlanksAs val="gap"/>
    <c:showDLblsOverMax val="0"/>
  </c:chart>
  <c:spPr>
    <a:solidFill>
      <a:sysClr val="window" lastClr="FFFFFF"/>
    </a:solidFill>
  </c:spPr>
  <c:printSettings>
    <c:headerFooter/>
    <c:pageMargins b="0.750000000000006" l="0.70000000000000062" r="0.70000000000000062" t="0.75000000000000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86907063925958E-2"/>
          <c:y val="4.3411611671708192E-2"/>
          <c:w val="0.90329842364989921"/>
          <c:h val="0.46539758776487605"/>
        </c:manualLayout>
      </c:layout>
      <c:barChart>
        <c:barDir val="col"/>
        <c:grouping val="clustered"/>
        <c:varyColors val="0"/>
        <c:ser>
          <c:idx val="2"/>
          <c:order val="0"/>
          <c:tx>
            <c:strRef>
              <c:f>'Graph MI benefits over time'!$T$6</c:f>
              <c:strCache>
                <c:ptCount val="1"/>
                <c:pt idx="0">
                  <c:v>2015</c:v>
                </c:pt>
              </c:strCache>
            </c:strRef>
          </c:tx>
          <c:spPr>
            <a:solidFill>
              <a:schemeClr val="accent1">
                <a:lumMod val="20000"/>
                <a:lumOff val="80000"/>
              </a:schemeClr>
            </a:solidFill>
            <a:ln>
              <a:solidFill>
                <a:schemeClr val="tx1">
                  <a:lumMod val="65000"/>
                  <a:lumOff val="35000"/>
                </a:schemeClr>
              </a:solidFill>
            </a:ln>
          </c:spPr>
          <c:invertIfNegative val="0"/>
          <c:cat>
            <c:strRef>
              <c:f>'Graph MI benefits over time'!$S$7:$S$46</c:f>
              <c:strCache>
                <c:ptCount val="40"/>
                <c:pt idx="0">
                  <c:v>Italie</c:v>
                </c:pt>
                <c:pt idx="1">
                  <c:v>Turquie**</c:v>
                </c:pt>
                <c:pt idx="2">
                  <c:v>Lituanie</c:v>
                </c:pt>
                <c:pt idx="3">
                  <c:v>Chili</c:v>
                </c:pt>
                <c:pt idx="4">
                  <c:v>Grèce</c:v>
                </c:pt>
                <c:pt idx="5">
                  <c:v>Etats-Unis</c:v>
                </c:pt>
                <c:pt idx="6">
                  <c:v>Roumanie</c:v>
                </c:pt>
                <c:pt idx="7">
                  <c:v>Hongrie</c:v>
                </c:pt>
                <c:pt idx="8">
                  <c:v>Espagne</c:v>
                </c:pt>
                <c:pt idx="9">
                  <c:v>Bulgarie</c:v>
                </c:pt>
                <c:pt idx="10">
                  <c:v>Lettonie</c:v>
                </c:pt>
                <c:pt idx="11">
                  <c:v>Portugal</c:v>
                </c:pt>
                <c:pt idx="12">
                  <c:v>République slovaque</c:v>
                </c:pt>
                <c:pt idx="13">
                  <c:v>Malte</c:v>
                </c:pt>
                <c:pt idx="14">
                  <c:v>Pologne</c:v>
                </c:pt>
                <c:pt idx="15">
                  <c:v>Croatie</c:v>
                </c:pt>
                <c:pt idx="16">
                  <c:v>République tchèque</c:v>
                </c:pt>
                <c:pt idx="17">
                  <c:v>Canada</c:v>
                </c:pt>
                <c:pt idx="18">
                  <c:v>France</c:v>
                </c:pt>
                <c:pt idx="19">
                  <c:v>Norvège</c:v>
                </c:pt>
                <c:pt idx="20">
                  <c:v>Corée</c:v>
                </c:pt>
                <c:pt idx="21">
                  <c:v>Suède</c:v>
                </c:pt>
                <c:pt idx="22">
                  <c:v>Suisse</c:v>
                </c:pt>
                <c:pt idx="23">
                  <c:v>Nouvelle-Zélande</c:v>
                </c:pt>
                <c:pt idx="24">
                  <c:v>Luxembourg</c:v>
                </c:pt>
                <c:pt idx="25">
                  <c:v>Estonie</c:v>
                </c:pt>
                <c:pt idx="26">
                  <c:v>Australie</c:v>
                </c:pt>
                <c:pt idx="27">
                  <c:v>Belgique</c:v>
                </c:pt>
                <c:pt idx="28">
                  <c:v>Islande</c:v>
                </c:pt>
                <c:pt idx="29">
                  <c:v>Israël*</c:v>
                </c:pt>
                <c:pt idx="30">
                  <c:v>Finlande</c:v>
                </c:pt>
                <c:pt idx="31">
                  <c:v>Autriche</c:v>
                </c:pt>
                <c:pt idx="32">
                  <c:v>Allemagne</c:v>
                </c:pt>
                <c:pt idx="33">
                  <c:v>Slovénie</c:v>
                </c:pt>
                <c:pt idx="34">
                  <c:v>Pays-Bas</c:v>
                </c:pt>
                <c:pt idx="35">
                  <c:v>Irlande</c:v>
                </c:pt>
                <c:pt idx="36">
                  <c:v>Royaume-Uni</c:v>
                </c:pt>
                <c:pt idx="37">
                  <c:v>Danemark</c:v>
                </c:pt>
                <c:pt idx="38">
                  <c:v>Japon</c:v>
                </c:pt>
                <c:pt idx="39">
                  <c:v>Chypre†</c:v>
                </c:pt>
              </c:strCache>
            </c:strRef>
          </c:cat>
          <c:val>
            <c:numRef>
              <c:f>'Graph MI benefits over time'!$T$7:$T$46</c:f>
              <c:numCache>
                <c:formatCode>0</c:formatCode>
                <c:ptCount val="40"/>
                <c:pt idx="0">
                  <c:v>0</c:v>
                </c:pt>
                <c:pt idx="1">
                  <c:v>0</c:v>
                </c:pt>
                <c:pt idx="2">
                  <c:v>11.474163879276331</c:v>
                </c:pt>
                <c:pt idx="3">
                  <c:v>16.157960319571945</c:v>
                </c:pt>
                <c:pt idx="4">
                  <c:v>16.206658090397354</c:v>
                </c:pt>
                <c:pt idx="5">
                  <c:v>21.192819087543327</c:v>
                </c:pt>
                <c:pt idx="6">
                  <c:v>22.85484769829003</c:v>
                </c:pt>
                <c:pt idx="7">
                  <c:v>24.98935790085541</c:v>
                </c:pt>
                <c:pt idx="8">
                  <c:v>26.427615549733375</c:v>
                </c:pt>
                <c:pt idx="9">
                  <c:v>26.984630150741381</c:v>
                </c:pt>
                <c:pt idx="10">
                  <c:v>27.393186255735422</c:v>
                </c:pt>
                <c:pt idx="11">
                  <c:v>28.103078302419949</c:v>
                </c:pt>
                <c:pt idx="12">
                  <c:v>29.347114724650393</c:v>
                </c:pt>
                <c:pt idx="13">
                  <c:v>37.841178764905784</c:v>
                </c:pt>
                <c:pt idx="14">
                  <c:v>37.866292782265937</c:v>
                </c:pt>
                <c:pt idx="15">
                  <c:v>37.901943403293927</c:v>
                </c:pt>
                <c:pt idx="16">
                  <c:v>39.420883812420975</c:v>
                </c:pt>
                <c:pt idx="17">
                  <c:v>39.927223638191933</c:v>
                </c:pt>
                <c:pt idx="18">
                  <c:v>40.245791576643114</c:v>
                </c:pt>
                <c:pt idx="19">
                  <c:v>40.854278869933331</c:v>
                </c:pt>
                <c:pt idx="20">
                  <c:v>41.457466575433145</c:v>
                </c:pt>
                <c:pt idx="21">
                  <c:v>41.502966245806924</c:v>
                </c:pt>
                <c:pt idx="22">
                  <c:v>42.549261074970168</c:v>
                </c:pt>
                <c:pt idx="23">
                  <c:v>43.221533708853876</c:v>
                </c:pt>
                <c:pt idx="24">
                  <c:v>44.772025124154631</c:v>
                </c:pt>
                <c:pt idx="25">
                  <c:v>45.959611963582745</c:v>
                </c:pt>
                <c:pt idx="26">
                  <c:v>46.012207406772689</c:v>
                </c:pt>
                <c:pt idx="27">
                  <c:v>46.332574507428042</c:v>
                </c:pt>
                <c:pt idx="28">
                  <c:v>48.209779861931814</c:v>
                </c:pt>
                <c:pt idx="29">
                  <c:v>48.245050795643152</c:v>
                </c:pt>
                <c:pt idx="30">
                  <c:v>48.797215059187018</c:v>
                </c:pt>
                <c:pt idx="31">
                  <c:v>49.481886580491128</c:v>
                </c:pt>
                <c:pt idx="32">
                  <c:v>51.728671068061693</c:v>
                </c:pt>
                <c:pt idx="33">
                  <c:v>52.548110664337678</c:v>
                </c:pt>
                <c:pt idx="34">
                  <c:v>54.025939599271339</c:v>
                </c:pt>
                <c:pt idx="35">
                  <c:v>58.005488971529971</c:v>
                </c:pt>
                <c:pt idx="36">
                  <c:v>59.695832530113144</c:v>
                </c:pt>
                <c:pt idx="37">
                  <c:v>59.955311162449838</c:v>
                </c:pt>
                <c:pt idx="38">
                  <c:v>72.099090630570629</c:v>
                </c:pt>
                <c:pt idx="39">
                  <c:v>0</c:v>
                </c:pt>
              </c:numCache>
            </c:numRef>
          </c:val>
        </c:ser>
        <c:dLbls>
          <c:showLegendKey val="0"/>
          <c:showVal val="0"/>
          <c:showCatName val="0"/>
          <c:showSerName val="0"/>
          <c:showPercent val="0"/>
          <c:showBubbleSize val="0"/>
        </c:dLbls>
        <c:gapWidth val="150"/>
        <c:overlap val="100"/>
        <c:axId val="208436224"/>
        <c:axId val="208450688"/>
      </c:barChart>
      <c:lineChart>
        <c:grouping val="standard"/>
        <c:varyColors val="0"/>
        <c:ser>
          <c:idx val="0"/>
          <c:order val="1"/>
          <c:tx>
            <c:strRef>
              <c:f>'Graph MI benefits over time'!$U$6</c:f>
              <c:strCache>
                <c:ptCount val="1"/>
                <c:pt idx="0">
                  <c:v>2005</c:v>
                </c:pt>
              </c:strCache>
            </c:strRef>
          </c:tx>
          <c:spPr>
            <a:ln>
              <a:noFill/>
            </a:ln>
          </c:spPr>
          <c:marker>
            <c:symbol val="dash"/>
            <c:size val="5"/>
            <c:spPr>
              <a:ln w="12700">
                <a:solidFill>
                  <a:schemeClr val="tx1">
                    <a:lumMod val="65000"/>
                    <a:lumOff val="35000"/>
                  </a:schemeClr>
                </a:solidFill>
              </a:ln>
            </c:spPr>
          </c:marker>
          <c:cat>
            <c:strRef>
              <c:f>'Graph MI benefits over time'!$S$7:$S$46</c:f>
              <c:strCache>
                <c:ptCount val="40"/>
                <c:pt idx="0">
                  <c:v>Italie</c:v>
                </c:pt>
                <c:pt idx="1">
                  <c:v>Turquie**</c:v>
                </c:pt>
                <c:pt idx="2">
                  <c:v>Lituanie</c:v>
                </c:pt>
                <c:pt idx="3">
                  <c:v>Chili</c:v>
                </c:pt>
                <c:pt idx="4">
                  <c:v>Grèce</c:v>
                </c:pt>
                <c:pt idx="5">
                  <c:v>Etats-Unis</c:v>
                </c:pt>
                <c:pt idx="6">
                  <c:v>Roumanie</c:v>
                </c:pt>
                <c:pt idx="7">
                  <c:v>Hongrie</c:v>
                </c:pt>
                <c:pt idx="8">
                  <c:v>Espagne</c:v>
                </c:pt>
                <c:pt idx="9">
                  <c:v>Bulgarie</c:v>
                </c:pt>
                <c:pt idx="10">
                  <c:v>Lettonie</c:v>
                </c:pt>
                <c:pt idx="11">
                  <c:v>Portugal</c:v>
                </c:pt>
                <c:pt idx="12">
                  <c:v>République slovaque</c:v>
                </c:pt>
                <c:pt idx="13">
                  <c:v>Malte</c:v>
                </c:pt>
                <c:pt idx="14">
                  <c:v>Pologne</c:v>
                </c:pt>
                <c:pt idx="15">
                  <c:v>Croatie</c:v>
                </c:pt>
                <c:pt idx="16">
                  <c:v>République tchèque</c:v>
                </c:pt>
                <c:pt idx="17">
                  <c:v>Canada</c:v>
                </c:pt>
                <c:pt idx="18">
                  <c:v>France</c:v>
                </c:pt>
                <c:pt idx="19">
                  <c:v>Norvège</c:v>
                </c:pt>
                <c:pt idx="20">
                  <c:v>Corée</c:v>
                </c:pt>
                <c:pt idx="21">
                  <c:v>Suède</c:v>
                </c:pt>
                <c:pt idx="22">
                  <c:v>Suisse</c:v>
                </c:pt>
                <c:pt idx="23">
                  <c:v>Nouvelle-Zélande</c:v>
                </c:pt>
                <c:pt idx="24">
                  <c:v>Luxembourg</c:v>
                </c:pt>
                <c:pt idx="25">
                  <c:v>Estonie</c:v>
                </c:pt>
                <c:pt idx="26">
                  <c:v>Australie</c:v>
                </c:pt>
                <c:pt idx="27">
                  <c:v>Belgique</c:v>
                </c:pt>
                <c:pt idx="28">
                  <c:v>Islande</c:v>
                </c:pt>
                <c:pt idx="29">
                  <c:v>Israël*</c:v>
                </c:pt>
                <c:pt idx="30">
                  <c:v>Finlande</c:v>
                </c:pt>
                <c:pt idx="31">
                  <c:v>Autriche</c:v>
                </c:pt>
                <c:pt idx="32">
                  <c:v>Allemagne</c:v>
                </c:pt>
                <c:pt idx="33">
                  <c:v>Slovénie</c:v>
                </c:pt>
                <c:pt idx="34">
                  <c:v>Pays-Bas</c:v>
                </c:pt>
                <c:pt idx="35">
                  <c:v>Irlande</c:v>
                </c:pt>
                <c:pt idx="36">
                  <c:v>Royaume-Uni</c:v>
                </c:pt>
                <c:pt idx="37">
                  <c:v>Danemark</c:v>
                </c:pt>
                <c:pt idx="38">
                  <c:v>Japon</c:v>
                </c:pt>
                <c:pt idx="39">
                  <c:v>Chypre†</c:v>
                </c:pt>
              </c:strCache>
            </c:strRef>
          </c:cat>
          <c:val>
            <c:numRef>
              <c:f>'Graph MI benefits over time'!$U$7:$U$46</c:f>
              <c:numCache>
                <c:formatCode>0</c:formatCode>
                <c:ptCount val="40"/>
                <c:pt idx="0">
                  <c:v>0</c:v>
                </c:pt>
                <c:pt idx="1">
                  <c:v>0</c:v>
                </c:pt>
                <c:pt idx="2">
                  <c:v>26.372506508103498</c:v>
                </c:pt>
                <c:pt idx="3">
                  <c:v>0</c:v>
                </c:pt>
                <c:pt idx="4">
                  <c:v>9.0413052155095386</c:v>
                </c:pt>
                <c:pt idx="5">
                  <c:v>21.848574218920056</c:v>
                </c:pt>
                <c:pt idx="6">
                  <c:v>0</c:v>
                </c:pt>
                <c:pt idx="7">
                  <c:v>32.091529307041704</c:v>
                </c:pt>
                <c:pt idx="8">
                  <c:v>28.499109460212885</c:v>
                </c:pt>
                <c:pt idx="9">
                  <c:v>0</c:v>
                </c:pt>
                <c:pt idx="10">
                  <c:v>52.055970127206315</c:v>
                </c:pt>
                <c:pt idx="11">
                  <c:v>32.759859271534694</c:v>
                </c:pt>
                <c:pt idx="12">
                  <c:v>38.229613612452695</c:v>
                </c:pt>
                <c:pt idx="13">
                  <c:v>44.886084216781526</c:v>
                </c:pt>
                <c:pt idx="14">
                  <c:v>45.640813413473253</c:v>
                </c:pt>
                <c:pt idx="15">
                  <c:v>#N/A</c:v>
                </c:pt>
                <c:pt idx="16">
                  <c:v>39.803997729224292</c:v>
                </c:pt>
                <c:pt idx="17">
                  <c:v>36.204044632666161</c:v>
                </c:pt>
                <c:pt idx="18">
                  <c:v>39.583558986692204</c:v>
                </c:pt>
                <c:pt idx="19">
                  <c:v>45.500474532493207</c:v>
                </c:pt>
                <c:pt idx="20">
                  <c:v>35.526124833118359</c:v>
                </c:pt>
                <c:pt idx="21">
                  <c:v>45.272036531581378</c:v>
                </c:pt>
                <c:pt idx="22">
                  <c:v>44.265433838723929</c:v>
                </c:pt>
                <c:pt idx="23">
                  <c:v>46.933450967290291</c:v>
                </c:pt>
                <c:pt idx="24">
                  <c:v>39.593657309085721</c:v>
                </c:pt>
                <c:pt idx="25">
                  <c:v>32.885795196738727</c:v>
                </c:pt>
                <c:pt idx="26">
                  <c:v>52.348682152321615</c:v>
                </c:pt>
                <c:pt idx="27">
                  <c:v>42.065164851913302</c:v>
                </c:pt>
                <c:pt idx="28">
                  <c:v>43.348315447578415</c:v>
                </c:pt>
                <c:pt idx="29">
                  <c:v>0</c:v>
                </c:pt>
                <c:pt idx="30">
                  <c:v>46.195170052411733</c:v>
                </c:pt>
                <c:pt idx="31">
                  <c:v>44.038794739377259</c:v>
                </c:pt>
                <c:pt idx="32">
                  <c:v>53.321113624611627</c:v>
                </c:pt>
                <c:pt idx="33">
                  <c:v>45.711035971170453</c:v>
                </c:pt>
                <c:pt idx="34">
                  <c:v>47.009446582198393</c:v>
                </c:pt>
                <c:pt idx="35">
                  <c:v>45.945348285236591</c:v>
                </c:pt>
                <c:pt idx="36">
                  <c:v>58.406128217748062</c:v>
                </c:pt>
                <c:pt idx="37">
                  <c:v>59.627227706516081</c:v>
                </c:pt>
                <c:pt idx="38">
                  <c:v>68.906899264167222</c:v>
                </c:pt>
                <c:pt idx="39">
                  <c:v>37.805096180511789</c:v>
                </c:pt>
              </c:numCache>
            </c:numRef>
          </c:val>
          <c:smooth val="0"/>
        </c:ser>
        <c:ser>
          <c:idx val="1"/>
          <c:order val="2"/>
          <c:tx>
            <c:strRef>
              <c:f>'Graph MI benefits over time'!$AA$5:$AA$6</c:f>
              <c:strCache>
                <c:ptCount val="1"/>
                <c:pt idx="0">
                  <c:v>Seuil de pauvreté (50% du revenu médian)</c:v>
                </c:pt>
              </c:strCache>
            </c:strRef>
          </c:tx>
          <c:spPr>
            <a:ln w="25400">
              <a:noFill/>
              <a:prstDash val="dash"/>
            </a:ln>
          </c:spPr>
          <c:marker>
            <c:symbol val="dash"/>
            <c:size val="5"/>
            <c:spPr>
              <a:ln>
                <a:solidFill>
                  <a:srgbClr val="0000FF"/>
                </a:solidFill>
              </a:ln>
            </c:spPr>
          </c:marker>
          <c:cat>
            <c:strRef>
              <c:f>'Graph MI benefits over time'!$S$7:$S$46</c:f>
              <c:strCache>
                <c:ptCount val="40"/>
                <c:pt idx="0">
                  <c:v>Italie</c:v>
                </c:pt>
                <c:pt idx="1">
                  <c:v>Turquie**</c:v>
                </c:pt>
                <c:pt idx="2">
                  <c:v>Lituanie</c:v>
                </c:pt>
                <c:pt idx="3">
                  <c:v>Chili</c:v>
                </c:pt>
                <c:pt idx="4">
                  <c:v>Grèce</c:v>
                </c:pt>
                <c:pt idx="5">
                  <c:v>Etats-Unis</c:v>
                </c:pt>
                <c:pt idx="6">
                  <c:v>Roumanie</c:v>
                </c:pt>
                <c:pt idx="7">
                  <c:v>Hongrie</c:v>
                </c:pt>
                <c:pt idx="8">
                  <c:v>Espagne</c:v>
                </c:pt>
                <c:pt idx="9">
                  <c:v>Bulgarie</c:v>
                </c:pt>
                <c:pt idx="10">
                  <c:v>Lettonie</c:v>
                </c:pt>
                <c:pt idx="11">
                  <c:v>Portugal</c:v>
                </c:pt>
                <c:pt idx="12">
                  <c:v>République slovaque</c:v>
                </c:pt>
                <c:pt idx="13">
                  <c:v>Malte</c:v>
                </c:pt>
                <c:pt idx="14">
                  <c:v>Pologne</c:v>
                </c:pt>
                <c:pt idx="15">
                  <c:v>Croatie</c:v>
                </c:pt>
                <c:pt idx="16">
                  <c:v>République tchèque</c:v>
                </c:pt>
                <c:pt idx="17">
                  <c:v>Canada</c:v>
                </c:pt>
                <c:pt idx="18">
                  <c:v>France</c:v>
                </c:pt>
                <c:pt idx="19">
                  <c:v>Norvège</c:v>
                </c:pt>
                <c:pt idx="20">
                  <c:v>Corée</c:v>
                </c:pt>
                <c:pt idx="21">
                  <c:v>Suède</c:v>
                </c:pt>
                <c:pt idx="22">
                  <c:v>Suisse</c:v>
                </c:pt>
                <c:pt idx="23">
                  <c:v>Nouvelle-Zélande</c:v>
                </c:pt>
                <c:pt idx="24">
                  <c:v>Luxembourg</c:v>
                </c:pt>
                <c:pt idx="25">
                  <c:v>Estonie</c:v>
                </c:pt>
                <c:pt idx="26">
                  <c:v>Australie</c:v>
                </c:pt>
                <c:pt idx="27">
                  <c:v>Belgique</c:v>
                </c:pt>
                <c:pt idx="28">
                  <c:v>Islande</c:v>
                </c:pt>
                <c:pt idx="29">
                  <c:v>Israël*</c:v>
                </c:pt>
                <c:pt idx="30">
                  <c:v>Finlande</c:v>
                </c:pt>
                <c:pt idx="31">
                  <c:v>Autriche</c:v>
                </c:pt>
                <c:pt idx="32">
                  <c:v>Allemagne</c:v>
                </c:pt>
                <c:pt idx="33">
                  <c:v>Slovénie</c:v>
                </c:pt>
                <c:pt idx="34">
                  <c:v>Pays-Bas</c:v>
                </c:pt>
                <c:pt idx="35">
                  <c:v>Irlande</c:v>
                </c:pt>
                <c:pt idx="36">
                  <c:v>Royaume-Uni</c:v>
                </c:pt>
                <c:pt idx="37">
                  <c:v>Danemark</c:v>
                </c:pt>
                <c:pt idx="38">
                  <c:v>Japon</c:v>
                </c:pt>
                <c:pt idx="39">
                  <c:v>Chypre†</c:v>
                </c:pt>
              </c:strCache>
            </c:strRef>
          </c:cat>
          <c:val>
            <c:numRef>
              <c:f>'Graph MI benefits over time'!$AA$7:$AA$46</c:f>
              <c:numCache>
                <c:formatCode>General</c:formatCode>
                <c:ptCount val="40"/>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numCache>
            </c:numRef>
          </c:val>
          <c:smooth val="0"/>
        </c:ser>
        <c:dLbls>
          <c:showLegendKey val="0"/>
          <c:showVal val="0"/>
          <c:showCatName val="0"/>
          <c:showSerName val="0"/>
          <c:showPercent val="0"/>
          <c:showBubbleSize val="0"/>
        </c:dLbls>
        <c:marker val="1"/>
        <c:smooth val="0"/>
        <c:axId val="208436224"/>
        <c:axId val="208450688"/>
      </c:lineChart>
      <c:catAx>
        <c:axId val="208436224"/>
        <c:scaling>
          <c:orientation val="minMax"/>
        </c:scaling>
        <c:delete val="0"/>
        <c:axPos val="b"/>
        <c:numFmt formatCode="General" sourceLinked="1"/>
        <c:majorTickMark val="out"/>
        <c:minorTickMark val="none"/>
        <c:tickLblPos val="nextTo"/>
        <c:crossAx val="208450688"/>
        <c:crosses val="autoZero"/>
        <c:auto val="1"/>
        <c:lblAlgn val="ctr"/>
        <c:lblOffset val="100"/>
        <c:tickLblSkip val="1"/>
        <c:noMultiLvlLbl val="0"/>
      </c:catAx>
      <c:valAx>
        <c:axId val="208450688"/>
        <c:scaling>
          <c:orientation val="minMax"/>
          <c:max val="80"/>
        </c:scaling>
        <c:delete val="0"/>
        <c:axPos val="l"/>
        <c:majorGridlines/>
        <c:numFmt formatCode="0" sourceLinked="1"/>
        <c:majorTickMark val="out"/>
        <c:minorTickMark val="none"/>
        <c:tickLblPos val="nextTo"/>
        <c:crossAx val="208436224"/>
        <c:crosses val="autoZero"/>
        <c:crossBetween val="between"/>
      </c:valAx>
    </c:plotArea>
    <c:legend>
      <c:legendPos val="b"/>
      <c:layout>
        <c:manualLayout>
          <c:xMode val="edge"/>
          <c:yMode val="edge"/>
          <c:x val="1.4223968565815323E-2"/>
          <c:y val="0.79667459456131062"/>
          <c:w val="0.97155206286836937"/>
          <c:h val="0.15249451589812413"/>
        </c:manualLayout>
      </c:layout>
      <c:overlay val="0"/>
      <c:txPr>
        <a:bodyPr/>
        <a:lstStyle/>
        <a:p>
          <a:pPr>
            <a:defRPr lang="en-AU"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printSettings>
    <c:headerFooter/>
    <c:pageMargins b="0.75000000000000622" l="0.70000000000000062" r="0.70000000000000062" t="0.750000000000006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86907063925958E-2"/>
          <c:y val="4.3411611671708192E-2"/>
          <c:w val="0.90329842364989921"/>
          <c:h val="0.46539758776487605"/>
        </c:manualLayout>
      </c:layout>
      <c:barChart>
        <c:barDir val="col"/>
        <c:grouping val="clustered"/>
        <c:varyColors val="0"/>
        <c:ser>
          <c:idx val="2"/>
          <c:order val="0"/>
          <c:tx>
            <c:strRef>
              <c:f>'Graph MI benefits over time'!$X$6</c:f>
              <c:strCache>
                <c:ptCount val="1"/>
                <c:pt idx="0">
                  <c:v>2015</c:v>
                </c:pt>
              </c:strCache>
            </c:strRef>
          </c:tx>
          <c:spPr>
            <a:solidFill>
              <a:schemeClr val="accent1">
                <a:lumMod val="20000"/>
                <a:lumOff val="80000"/>
              </a:schemeClr>
            </a:solidFill>
            <a:ln>
              <a:solidFill>
                <a:schemeClr val="tx1">
                  <a:lumMod val="65000"/>
                  <a:lumOff val="35000"/>
                </a:schemeClr>
              </a:solidFill>
            </a:ln>
          </c:spPr>
          <c:invertIfNegative val="0"/>
          <c:cat>
            <c:strRef>
              <c:f>'Graph MI benefits over time'!$W$7:$W$46</c:f>
              <c:strCache>
                <c:ptCount val="40"/>
                <c:pt idx="0">
                  <c:v>Italie</c:v>
                </c:pt>
                <c:pt idx="1">
                  <c:v>Turquie**</c:v>
                </c:pt>
                <c:pt idx="2">
                  <c:v>Grèce</c:v>
                </c:pt>
                <c:pt idx="3">
                  <c:v>Lituanie</c:v>
                </c:pt>
                <c:pt idx="4">
                  <c:v>Chili</c:v>
                </c:pt>
                <c:pt idx="5">
                  <c:v>Bulgarie</c:v>
                </c:pt>
                <c:pt idx="6">
                  <c:v>Hongrie</c:v>
                </c:pt>
                <c:pt idx="7">
                  <c:v>Etats-Unis</c:v>
                </c:pt>
                <c:pt idx="8">
                  <c:v>Espagne</c:v>
                </c:pt>
                <c:pt idx="9">
                  <c:v>Roumanie</c:v>
                </c:pt>
                <c:pt idx="10">
                  <c:v>Lettonie</c:v>
                </c:pt>
                <c:pt idx="11">
                  <c:v>République slovaque</c:v>
                </c:pt>
                <c:pt idx="12">
                  <c:v>Portugal</c:v>
                </c:pt>
                <c:pt idx="13">
                  <c:v>Croatie</c:v>
                </c:pt>
                <c:pt idx="14">
                  <c:v>Malte</c:v>
                </c:pt>
                <c:pt idx="15">
                  <c:v>Israël*</c:v>
                </c:pt>
                <c:pt idx="16">
                  <c:v>Canada</c:v>
                </c:pt>
                <c:pt idx="17">
                  <c:v>Corée</c:v>
                </c:pt>
                <c:pt idx="18">
                  <c:v>Belgique</c:v>
                </c:pt>
                <c:pt idx="19">
                  <c:v>France</c:v>
                </c:pt>
                <c:pt idx="20">
                  <c:v>Suisse</c:v>
                </c:pt>
                <c:pt idx="21">
                  <c:v>Nouvelle-Zélande</c:v>
                </c:pt>
                <c:pt idx="22">
                  <c:v>Norvège</c:v>
                </c:pt>
                <c:pt idx="23">
                  <c:v>République tchèque</c:v>
                </c:pt>
                <c:pt idx="24">
                  <c:v>Suède</c:v>
                </c:pt>
                <c:pt idx="25">
                  <c:v>Pologne</c:v>
                </c:pt>
                <c:pt idx="26">
                  <c:v>Australie</c:v>
                </c:pt>
                <c:pt idx="27">
                  <c:v>Estonie</c:v>
                </c:pt>
                <c:pt idx="28">
                  <c:v>Slovénie</c:v>
                </c:pt>
                <c:pt idx="29">
                  <c:v>Luxembourg</c:v>
                </c:pt>
                <c:pt idx="30">
                  <c:v>Finlande</c:v>
                </c:pt>
                <c:pt idx="31">
                  <c:v>Autriche</c:v>
                </c:pt>
                <c:pt idx="32">
                  <c:v>Pays-Bas</c:v>
                </c:pt>
                <c:pt idx="33">
                  <c:v>Allemagne</c:v>
                </c:pt>
                <c:pt idx="34">
                  <c:v>Islande</c:v>
                </c:pt>
                <c:pt idx="35">
                  <c:v>Royaume-Uni</c:v>
                </c:pt>
                <c:pt idx="36">
                  <c:v>Japon</c:v>
                </c:pt>
                <c:pt idx="37">
                  <c:v>Danemark</c:v>
                </c:pt>
                <c:pt idx="38">
                  <c:v>Irlande</c:v>
                </c:pt>
                <c:pt idx="39">
                  <c:v>Chypre†</c:v>
                </c:pt>
              </c:strCache>
            </c:strRef>
          </c:cat>
          <c:val>
            <c:numRef>
              <c:f>'Graph MI benefits over time'!$X$7:$X$46</c:f>
              <c:numCache>
                <c:formatCode>0</c:formatCode>
                <c:ptCount val="40"/>
                <c:pt idx="0">
                  <c:v>0</c:v>
                </c:pt>
                <c:pt idx="1">
                  <c:v>0</c:v>
                </c:pt>
                <c:pt idx="2">
                  <c:v>8.0182630599682554</c:v>
                </c:pt>
                <c:pt idx="3">
                  <c:v>11.647477433274748</c:v>
                </c:pt>
                <c:pt idx="4">
                  <c:v>16.378465825392432</c:v>
                </c:pt>
                <c:pt idx="5">
                  <c:v>19.894764692402866</c:v>
                </c:pt>
                <c:pt idx="6">
                  <c:v>20.446493803840074</c:v>
                </c:pt>
                <c:pt idx="7">
                  <c:v>22.800085299795469</c:v>
                </c:pt>
                <c:pt idx="8">
                  <c:v>22.886986427517755</c:v>
                </c:pt>
                <c:pt idx="9">
                  <c:v>22.901707822523075</c:v>
                </c:pt>
                <c:pt idx="10">
                  <c:v>27.672229030396196</c:v>
                </c:pt>
                <c:pt idx="11">
                  <c:v>28.705458009307058</c:v>
                </c:pt>
                <c:pt idx="12">
                  <c:v>29.193146194203113</c:v>
                </c:pt>
                <c:pt idx="13">
                  <c:v>34.554829477472154</c:v>
                </c:pt>
                <c:pt idx="14">
                  <c:v>35.178294408838205</c:v>
                </c:pt>
                <c:pt idx="15">
                  <c:v>36.710138031613617</c:v>
                </c:pt>
                <c:pt idx="16">
                  <c:v>37.737912721081145</c:v>
                </c:pt>
                <c:pt idx="17">
                  <c:v>37.761224487870209</c:v>
                </c:pt>
                <c:pt idx="18">
                  <c:v>37.853682638348509</c:v>
                </c:pt>
                <c:pt idx="19">
                  <c:v>38.656380657242288</c:v>
                </c:pt>
                <c:pt idx="20">
                  <c:v>39.961183791109384</c:v>
                </c:pt>
                <c:pt idx="21">
                  <c:v>40.310258630417941</c:v>
                </c:pt>
                <c:pt idx="22">
                  <c:v>41.778825878102019</c:v>
                </c:pt>
                <c:pt idx="23">
                  <c:v>41.969284760899569</c:v>
                </c:pt>
                <c:pt idx="24">
                  <c:v>42.21093495917733</c:v>
                </c:pt>
                <c:pt idx="25">
                  <c:v>43.724228662108835</c:v>
                </c:pt>
                <c:pt idx="26">
                  <c:v>44.035016493530946</c:v>
                </c:pt>
                <c:pt idx="27">
                  <c:v>44.473233130911048</c:v>
                </c:pt>
                <c:pt idx="28">
                  <c:v>45.69663091366953</c:v>
                </c:pt>
                <c:pt idx="29">
                  <c:v>48.880891683249203</c:v>
                </c:pt>
                <c:pt idx="30">
                  <c:v>48.933495152549177</c:v>
                </c:pt>
                <c:pt idx="31">
                  <c:v>50.124112425221774</c:v>
                </c:pt>
                <c:pt idx="32">
                  <c:v>50.739052486507489</c:v>
                </c:pt>
                <c:pt idx="33">
                  <c:v>52.488429058310018</c:v>
                </c:pt>
                <c:pt idx="34">
                  <c:v>53.626802921038482</c:v>
                </c:pt>
                <c:pt idx="35">
                  <c:v>57.64145707821428</c:v>
                </c:pt>
                <c:pt idx="36">
                  <c:v>63.76023060406154</c:v>
                </c:pt>
                <c:pt idx="37">
                  <c:v>63.789335992900334</c:v>
                </c:pt>
                <c:pt idx="38">
                  <c:v>64.867124257455401</c:v>
                </c:pt>
                <c:pt idx="39">
                  <c:v>0</c:v>
                </c:pt>
              </c:numCache>
            </c:numRef>
          </c:val>
        </c:ser>
        <c:dLbls>
          <c:showLegendKey val="0"/>
          <c:showVal val="0"/>
          <c:showCatName val="0"/>
          <c:showSerName val="0"/>
          <c:showPercent val="0"/>
          <c:showBubbleSize val="0"/>
        </c:dLbls>
        <c:gapWidth val="150"/>
        <c:overlap val="100"/>
        <c:axId val="208468224"/>
        <c:axId val="208470400"/>
      </c:barChart>
      <c:lineChart>
        <c:grouping val="standard"/>
        <c:varyColors val="0"/>
        <c:ser>
          <c:idx val="0"/>
          <c:order val="1"/>
          <c:tx>
            <c:strRef>
              <c:f>'Graph MI benefits over time'!$Y$6</c:f>
              <c:strCache>
                <c:ptCount val="1"/>
                <c:pt idx="0">
                  <c:v>2005</c:v>
                </c:pt>
              </c:strCache>
            </c:strRef>
          </c:tx>
          <c:spPr>
            <a:ln>
              <a:noFill/>
            </a:ln>
          </c:spPr>
          <c:marker>
            <c:symbol val="dash"/>
            <c:size val="5"/>
            <c:spPr>
              <a:ln w="12700">
                <a:solidFill>
                  <a:schemeClr val="tx1">
                    <a:lumMod val="65000"/>
                    <a:lumOff val="35000"/>
                  </a:schemeClr>
                </a:solidFill>
              </a:ln>
            </c:spPr>
          </c:marker>
          <c:cat>
            <c:strRef>
              <c:f>'Graph MI benefits over time'!$W$7:$W$46</c:f>
              <c:strCache>
                <c:ptCount val="40"/>
                <c:pt idx="0">
                  <c:v>Italie</c:v>
                </c:pt>
                <c:pt idx="1">
                  <c:v>Turquie**</c:v>
                </c:pt>
                <c:pt idx="2">
                  <c:v>Grèce</c:v>
                </c:pt>
                <c:pt idx="3">
                  <c:v>Lituanie</c:v>
                </c:pt>
                <c:pt idx="4">
                  <c:v>Chili</c:v>
                </c:pt>
                <c:pt idx="5">
                  <c:v>Bulgarie</c:v>
                </c:pt>
                <c:pt idx="6">
                  <c:v>Hongrie</c:v>
                </c:pt>
                <c:pt idx="7">
                  <c:v>Etats-Unis</c:v>
                </c:pt>
                <c:pt idx="8">
                  <c:v>Espagne</c:v>
                </c:pt>
                <c:pt idx="9">
                  <c:v>Roumanie</c:v>
                </c:pt>
                <c:pt idx="10">
                  <c:v>Lettonie</c:v>
                </c:pt>
                <c:pt idx="11">
                  <c:v>République slovaque</c:v>
                </c:pt>
                <c:pt idx="12">
                  <c:v>Portugal</c:v>
                </c:pt>
                <c:pt idx="13">
                  <c:v>Croatie</c:v>
                </c:pt>
                <c:pt idx="14">
                  <c:v>Malte</c:v>
                </c:pt>
                <c:pt idx="15">
                  <c:v>Israël*</c:v>
                </c:pt>
                <c:pt idx="16">
                  <c:v>Canada</c:v>
                </c:pt>
                <c:pt idx="17">
                  <c:v>Corée</c:v>
                </c:pt>
                <c:pt idx="18">
                  <c:v>Belgique</c:v>
                </c:pt>
                <c:pt idx="19">
                  <c:v>France</c:v>
                </c:pt>
                <c:pt idx="20">
                  <c:v>Suisse</c:v>
                </c:pt>
                <c:pt idx="21">
                  <c:v>Nouvelle-Zélande</c:v>
                </c:pt>
                <c:pt idx="22">
                  <c:v>Norvège</c:v>
                </c:pt>
                <c:pt idx="23">
                  <c:v>République tchèque</c:v>
                </c:pt>
                <c:pt idx="24">
                  <c:v>Suède</c:v>
                </c:pt>
                <c:pt idx="25">
                  <c:v>Pologne</c:v>
                </c:pt>
                <c:pt idx="26">
                  <c:v>Australie</c:v>
                </c:pt>
                <c:pt idx="27">
                  <c:v>Estonie</c:v>
                </c:pt>
                <c:pt idx="28">
                  <c:v>Slovénie</c:v>
                </c:pt>
                <c:pt idx="29">
                  <c:v>Luxembourg</c:v>
                </c:pt>
                <c:pt idx="30">
                  <c:v>Finlande</c:v>
                </c:pt>
                <c:pt idx="31">
                  <c:v>Autriche</c:v>
                </c:pt>
                <c:pt idx="32">
                  <c:v>Pays-Bas</c:v>
                </c:pt>
                <c:pt idx="33">
                  <c:v>Allemagne</c:v>
                </c:pt>
                <c:pt idx="34">
                  <c:v>Islande</c:v>
                </c:pt>
                <c:pt idx="35">
                  <c:v>Royaume-Uni</c:v>
                </c:pt>
                <c:pt idx="36">
                  <c:v>Japon</c:v>
                </c:pt>
                <c:pt idx="37">
                  <c:v>Danemark</c:v>
                </c:pt>
                <c:pt idx="38">
                  <c:v>Irlande</c:v>
                </c:pt>
                <c:pt idx="39">
                  <c:v>Chypre†</c:v>
                </c:pt>
              </c:strCache>
            </c:strRef>
          </c:cat>
          <c:val>
            <c:numRef>
              <c:f>'Graph MI benefits over time'!$Y$7:$Y$46</c:f>
              <c:numCache>
                <c:formatCode>0</c:formatCode>
                <c:ptCount val="40"/>
                <c:pt idx="0">
                  <c:v>0</c:v>
                </c:pt>
                <c:pt idx="1">
                  <c:v>0</c:v>
                </c:pt>
                <c:pt idx="2">
                  <c:v>3.0278181818181817</c:v>
                </c:pt>
                <c:pt idx="3">
                  <c:v>30.249060764630389</c:v>
                </c:pt>
                <c:pt idx="4">
                  <c:v>0</c:v>
                </c:pt>
                <c:pt idx="5">
                  <c:v>0</c:v>
                </c:pt>
                <c:pt idx="6">
                  <c:v>36.780893470762756</c:v>
                </c:pt>
                <c:pt idx="7">
                  <c:v>23.163194111956411</c:v>
                </c:pt>
                <c:pt idx="8">
                  <c:v>24.68095277777778</c:v>
                </c:pt>
                <c:pt idx="9">
                  <c:v>0</c:v>
                </c:pt>
                <c:pt idx="10">
                  <c:v>45.332569663385449</c:v>
                </c:pt>
                <c:pt idx="11">
                  <c:v>34.646481117157954</c:v>
                </c:pt>
                <c:pt idx="12">
                  <c:v>40.240432058764732</c:v>
                </c:pt>
                <c:pt idx="13">
                  <c:v>#N/A</c:v>
                </c:pt>
                <c:pt idx="14">
                  <c:v>40.982567255191654</c:v>
                </c:pt>
                <c:pt idx="15">
                  <c:v>0</c:v>
                </c:pt>
                <c:pt idx="16">
                  <c:v>33.43064439090692</c:v>
                </c:pt>
                <c:pt idx="17">
                  <c:v>37.522037463738727</c:v>
                </c:pt>
                <c:pt idx="18">
                  <c:v>36.429501376137189</c:v>
                </c:pt>
                <c:pt idx="19">
                  <c:v>38.407547387277027</c:v>
                </c:pt>
                <c:pt idx="20">
                  <c:v>41.635272056893292</c:v>
                </c:pt>
                <c:pt idx="21">
                  <c:v>43.858843761206423</c:v>
                </c:pt>
                <c:pt idx="22">
                  <c:v>46.987526176413816</c:v>
                </c:pt>
                <c:pt idx="23">
                  <c:v>43.37195206404737</c:v>
                </c:pt>
                <c:pt idx="24">
                  <c:v>46.554947928681145</c:v>
                </c:pt>
                <c:pt idx="25">
                  <c:v>52.701471820604525</c:v>
                </c:pt>
                <c:pt idx="26">
                  <c:v>53.987936576800735</c:v>
                </c:pt>
                <c:pt idx="27">
                  <c:v>32.302744005508274</c:v>
                </c:pt>
                <c:pt idx="28">
                  <c:v>44.01690083923711</c:v>
                </c:pt>
                <c:pt idx="29">
                  <c:v>43.852000708970138</c:v>
                </c:pt>
                <c:pt idx="30">
                  <c:v>47.953345330034239</c:v>
                </c:pt>
                <c:pt idx="31">
                  <c:v>44.419344021239141</c:v>
                </c:pt>
                <c:pt idx="32">
                  <c:v>43.40722278279037</c:v>
                </c:pt>
                <c:pt idx="33">
                  <c:v>53.623113579721291</c:v>
                </c:pt>
                <c:pt idx="34">
                  <c:v>47.570003126277491</c:v>
                </c:pt>
                <c:pt idx="35">
                  <c:v>56.207388837258634</c:v>
                </c:pt>
                <c:pt idx="36">
                  <c:v>62.989043810982331</c:v>
                </c:pt>
                <c:pt idx="37">
                  <c:v>63.060000901505603</c:v>
                </c:pt>
                <c:pt idx="38">
                  <c:v>51.135369180837529</c:v>
                </c:pt>
                <c:pt idx="39">
                  <c:v>42.404278856972908</c:v>
                </c:pt>
              </c:numCache>
            </c:numRef>
          </c:val>
          <c:smooth val="0"/>
        </c:ser>
        <c:ser>
          <c:idx val="1"/>
          <c:order val="2"/>
          <c:tx>
            <c:strRef>
              <c:f>'Graph MI benefits over time'!$AA$5:$AA$6</c:f>
              <c:strCache>
                <c:ptCount val="1"/>
                <c:pt idx="0">
                  <c:v>Seuil de pauvreté (50% du revenu médian)</c:v>
                </c:pt>
              </c:strCache>
            </c:strRef>
          </c:tx>
          <c:spPr>
            <a:ln w="25400">
              <a:noFill/>
              <a:prstDash val="dash"/>
            </a:ln>
          </c:spPr>
          <c:marker>
            <c:symbol val="dash"/>
            <c:size val="5"/>
            <c:spPr>
              <a:ln>
                <a:solidFill>
                  <a:srgbClr val="0000FF"/>
                </a:solidFill>
              </a:ln>
            </c:spPr>
          </c:marker>
          <c:cat>
            <c:strRef>
              <c:f>'Graph MI benefits over time'!$W$7:$W$46</c:f>
              <c:strCache>
                <c:ptCount val="40"/>
                <c:pt idx="0">
                  <c:v>Italie</c:v>
                </c:pt>
                <c:pt idx="1">
                  <c:v>Turquie**</c:v>
                </c:pt>
                <c:pt idx="2">
                  <c:v>Grèce</c:v>
                </c:pt>
                <c:pt idx="3">
                  <c:v>Lituanie</c:v>
                </c:pt>
                <c:pt idx="4">
                  <c:v>Chili</c:v>
                </c:pt>
                <c:pt idx="5">
                  <c:v>Bulgarie</c:v>
                </c:pt>
                <c:pt idx="6">
                  <c:v>Hongrie</c:v>
                </c:pt>
                <c:pt idx="7">
                  <c:v>Etats-Unis</c:v>
                </c:pt>
                <c:pt idx="8">
                  <c:v>Espagne</c:v>
                </c:pt>
                <c:pt idx="9">
                  <c:v>Roumanie</c:v>
                </c:pt>
                <c:pt idx="10">
                  <c:v>Lettonie</c:v>
                </c:pt>
                <c:pt idx="11">
                  <c:v>République slovaque</c:v>
                </c:pt>
                <c:pt idx="12">
                  <c:v>Portugal</c:v>
                </c:pt>
                <c:pt idx="13">
                  <c:v>Croatie</c:v>
                </c:pt>
                <c:pt idx="14">
                  <c:v>Malte</c:v>
                </c:pt>
                <c:pt idx="15">
                  <c:v>Israël*</c:v>
                </c:pt>
                <c:pt idx="16">
                  <c:v>Canada</c:v>
                </c:pt>
                <c:pt idx="17">
                  <c:v>Corée</c:v>
                </c:pt>
                <c:pt idx="18">
                  <c:v>Belgique</c:v>
                </c:pt>
                <c:pt idx="19">
                  <c:v>France</c:v>
                </c:pt>
                <c:pt idx="20">
                  <c:v>Suisse</c:v>
                </c:pt>
                <c:pt idx="21">
                  <c:v>Nouvelle-Zélande</c:v>
                </c:pt>
                <c:pt idx="22">
                  <c:v>Norvège</c:v>
                </c:pt>
                <c:pt idx="23">
                  <c:v>République tchèque</c:v>
                </c:pt>
                <c:pt idx="24">
                  <c:v>Suède</c:v>
                </c:pt>
                <c:pt idx="25">
                  <c:v>Pologne</c:v>
                </c:pt>
                <c:pt idx="26">
                  <c:v>Australie</c:v>
                </c:pt>
                <c:pt idx="27">
                  <c:v>Estonie</c:v>
                </c:pt>
                <c:pt idx="28">
                  <c:v>Slovénie</c:v>
                </c:pt>
                <c:pt idx="29">
                  <c:v>Luxembourg</c:v>
                </c:pt>
                <c:pt idx="30">
                  <c:v>Finlande</c:v>
                </c:pt>
                <c:pt idx="31">
                  <c:v>Autriche</c:v>
                </c:pt>
                <c:pt idx="32">
                  <c:v>Pays-Bas</c:v>
                </c:pt>
                <c:pt idx="33">
                  <c:v>Allemagne</c:v>
                </c:pt>
                <c:pt idx="34">
                  <c:v>Islande</c:v>
                </c:pt>
                <c:pt idx="35">
                  <c:v>Royaume-Uni</c:v>
                </c:pt>
                <c:pt idx="36">
                  <c:v>Japon</c:v>
                </c:pt>
                <c:pt idx="37">
                  <c:v>Danemark</c:v>
                </c:pt>
                <c:pt idx="38">
                  <c:v>Irlande</c:v>
                </c:pt>
                <c:pt idx="39">
                  <c:v>Chypre†</c:v>
                </c:pt>
              </c:strCache>
            </c:strRef>
          </c:cat>
          <c:val>
            <c:numRef>
              <c:f>'Graph MI benefits over time'!$AA$7:$AA$46</c:f>
              <c:numCache>
                <c:formatCode>General</c:formatCode>
                <c:ptCount val="40"/>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numCache>
            </c:numRef>
          </c:val>
          <c:smooth val="0"/>
        </c:ser>
        <c:dLbls>
          <c:showLegendKey val="0"/>
          <c:showVal val="0"/>
          <c:showCatName val="0"/>
          <c:showSerName val="0"/>
          <c:showPercent val="0"/>
          <c:showBubbleSize val="0"/>
        </c:dLbls>
        <c:marker val="1"/>
        <c:smooth val="0"/>
        <c:axId val="208468224"/>
        <c:axId val="208470400"/>
      </c:lineChart>
      <c:catAx>
        <c:axId val="208468224"/>
        <c:scaling>
          <c:orientation val="minMax"/>
        </c:scaling>
        <c:delete val="0"/>
        <c:axPos val="b"/>
        <c:numFmt formatCode="General" sourceLinked="1"/>
        <c:majorTickMark val="out"/>
        <c:minorTickMark val="none"/>
        <c:tickLblPos val="nextTo"/>
        <c:crossAx val="208470400"/>
        <c:crosses val="autoZero"/>
        <c:auto val="1"/>
        <c:lblAlgn val="ctr"/>
        <c:lblOffset val="100"/>
        <c:tickLblSkip val="1"/>
        <c:noMultiLvlLbl val="0"/>
      </c:catAx>
      <c:valAx>
        <c:axId val="208470400"/>
        <c:scaling>
          <c:orientation val="minMax"/>
          <c:max val="80"/>
        </c:scaling>
        <c:delete val="0"/>
        <c:axPos val="l"/>
        <c:majorGridlines/>
        <c:numFmt formatCode="0" sourceLinked="1"/>
        <c:majorTickMark val="out"/>
        <c:minorTickMark val="none"/>
        <c:tickLblPos val="nextTo"/>
        <c:crossAx val="208468224"/>
        <c:crosses val="autoZero"/>
        <c:crossBetween val="between"/>
      </c:valAx>
    </c:plotArea>
    <c:legend>
      <c:legendPos val="b"/>
      <c:layout>
        <c:manualLayout>
          <c:xMode val="edge"/>
          <c:yMode val="edge"/>
          <c:x val="1.6843483955468353E-2"/>
          <c:y val="0.79667459456131062"/>
          <c:w val="0.96369351669941905"/>
          <c:h val="0.15640458432432192"/>
        </c:manualLayout>
      </c:layout>
      <c:overlay val="0"/>
      <c:txPr>
        <a:bodyPr/>
        <a:lstStyle/>
        <a:p>
          <a:pPr>
            <a:defRPr sz="900"/>
          </a:pPr>
          <a:endParaRPr lang="fr-FR"/>
        </a:p>
      </c:txPr>
    </c:legend>
    <c:plotVisOnly val="1"/>
    <c:dispBlanksAs val="gap"/>
    <c:showDLblsOverMax val="0"/>
  </c:chart>
  <c:printSettings>
    <c:headerFooter/>
    <c:pageMargins b="0.75000000000000644" l="0.70000000000000062" r="0.70000000000000062" t="0.750000000000006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38101</xdr:colOff>
      <xdr:row>4</xdr:row>
      <xdr:rowOff>19051</xdr:rowOff>
    </xdr:from>
    <xdr:to>
      <xdr:col>10</xdr:col>
      <xdr:colOff>552450</xdr:colOff>
      <xdr:row>20</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43</xdr:row>
      <xdr:rowOff>28576</xdr:rowOff>
    </xdr:from>
    <xdr:to>
      <xdr:col>10</xdr:col>
      <xdr:colOff>524550</xdr:colOff>
      <xdr:row>51</xdr:row>
      <xdr:rowOff>1555126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38101</xdr:colOff>
      <xdr:row>23</xdr:row>
      <xdr:rowOff>19051</xdr:rowOff>
    </xdr:from>
    <xdr:to>
      <xdr:col>10</xdr:col>
      <xdr:colOff>552450</xdr:colOff>
      <xdr:row>40</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38100</xdr:rowOff>
    </xdr:from>
    <xdr:to>
      <xdr:col>8</xdr:col>
      <xdr:colOff>704850</xdr:colOff>
      <xdr:row>18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695325</xdr:colOff>
      <xdr:row>21</xdr:row>
      <xdr:rowOff>47625</xdr:rowOff>
    </xdr:from>
    <xdr:to>
      <xdr:col>9</xdr:col>
      <xdr:colOff>0</xdr:colOff>
      <xdr:row>43</xdr:row>
      <xdr:rowOff>59530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657225</xdr:colOff>
      <xdr:row>46</xdr:row>
      <xdr:rowOff>123825</xdr:rowOff>
    </xdr:from>
    <xdr:to>
      <xdr:col>8</xdr:col>
      <xdr:colOff>657225</xdr:colOff>
      <xdr:row>58</xdr:row>
      <xdr:rowOff>1023938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oecd.org/dataoecd/52/37/43697149.pdf" TargetMode="External"/><Relationship Id="rId1" Type="http://schemas.openxmlformats.org/officeDocument/2006/relationships/hyperlink" Target="http://www.oecd.org/els/social/prestationsetsalair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showGridLines="0" tabSelected="1" workbookViewId="0">
      <selection activeCell="K20" sqref="K20"/>
    </sheetView>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1" ht="14.25" x14ac:dyDescent="0.2">
      <c r="B1" s="87" t="s">
        <v>95</v>
      </c>
      <c r="C1" s="87"/>
      <c r="D1" s="87"/>
      <c r="E1" s="87"/>
      <c r="F1" s="87"/>
      <c r="G1" s="87"/>
      <c r="H1" s="87"/>
      <c r="I1" s="87"/>
      <c r="J1" s="87"/>
    </row>
    <row r="2" spans="1:11" ht="12.75" x14ac:dyDescent="0.2">
      <c r="B2" s="107" t="s">
        <v>125</v>
      </c>
      <c r="C2" s="107"/>
      <c r="D2" s="107"/>
      <c r="E2" s="107"/>
      <c r="F2" s="107"/>
      <c r="G2" s="107"/>
      <c r="H2" s="107"/>
      <c r="I2" s="107"/>
      <c r="J2" s="107"/>
    </row>
    <row r="3" spans="1:11" ht="36" customHeight="1" x14ac:dyDescent="0.2">
      <c r="B3" s="108" t="s">
        <v>97</v>
      </c>
      <c r="C3" s="108"/>
      <c r="D3" s="108"/>
      <c r="E3" s="108"/>
      <c r="F3" s="86"/>
      <c r="G3" s="108" t="s">
        <v>98</v>
      </c>
      <c r="H3" s="108"/>
      <c r="I3" s="108"/>
      <c r="J3" s="108"/>
    </row>
    <row r="4" spans="1:11" ht="15.75" customHeight="1" x14ac:dyDescent="0.2">
      <c r="A4" s="20"/>
      <c r="B4" s="109" t="s">
        <v>99</v>
      </c>
      <c r="C4" s="110"/>
      <c r="D4" s="109" t="s">
        <v>100</v>
      </c>
      <c r="E4" s="110"/>
      <c r="G4" s="111" t="s">
        <v>99</v>
      </c>
      <c r="H4" s="110"/>
      <c r="I4" s="109" t="s">
        <v>100</v>
      </c>
      <c r="J4" s="110"/>
    </row>
    <row r="5" spans="1:11" ht="57.6" customHeight="1" x14ac:dyDescent="0.2">
      <c r="A5" s="21"/>
      <c r="B5" s="3" t="s">
        <v>101</v>
      </c>
      <c r="C5" s="4" t="s">
        <v>103</v>
      </c>
      <c r="D5" s="3" t="s">
        <v>102</v>
      </c>
      <c r="E5" s="4" t="s">
        <v>103</v>
      </c>
      <c r="G5" s="5" t="s">
        <v>101</v>
      </c>
      <c r="H5" s="4" t="s">
        <v>103</v>
      </c>
      <c r="I5" s="3" t="s">
        <v>102</v>
      </c>
      <c r="J5" s="4" t="s">
        <v>103</v>
      </c>
    </row>
    <row r="6" spans="1:11" ht="12" customHeight="1" x14ac:dyDescent="0.2">
      <c r="A6" s="71" t="s">
        <v>77</v>
      </c>
      <c r="B6" s="2"/>
      <c r="C6" s="6"/>
      <c r="D6" s="2"/>
      <c r="E6" s="6"/>
      <c r="G6" s="7"/>
      <c r="H6" s="6"/>
      <c r="I6" s="2"/>
      <c r="J6" s="6"/>
    </row>
    <row r="7" spans="1:11" x14ac:dyDescent="0.2">
      <c r="A7" s="65" t="s">
        <v>38</v>
      </c>
      <c r="B7" s="8">
        <v>22.698211554478718</v>
      </c>
      <c r="C7" s="9">
        <v>28.962513042367664</v>
      </c>
      <c r="D7" s="8">
        <v>34.551177077520308</v>
      </c>
      <c r="E7" s="9">
        <v>34.967002595203638</v>
      </c>
      <c r="F7" s="17"/>
      <c r="G7" s="10">
        <v>40.56096450712613</v>
      </c>
      <c r="H7" s="9">
        <v>44.771218077993346</v>
      </c>
      <c r="I7" s="8">
        <v>51.728671068061693</v>
      </c>
      <c r="J7" s="9">
        <v>52.488429058310018</v>
      </c>
      <c r="K7" s="11"/>
    </row>
    <row r="8" spans="1:11" x14ac:dyDescent="0.2">
      <c r="A8" s="65" t="s">
        <v>39</v>
      </c>
      <c r="B8" s="8">
        <v>28.348646299051353</v>
      </c>
      <c r="C8" s="9">
        <v>36.151900065490572</v>
      </c>
      <c r="D8" s="8">
        <v>41.407736105916157</v>
      </c>
      <c r="E8" s="9">
        <v>40.047427375992811</v>
      </c>
      <c r="F8" s="18"/>
      <c r="G8" s="10">
        <v>35.134077333133192</v>
      </c>
      <c r="H8" s="9">
        <v>40.665929155324903</v>
      </c>
      <c r="I8" s="8">
        <v>46.012207406772689</v>
      </c>
      <c r="J8" s="9">
        <v>44.035016493530946</v>
      </c>
      <c r="K8" s="11"/>
    </row>
    <row r="9" spans="1:11" x14ac:dyDescent="0.2">
      <c r="A9" s="65" t="s">
        <v>40</v>
      </c>
      <c r="B9" s="8">
        <v>29.475852774450932</v>
      </c>
      <c r="C9" s="9">
        <v>31.126088155496163</v>
      </c>
      <c r="D9" s="8">
        <v>40.708399170680309</v>
      </c>
      <c r="E9" s="9">
        <v>42.526049448542672</v>
      </c>
      <c r="G9" s="10">
        <v>43.969746999463247</v>
      </c>
      <c r="H9" s="9">
        <v>41.374819047802909</v>
      </c>
      <c r="I9" s="8">
        <v>49.481886580491128</v>
      </c>
      <c r="J9" s="9">
        <v>50.124112425221774</v>
      </c>
      <c r="K9" s="11"/>
    </row>
    <row r="10" spans="1:11" x14ac:dyDescent="0.2">
      <c r="A10" s="65" t="s">
        <v>41</v>
      </c>
      <c r="B10" s="8">
        <v>40.396789253596801</v>
      </c>
      <c r="C10" s="9">
        <v>38.086691143773919</v>
      </c>
      <c r="D10" s="8">
        <v>46.332574507428042</v>
      </c>
      <c r="E10" s="9">
        <v>37.853682638348509</v>
      </c>
      <c r="G10" s="10">
        <v>40.396789253596801</v>
      </c>
      <c r="H10" s="9">
        <v>38.086691143773919</v>
      </c>
      <c r="I10" s="8">
        <v>46.332574507428042</v>
      </c>
      <c r="J10" s="9">
        <v>37.853682638348509</v>
      </c>
      <c r="K10" s="11"/>
    </row>
    <row r="11" spans="1:11" x14ac:dyDescent="0.2">
      <c r="A11" s="65" t="s">
        <v>3</v>
      </c>
      <c r="B11" s="8">
        <v>21.881978387603688</v>
      </c>
      <c r="C11" s="9">
        <v>25.506143865514893</v>
      </c>
      <c r="D11" s="8">
        <v>39.211856011326773</v>
      </c>
      <c r="E11" s="9">
        <v>37.118386183170934</v>
      </c>
      <c r="G11" s="10">
        <v>23.12103146342411</v>
      </c>
      <c r="H11" s="9">
        <v>26.382286697677564</v>
      </c>
      <c r="I11" s="8">
        <v>39.927223638191933</v>
      </c>
      <c r="J11" s="9">
        <v>37.737912721081145</v>
      </c>
      <c r="K11" s="11"/>
    </row>
    <row r="12" spans="1:11" x14ac:dyDescent="0.2">
      <c r="A12" s="65" t="s">
        <v>42</v>
      </c>
      <c r="B12" s="8">
        <v>4.7705234306044018</v>
      </c>
      <c r="C12" s="9">
        <v>6.7465389351793688</v>
      </c>
      <c r="D12" s="8">
        <v>16.157960319571945</v>
      </c>
      <c r="E12" s="9">
        <v>16.378465825392432</v>
      </c>
      <c r="G12" s="10">
        <v>4.7705234306044018</v>
      </c>
      <c r="H12" s="9">
        <v>6.7465389351793688</v>
      </c>
      <c r="I12" s="8">
        <v>16.157960319571945</v>
      </c>
      <c r="J12" s="9">
        <v>16.378465825392432</v>
      </c>
      <c r="K12" s="11"/>
    </row>
    <row r="13" spans="1:11" x14ac:dyDescent="0.2">
      <c r="A13" s="65" t="s">
        <v>43</v>
      </c>
      <c r="B13" s="8">
        <v>20.055527332920935</v>
      </c>
      <c r="C13" s="9">
        <v>24.189525913461097</v>
      </c>
      <c r="D13" s="8">
        <v>36.598676733259097</v>
      </c>
      <c r="E13" s="9">
        <v>32.597062817676672</v>
      </c>
      <c r="G13" s="10">
        <v>23.880832273805041</v>
      </c>
      <c r="H13" s="9">
        <v>28.787854321930539</v>
      </c>
      <c r="I13" s="8">
        <v>41.457466575433145</v>
      </c>
      <c r="J13" s="9">
        <v>37.761224487870209</v>
      </c>
      <c r="K13" s="11"/>
    </row>
    <row r="14" spans="1:11" x14ac:dyDescent="0.2">
      <c r="A14" s="65" t="s">
        <v>44</v>
      </c>
      <c r="B14" s="8">
        <v>42.303291640162477</v>
      </c>
      <c r="C14" s="9">
        <v>59.825888770542143</v>
      </c>
      <c r="D14" s="8">
        <v>49.645334524278439</v>
      </c>
      <c r="E14" s="9">
        <v>59.880179693639846</v>
      </c>
      <c r="G14" s="10">
        <v>62.372001009200538</v>
      </c>
      <c r="H14" s="9">
        <v>63.897589554722089</v>
      </c>
      <c r="I14" s="8">
        <v>59.955311162449838</v>
      </c>
      <c r="J14" s="9">
        <v>63.789335992900334</v>
      </c>
      <c r="K14" s="11"/>
    </row>
    <row r="15" spans="1:11" x14ac:dyDescent="0.2">
      <c r="A15" s="65" t="s">
        <v>45</v>
      </c>
      <c r="B15" s="8">
        <v>29.587125016279561</v>
      </c>
      <c r="C15" s="9">
        <v>27.197912296835209</v>
      </c>
      <c r="D15" s="8">
        <v>26.427615549733375</v>
      </c>
      <c r="E15" s="9">
        <v>22.886986427517755</v>
      </c>
      <c r="G15" s="10">
        <v>29.587125016279561</v>
      </c>
      <c r="H15" s="9">
        <v>27.197912296835209</v>
      </c>
      <c r="I15" s="8">
        <v>26.427615549733375</v>
      </c>
      <c r="J15" s="9">
        <v>22.886986427517755</v>
      </c>
      <c r="K15" s="11"/>
    </row>
    <row r="16" spans="1:11" x14ac:dyDescent="0.2">
      <c r="A16" s="65" t="s">
        <v>46</v>
      </c>
      <c r="B16" s="8">
        <v>14.750657754862702</v>
      </c>
      <c r="C16" s="9">
        <v>18.774522225765633</v>
      </c>
      <c r="D16" s="8">
        <v>35.484567606225092</v>
      </c>
      <c r="E16" s="9">
        <v>35.401578611670487</v>
      </c>
      <c r="G16" s="10">
        <v>32.893966793343829</v>
      </c>
      <c r="H16" s="9">
        <v>31.603779080038816</v>
      </c>
      <c r="I16" s="8">
        <v>45.959611963582745</v>
      </c>
      <c r="J16" s="9">
        <v>44.473233130911048</v>
      </c>
      <c r="K16" s="11"/>
    </row>
    <row r="17" spans="1:11" x14ac:dyDescent="0.2">
      <c r="A17" s="67" t="s">
        <v>47</v>
      </c>
      <c r="B17" s="8">
        <v>7.09986604841143</v>
      </c>
      <c r="C17" s="9">
        <v>9.2385038346401309</v>
      </c>
      <c r="D17" s="8">
        <v>19.037617146437228</v>
      </c>
      <c r="E17" s="9">
        <v>20.421264201100918</v>
      </c>
      <c r="G17" s="10">
        <v>7.09986604841143</v>
      </c>
      <c r="H17" s="9">
        <v>9.2385038346401309</v>
      </c>
      <c r="I17" s="8">
        <v>21.192819087543327</v>
      </c>
      <c r="J17" s="9">
        <v>22.800085299795469</v>
      </c>
      <c r="K17" s="11"/>
    </row>
    <row r="18" spans="1:11" x14ac:dyDescent="0.2">
      <c r="A18" s="65" t="s">
        <v>48</v>
      </c>
      <c r="B18" s="8">
        <v>22.24622425786886</v>
      </c>
      <c r="C18" s="9">
        <v>26.741775248510731</v>
      </c>
      <c r="D18" s="8">
        <v>29.669324832224085</v>
      </c>
      <c r="E18" s="9">
        <v>32.368256295199195</v>
      </c>
      <c r="G18" s="10">
        <v>53.175578272413624</v>
      </c>
      <c r="H18" s="9">
        <v>50.1685607045249</v>
      </c>
      <c r="I18" s="8">
        <v>48.797215059187018</v>
      </c>
      <c r="J18" s="9">
        <v>48.933495152549177</v>
      </c>
      <c r="K18" s="11"/>
    </row>
    <row r="19" spans="1:11" x14ac:dyDescent="0.2">
      <c r="A19" s="65" t="s">
        <v>8</v>
      </c>
      <c r="B19" s="8">
        <v>28.666835221436823</v>
      </c>
      <c r="C19" s="9">
        <v>30.405754331041852</v>
      </c>
      <c r="D19" s="8">
        <v>31.315471750859434</v>
      </c>
      <c r="E19" s="9">
        <v>30.9224968241938</v>
      </c>
      <c r="G19" s="10">
        <v>40.125876139852231</v>
      </c>
      <c r="H19" s="9">
        <v>38.322761549978758</v>
      </c>
      <c r="I19" s="8">
        <v>40.245791576643114</v>
      </c>
      <c r="J19" s="9">
        <v>38.656380657242288</v>
      </c>
      <c r="K19" s="11"/>
    </row>
    <row r="20" spans="1:11" x14ac:dyDescent="0.2">
      <c r="A20" s="65" t="s">
        <v>49</v>
      </c>
      <c r="B20" s="8">
        <v>0</v>
      </c>
      <c r="C20" s="9">
        <v>0</v>
      </c>
      <c r="D20" s="8">
        <v>16.206658090397354</v>
      </c>
      <c r="E20" s="9">
        <v>8.0182630599682554</v>
      </c>
      <c r="G20" s="10">
        <v>0</v>
      </c>
      <c r="H20" s="9">
        <v>0</v>
      </c>
      <c r="I20" s="8">
        <v>16.206658090397354</v>
      </c>
      <c r="J20" s="9">
        <v>8.0182630599682554</v>
      </c>
      <c r="K20" s="11"/>
    </row>
    <row r="21" spans="1:11" x14ac:dyDescent="0.2">
      <c r="A21" s="65" t="s">
        <v>50</v>
      </c>
      <c r="B21" s="8">
        <v>18.162859430943652</v>
      </c>
      <c r="C21" s="9">
        <v>12.84308106935829</v>
      </c>
      <c r="D21" s="8">
        <v>24.98935790085541</v>
      </c>
      <c r="E21" s="9">
        <v>20.446493803840074</v>
      </c>
      <c r="G21" s="10">
        <v>18.162859430943652</v>
      </c>
      <c r="H21" s="9">
        <v>12.84308106935829</v>
      </c>
      <c r="I21" s="8">
        <v>24.98935790085541</v>
      </c>
      <c r="J21" s="9">
        <v>20.446493803840074</v>
      </c>
      <c r="K21" s="11"/>
    </row>
    <row r="22" spans="1:11" x14ac:dyDescent="0.2">
      <c r="A22" s="65" t="s">
        <v>51</v>
      </c>
      <c r="B22" s="8">
        <v>45.43771099075223</v>
      </c>
      <c r="C22" s="9">
        <v>53.687046534562924</v>
      </c>
      <c r="D22" s="8">
        <v>43.709438692322067</v>
      </c>
      <c r="E22" s="9">
        <v>52.852814695032968</v>
      </c>
      <c r="G22" s="10">
        <v>64.886855273394318</v>
      </c>
      <c r="H22" s="9">
        <v>70.677846060289497</v>
      </c>
      <c r="I22" s="8">
        <v>58.005488971529971</v>
      </c>
      <c r="J22" s="9">
        <v>64.867124257455401</v>
      </c>
      <c r="K22" s="11"/>
    </row>
    <row r="23" spans="1:11" x14ac:dyDescent="0.2">
      <c r="A23" s="65" t="s">
        <v>52</v>
      </c>
      <c r="B23" s="8">
        <v>47.783244396697746</v>
      </c>
      <c r="C23" s="9">
        <v>55.526409337025449</v>
      </c>
      <c r="D23" s="8">
        <v>40.457412243746568</v>
      </c>
      <c r="E23" s="9">
        <v>47.519337601700627</v>
      </c>
      <c r="G23" s="10">
        <v>54.421556330636363</v>
      </c>
      <c r="H23" s="9">
        <v>59.36299252596136</v>
      </c>
      <c r="I23" s="8">
        <v>48.209779861931814</v>
      </c>
      <c r="J23" s="9">
        <v>53.626802921038482</v>
      </c>
      <c r="K23" s="11"/>
    </row>
    <row r="24" spans="1:11" x14ac:dyDescent="0.2">
      <c r="A24" s="65" t="s">
        <v>53</v>
      </c>
      <c r="B24" s="8">
        <v>27.253135735642758</v>
      </c>
      <c r="C24" s="9">
        <v>26.955059356300051</v>
      </c>
      <c r="D24" s="8">
        <v>36.153413904862724</v>
      </c>
      <c r="E24" s="9">
        <v>26.23847331086068</v>
      </c>
      <c r="G24" s="10">
        <v>27.253135735642758</v>
      </c>
      <c r="H24" s="9">
        <v>37.025295139024664</v>
      </c>
      <c r="I24" s="8">
        <v>48.245050795643152</v>
      </c>
      <c r="J24" s="9">
        <v>36.710138031613617</v>
      </c>
      <c r="K24" s="11"/>
    </row>
    <row r="25" spans="1:11" x14ac:dyDescent="0.2">
      <c r="A25" s="65" t="s">
        <v>55</v>
      </c>
      <c r="B25" s="8">
        <v>0</v>
      </c>
      <c r="C25" s="9">
        <v>0</v>
      </c>
      <c r="D25" s="8">
        <v>0</v>
      </c>
      <c r="E25" s="9">
        <v>0</v>
      </c>
      <c r="G25" s="10">
        <v>0</v>
      </c>
      <c r="H25" s="9">
        <v>0</v>
      </c>
      <c r="I25" s="8">
        <v>0</v>
      </c>
      <c r="J25" s="9">
        <v>0</v>
      </c>
      <c r="K25" s="11"/>
    </row>
    <row r="26" spans="1:11" x14ac:dyDescent="0.2">
      <c r="A26" s="65" t="s">
        <v>56</v>
      </c>
      <c r="B26" s="8">
        <v>37.542375088350425</v>
      </c>
      <c r="C26" s="9">
        <v>39.87705600063363</v>
      </c>
      <c r="D26" s="8">
        <v>53.259391914964674</v>
      </c>
      <c r="E26" s="9">
        <v>47.444572916701723</v>
      </c>
      <c r="G26" s="10">
        <v>62.64698304855736</v>
      </c>
      <c r="H26" s="9">
        <v>61.033571191924032</v>
      </c>
      <c r="I26" s="8">
        <v>72.099090630570629</v>
      </c>
      <c r="J26" s="9">
        <v>63.76023060406154</v>
      </c>
      <c r="K26" s="11"/>
    </row>
    <row r="27" spans="1:11" x14ac:dyDescent="0.2">
      <c r="A27" s="65" t="s">
        <v>17</v>
      </c>
      <c r="B27" s="8">
        <v>43.770082000297499</v>
      </c>
      <c r="C27" s="9">
        <v>46.654658855853285</v>
      </c>
      <c r="D27" s="8">
        <v>42.596610018686029</v>
      </c>
      <c r="E27" s="9">
        <v>47.192213111817509</v>
      </c>
      <c r="G27" s="10">
        <v>47.055900633458535</v>
      </c>
      <c r="H27" s="9">
        <v>49.07298372650127</v>
      </c>
      <c r="I27" s="8">
        <v>44.772025124154631</v>
      </c>
      <c r="J27" s="9">
        <v>48.880891683249203</v>
      </c>
      <c r="K27" s="11"/>
    </row>
    <row r="28" spans="1:11" x14ac:dyDescent="0.2">
      <c r="A28" s="65" t="s">
        <v>57</v>
      </c>
      <c r="B28" s="8">
        <v>19.193947570337833</v>
      </c>
      <c r="C28" s="9">
        <v>22.620284141208231</v>
      </c>
      <c r="D28" s="8">
        <v>20.996774140824211</v>
      </c>
      <c r="E28" s="9">
        <v>24.581722326923892</v>
      </c>
      <c r="G28" s="10">
        <v>41.739259407233341</v>
      </c>
      <c r="H28" s="9">
        <v>43.324392107402005</v>
      </c>
      <c r="I28" s="8">
        <v>40.854278869933331</v>
      </c>
      <c r="J28" s="9">
        <v>41.778825878102019</v>
      </c>
      <c r="K28" s="11"/>
    </row>
    <row r="29" spans="1:11" x14ac:dyDescent="0.2">
      <c r="A29" s="65" t="s">
        <v>58</v>
      </c>
      <c r="B29" s="8">
        <v>29.161786718017119</v>
      </c>
      <c r="C29" s="9">
        <v>34.365738652657804</v>
      </c>
      <c r="D29" s="8">
        <v>36.709353081893369</v>
      </c>
      <c r="E29" s="9">
        <v>35.206351304891605</v>
      </c>
      <c r="G29" s="10">
        <v>38.182551369061471</v>
      </c>
      <c r="H29" s="9">
        <v>41.725712332936297</v>
      </c>
      <c r="I29" s="8">
        <v>43.221533708853876</v>
      </c>
      <c r="J29" s="9">
        <v>40.310258630417941</v>
      </c>
      <c r="K29" s="11"/>
    </row>
    <row r="30" spans="1:11" x14ac:dyDescent="0.2">
      <c r="A30" s="65" t="s">
        <v>59</v>
      </c>
      <c r="B30" s="8">
        <v>49.089825556532851</v>
      </c>
      <c r="C30" s="9">
        <v>49.587342152601025</v>
      </c>
      <c r="D30" s="8">
        <v>44.678606318026347</v>
      </c>
      <c r="E30" s="9">
        <v>42.644024407309573</v>
      </c>
      <c r="G30" s="10">
        <v>66.656248626720853</v>
      </c>
      <c r="H30" s="9">
        <v>60.052811008022843</v>
      </c>
      <c r="I30" s="8">
        <v>54.025939599271339</v>
      </c>
      <c r="J30" s="9">
        <v>50.739052486507489</v>
      </c>
      <c r="K30" s="11"/>
    </row>
    <row r="31" spans="1:11" x14ac:dyDescent="0.2">
      <c r="A31" s="65" t="s">
        <v>60</v>
      </c>
      <c r="B31" s="8">
        <v>20.040271470133217</v>
      </c>
      <c r="C31" s="9">
        <v>30.91769858912836</v>
      </c>
      <c r="D31" s="8">
        <v>37.866292782265937</v>
      </c>
      <c r="E31" s="9">
        <v>43.724228662108835</v>
      </c>
      <c r="G31" s="10">
        <v>28.357807770398285</v>
      </c>
      <c r="H31" s="9">
        <v>30.91769858912836</v>
      </c>
      <c r="I31" s="8">
        <v>37.866292782265937</v>
      </c>
      <c r="J31" s="9">
        <v>43.724228662108835</v>
      </c>
      <c r="K31" s="11"/>
    </row>
    <row r="32" spans="1:11" x14ac:dyDescent="0.2">
      <c r="A32" s="65" t="s">
        <v>22</v>
      </c>
      <c r="B32" s="8">
        <v>23.247381953488713</v>
      </c>
      <c r="C32" s="9">
        <v>24.657572136218452</v>
      </c>
      <c r="D32" s="8">
        <v>28.103078302419949</v>
      </c>
      <c r="E32" s="9">
        <v>29.193146194203113</v>
      </c>
      <c r="G32" s="10">
        <v>23.247381953488713</v>
      </c>
      <c r="H32" s="9">
        <v>24.657572136218452</v>
      </c>
      <c r="I32" s="8">
        <v>28.103078302419949</v>
      </c>
      <c r="J32" s="9">
        <v>29.193146194203113</v>
      </c>
      <c r="K32" s="11"/>
    </row>
    <row r="33" spans="1:11" x14ac:dyDescent="0.2">
      <c r="A33" s="65" t="s">
        <v>61</v>
      </c>
      <c r="B33" s="8">
        <v>18.989729378473964</v>
      </c>
      <c r="C33" s="9">
        <v>18.328411093940556</v>
      </c>
      <c r="D33" s="8">
        <v>23.220901228055755</v>
      </c>
      <c r="E33" s="9">
        <v>21.911987805730107</v>
      </c>
      <c r="G33" s="10">
        <v>27.489183130931231</v>
      </c>
      <c r="H33" s="9">
        <v>27.935828791416593</v>
      </c>
      <c r="I33" s="8">
        <v>29.347114724650393</v>
      </c>
      <c r="J33" s="9">
        <v>28.705458009307058</v>
      </c>
      <c r="K33" s="11"/>
    </row>
    <row r="34" spans="1:11" x14ac:dyDescent="0.2">
      <c r="A34" s="65" t="s">
        <v>62</v>
      </c>
      <c r="B34" s="8">
        <v>18.86898302078103</v>
      </c>
      <c r="C34" s="9">
        <v>23.358957041960675</v>
      </c>
      <c r="D34" s="8">
        <v>22.426969863109822</v>
      </c>
      <c r="E34" s="9">
        <v>27.252123571069376</v>
      </c>
      <c r="G34" s="10">
        <v>48.303305400441417</v>
      </c>
      <c r="H34" s="9">
        <v>44.17216599624949</v>
      </c>
      <c r="I34" s="8">
        <v>39.420883812420975</v>
      </c>
      <c r="J34" s="9">
        <v>41.969284760899569</v>
      </c>
      <c r="K34" s="11"/>
    </row>
    <row r="35" spans="1:11" x14ac:dyDescent="0.2">
      <c r="A35" s="67" t="s">
        <v>63</v>
      </c>
      <c r="B35" s="8">
        <v>20.812400300702731</v>
      </c>
      <c r="C35" s="9">
        <v>23.121755005645859</v>
      </c>
      <c r="D35" s="8">
        <v>36.969284776835543</v>
      </c>
      <c r="E35" s="9">
        <v>37.959689383555727</v>
      </c>
      <c r="G35" s="10">
        <v>55.997029974585672</v>
      </c>
      <c r="H35" s="9">
        <v>48.001045241585913</v>
      </c>
      <c r="I35" s="8">
        <v>59.695832530113144</v>
      </c>
      <c r="J35" s="9">
        <v>57.64145707821428</v>
      </c>
      <c r="K35" s="11"/>
    </row>
    <row r="36" spans="1:11" x14ac:dyDescent="0.2">
      <c r="A36" s="65" t="s">
        <v>64</v>
      </c>
      <c r="B36" s="8">
        <v>24.020708038240567</v>
      </c>
      <c r="C36" s="9">
        <v>27.176328868387333</v>
      </c>
      <c r="D36" s="8">
        <v>46.283649855111683</v>
      </c>
      <c r="E36" s="9">
        <v>39.272073043114844</v>
      </c>
      <c r="G36" s="10">
        <v>30.088346027097771</v>
      </c>
      <c r="H36" s="9">
        <v>33.485840585602091</v>
      </c>
      <c r="I36" s="8">
        <v>52.548110664337678</v>
      </c>
      <c r="J36" s="9">
        <v>45.69663091366953</v>
      </c>
      <c r="K36" s="11"/>
    </row>
    <row r="37" spans="1:11" x14ac:dyDescent="0.2">
      <c r="A37" s="65" t="s">
        <v>65</v>
      </c>
      <c r="B37" s="8">
        <v>19.075333340120608</v>
      </c>
      <c r="C37" s="9">
        <v>22.109683626316556</v>
      </c>
      <c r="D37" s="8">
        <v>21.912760060706105</v>
      </c>
      <c r="E37" s="9">
        <v>25.245318737504981</v>
      </c>
      <c r="G37" s="10">
        <v>53.006565783465305</v>
      </c>
      <c r="H37" s="9">
        <v>46.102688181022572</v>
      </c>
      <c r="I37" s="8">
        <v>41.502966245806924</v>
      </c>
      <c r="J37" s="9">
        <v>42.21093495917733</v>
      </c>
      <c r="K37" s="11"/>
    </row>
    <row r="38" spans="1:11" ht="14.25" customHeight="1" x14ac:dyDescent="0.2">
      <c r="A38" s="65" t="s">
        <v>66</v>
      </c>
      <c r="B38" s="8">
        <v>22.23817818041919</v>
      </c>
      <c r="C38" s="9">
        <v>24.065591063131006</v>
      </c>
      <c r="D38" s="8">
        <v>23.88146663605573</v>
      </c>
      <c r="E38" s="9">
        <v>23.794399574383618</v>
      </c>
      <c r="G38" s="10">
        <v>47.047504750866565</v>
      </c>
      <c r="H38" s="9">
        <v>46.392845859939101</v>
      </c>
      <c r="I38" s="8">
        <v>42.549261074970168</v>
      </c>
      <c r="J38" s="9">
        <v>39.961183791109384</v>
      </c>
      <c r="K38" s="11"/>
    </row>
    <row r="39" spans="1:11" x14ac:dyDescent="0.2">
      <c r="A39" s="68" t="s">
        <v>67</v>
      </c>
      <c r="B39" s="12">
        <v>0</v>
      </c>
      <c r="C39" s="13">
        <v>0</v>
      </c>
      <c r="D39" s="12">
        <v>0</v>
      </c>
      <c r="E39" s="13">
        <v>0</v>
      </c>
      <c r="G39" s="14">
        <v>0</v>
      </c>
      <c r="H39" s="13">
        <v>0</v>
      </c>
      <c r="I39" s="12">
        <v>0</v>
      </c>
      <c r="J39" s="13">
        <v>0</v>
      </c>
      <c r="K39" s="11"/>
    </row>
    <row r="40" spans="1:11" x14ac:dyDescent="0.2">
      <c r="A40" s="72" t="s">
        <v>78</v>
      </c>
      <c r="B40" s="8"/>
      <c r="C40" s="9"/>
      <c r="D40" s="8"/>
      <c r="E40" s="9"/>
      <c r="G40" s="10"/>
      <c r="H40" s="9"/>
      <c r="I40" s="8"/>
      <c r="J40" s="9"/>
      <c r="K40" s="11"/>
    </row>
    <row r="41" spans="1:11" x14ac:dyDescent="0.2">
      <c r="A41" s="69" t="s">
        <v>70</v>
      </c>
      <c r="B41" s="8">
        <v>13.173503003210893</v>
      </c>
      <c r="C41" s="9">
        <v>13.922550450021811</v>
      </c>
      <c r="D41" s="8">
        <v>26.984630150741381</v>
      </c>
      <c r="E41" s="9">
        <v>19.894764692402866</v>
      </c>
      <c r="G41" s="10">
        <v>13.173503003210893</v>
      </c>
      <c r="H41" s="9">
        <v>13.922550450021811</v>
      </c>
      <c r="I41" s="8">
        <v>26.984630150741381</v>
      </c>
      <c r="J41" s="9">
        <v>19.894764692402866</v>
      </c>
      <c r="K41" s="11"/>
    </row>
    <row r="42" spans="1:11" x14ac:dyDescent="0.2">
      <c r="A42" s="69" t="s">
        <v>118</v>
      </c>
      <c r="B42" s="8">
        <v>18.437354824107754</v>
      </c>
      <c r="C42" s="9">
        <v>15.644614347922918</v>
      </c>
      <c r="D42" s="8">
        <v>28.321612809534997</v>
      </c>
      <c r="E42" s="9">
        <v>25.336152065418272</v>
      </c>
      <c r="G42" s="10">
        <v>27.656032236161632</v>
      </c>
      <c r="H42" s="9">
        <v>23.466921521884377</v>
      </c>
      <c r="I42" s="8">
        <v>37.901943403293927</v>
      </c>
      <c r="J42" s="9">
        <v>34.554829477472154</v>
      </c>
      <c r="K42" s="11"/>
    </row>
    <row r="43" spans="1:11" x14ac:dyDescent="0.2">
      <c r="A43" s="65" t="s">
        <v>71</v>
      </c>
      <c r="B43" s="8" t="s">
        <v>116</v>
      </c>
      <c r="C43" s="9" t="s">
        <v>116</v>
      </c>
      <c r="D43" s="8" t="s">
        <v>116</v>
      </c>
      <c r="E43" s="9" t="s">
        <v>116</v>
      </c>
      <c r="G43" s="10" t="s">
        <v>116</v>
      </c>
      <c r="H43" s="9" t="s">
        <v>116</v>
      </c>
      <c r="I43" s="8" t="s">
        <v>116</v>
      </c>
      <c r="J43" s="9" t="s">
        <v>116</v>
      </c>
      <c r="K43" s="11"/>
    </row>
    <row r="44" spans="1:11" x14ac:dyDescent="0.2">
      <c r="A44" s="65" t="s">
        <v>73</v>
      </c>
      <c r="B44" s="8">
        <v>7.5989909330781824</v>
      </c>
      <c r="C44" s="9">
        <v>10.746596037909363</v>
      </c>
      <c r="D44" s="8">
        <v>18.865301681363551</v>
      </c>
      <c r="E44" s="9">
        <v>17.369340118720704</v>
      </c>
      <c r="G44" s="10">
        <v>20.54321584980557</v>
      </c>
      <c r="H44" s="9">
        <v>23.126760991621413</v>
      </c>
      <c r="I44" s="8">
        <v>27.393186255735422</v>
      </c>
      <c r="J44" s="9">
        <v>27.672229030396196</v>
      </c>
      <c r="K44" s="11"/>
    </row>
    <row r="45" spans="1:11" x14ac:dyDescent="0.2">
      <c r="A45" s="65" t="s">
        <v>74</v>
      </c>
      <c r="B45" s="8">
        <v>6.6594321647647092</v>
      </c>
      <c r="C45" s="9">
        <v>8.4760733566024822</v>
      </c>
      <c r="D45" s="8">
        <v>11.474163879276331</v>
      </c>
      <c r="E45" s="9">
        <v>11.647477433274748</v>
      </c>
      <c r="G45" s="10">
        <v>6.6594321647647092</v>
      </c>
      <c r="H45" s="9">
        <v>8.4760733566024822</v>
      </c>
      <c r="I45" s="8">
        <v>11.474163879276331</v>
      </c>
      <c r="J45" s="9">
        <v>11.647477433274748</v>
      </c>
      <c r="K45" s="11"/>
    </row>
    <row r="46" spans="1:11" x14ac:dyDescent="0.2">
      <c r="A46" s="65" t="s">
        <v>75</v>
      </c>
      <c r="B46" s="8">
        <v>41.067683362316359</v>
      </c>
      <c r="C46" s="9">
        <v>32.027817606029821</v>
      </c>
      <c r="D46" s="8">
        <v>33.377904680682107</v>
      </c>
      <c r="E46" s="9">
        <v>31.497264882522622</v>
      </c>
      <c r="G46" s="10">
        <v>47.041093883818967</v>
      </c>
      <c r="H46" s="9">
        <v>36.988098787379698</v>
      </c>
      <c r="I46" s="8">
        <v>37.841178764905784</v>
      </c>
      <c r="J46" s="9">
        <v>35.178294408838205</v>
      </c>
      <c r="K46" s="11"/>
    </row>
    <row r="47" spans="1:11" x14ac:dyDescent="0.2">
      <c r="A47" s="70" t="s">
        <v>76</v>
      </c>
      <c r="B47" s="12">
        <v>14.71512448325012</v>
      </c>
      <c r="C47" s="13">
        <v>18.685330271606613</v>
      </c>
      <c r="D47" s="12">
        <v>22.85484769829003</v>
      </c>
      <c r="E47" s="13">
        <v>22.901707822523075</v>
      </c>
      <c r="G47" s="14">
        <v>14.71512448325012</v>
      </c>
      <c r="H47" s="13">
        <v>18.685330271606613</v>
      </c>
      <c r="I47" s="12">
        <v>22.85484769829003</v>
      </c>
      <c r="J47" s="13">
        <v>22.901707822523075</v>
      </c>
      <c r="K47" s="11"/>
    </row>
    <row r="48" spans="1:11" s="22" customFormat="1" x14ac:dyDescent="0.2">
      <c r="A48" s="26" t="s">
        <v>79</v>
      </c>
      <c r="B48" s="27">
        <f>MEDIAN(B7:B39)</f>
        <v>22.24622425786886</v>
      </c>
      <c r="C48" s="28">
        <f t="shared" ref="C48:J48" si="0">MEDIAN(C7:C39)</f>
        <v>26.741775248510731</v>
      </c>
      <c r="D48" s="27">
        <f t="shared" si="0"/>
        <v>35.484567606225092</v>
      </c>
      <c r="E48" s="28">
        <f t="shared" si="0"/>
        <v>32.597062817676672</v>
      </c>
      <c r="G48" s="29">
        <f t="shared" si="0"/>
        <v>38.182551369061471</v>
      </c>
      <c r="H48" s="28">
        <f t="shared" si="0"/>
        <v>38.322761549978758</v>
      </c>
      <c r="I48" s="27">
        <f t="shared" si="0"/>
        <v>42.549261074970168</v>
      </c>
      <c r="J48" s="28">
        <f t="shared" si="0"/>
        <v>41.778825878102019</v>
      </c>
      <c r="K48" s="30"/>
    </row>
    <row r="49" spans="1:12" s="22" customFormat="1" x14ac:dyDescent="0.2">
      <c r="A49" s="31" t="s">
        <v>80</v>
      </c>
      <c r="B49" s="23">
        <f>MEDIAN(B7,B9:B10,B14:B16,B18:B22,B25,B27,B30:B37,B41:B47)</f>
        <v>20.812400300702731</v>
      </c>
      <c r="C49" s="24">
        <f t="shared" ref="C49:J49" si="1">MEDIAN(C7,C9:C10,C14:C16,C18:C22,C25,C27,C30:C37,C41:C47)</f>
        <v>24.657572136218452</v>
      </c>
      <c r="D49" s="23">
        <f t="shared" si="1"/>
        <v>29.669324832224085</v>
      </c>
      <c r="E49" s="24">
        <f t="shared" si="1"/>
        <v>30.9224968241938</v>
      </c>
      <c r="G49" s="25">
        <f t="shared" si="1"/>
        <v>32.893966793343829</v>
      </c>
      <c r="H49" s="24">
        <f t="shared" si="1"/>
        <v>33.485840585602091</v>
      </c>
      <c r="I49" s="23">
        <f t="shared" si="1"/>
        <v>39.420883812420975</v>
      </c>
      <c r="J49" s="24">
        <f t="shared" si="1"/>
        <v>38.656380657242288</v>
      </c>
    </row>
    <row r="50" spans="1:12" s="19" customFormat="1" ht="164.25" customHeight="1" x14ac:dyDescent="0.2">
      <c r="A50" s="102" t="s">
        <v>124</v>
      </c>
      <c r="B50" s="103"/>
      <c r="C50" s="103"/>
      <c r="D50" s="103"/>
      <c r="E50" s="103"/>
      <c r="F50" s="103"/>
      <c r="G50" s="103"/>
      <c r="H50" s="103"/>
      <c r="I50" s="103"/>
      <c r="J50" s="103"/>
    </row>
    <row r="51" spans="1:12" ht="50.25" customHeight="1" x14ac:dyDescent="0.2">
      <c r="A51" s="104" t="s">
        <v>82</v>
      </c>
      <c r="B51" s="104"/>
      <c r="C51" s="104"/>
      <c r="D51" s="104"/>
      <c r="E51" s="104"/>
      <c r="F51" s="105"/>
      <c r="G51" s="105"/>
      <c r="H51" s="105"/>
      <c r="I51" s="105"/>
      <c r="J51" s="105"/>
    </row>
    <row r="52" spans="1:12" s="15" customFormat="1" ht="15" customHeight="1" x14ac:dyDescent="0.2">
      <c r="A52" s="104" t="s">
        <v>83</v>
      </c>
      <c r="B52" s="104"/>
      <c r="C52" s="104"/>
      <c r="D52" s="104"/>
      <c r="E52" s="104"/>
      <c r="F52" s="105"/>
      <c r="G52" s="105"/>
      <c r="H52" s="105"/>
      <c r="I52" s="105"/>
      <c r="J52" s="105"/>
    </row>
    <row r="53" spans="1:12" ht="102" customHeight="1" x14ac:dyDescent="0.2">
      <c r="A53" s="104" t="s">
        <v>113</v>
      </c>
      <c r="B53" s="104"/>
      <c r="C53" s="104"/>
      <c r="D53" s="104"/>
      <c r="E53" s="104"/>
      <c r="F53" s="106"/>
      <c r="G53" s="106"/>
      <c r="H53" s="106"/>
      <c r="I53" s="106"/>
      <c r="J53" s="106"/>
    </row>
    <row r="54" spans="1:12" x14ac:dyDescent="0.2">
      <c r="A54" s="73" t="s">
        <v>121</v>
      </c>
      <c r="B54" s="75"/>
      <c r="C54" s="73"/>
      <c r="D54" s="73"/>
      <c r="E54" s="73"/>
      <c r="F54" s="73"/>
      <c r="G54" s="73"/>
      <c r="H54" s="73"/>
      <c r="I54" s="73"/>
      <c r="J54" s="74"/>
    </row>
    <row r="55" spans="1:12" x14ac:dyDescent="0.2">
      <c r="A55" s="73" t="s">
        <v>85</v>
      </c>
      <c r="B55" s="73"/>
      <c r="C55" s="73"/>
      <c r="D55" s="73"/>
      <c r="E55" s="73"/>
      <c r="F55" s="101" t="s">
        <v>120</v>
      </c>
      <c r="L55" s="83"/>
    </row>
    <row r="56" spans="1:12" ht="12.75" x14ac:dyDescent="0.2">
      <c r="A56" s="73" t="s">
        <v>87</v>
      </c>
      <c r="B56" s="73"/>
      <c r="C56" s="73"/>
      <c r="D56" s="73"/>
      <c r="E56" s="73"/>
      <c r="F56" s="84" t="s">
        <v>122</v>
      </c>
      <c r="G56" s="83"/>
      <c r="L56" s="83"/>
    </row>
    <row r="57" spans="1:12" ht="12.75" x14ac:dyDescent="0.2">
      <c r="A57" s="73" t="s">
        <v>93</v>
      </c>
      <c r="B57" s="73"/>
      <c r="C57" s="73"/>
      <c r="D57" s="73"/>
      <c r="E57" s="73"/>
      <c r="F57" s="85" t="s">
        <v>94</v>
      </c>
    </row>
    <row r="58" spans="1:12" x14ac:dyDescent="0.2">
      <c r="A58" s="73" t="s">
        <v>90</v>
      </c>
      <c r="B58" s="73"/>
      <c r="C58" s="73"/>
      <c r="D58" s="73"/>
      <c r="E58" s="73"/>
      <c r="F58" s="74"/>
      <c r="G58" s="16">
        <f ca="1">TODAY()</f>
        <v>42978</v>
      </c>
    </row>
    <row r="59" spans="1:12" x14ac:dyDescent="0.2">
      <c r="A59" s="73"/>
      <c r="B59" s="73"/>
      <c r="C59" s="73"/>
      <c r="D59" s="73"/>
      <c r="E59" s="73"/>
      <c r="F59" s="73"/>
      <c r="G59" s="73"/>
      <c r="H59" s="73"/>
      <c r="I59" s="73"/>
      <c r="J59" s="74"/>
    </row>
    <row r="60" spans="1:12" x14ac:dyDescent="0.2">
      <c r="A60" s="73"/>
      <c r="B60" s="73"/>
      <c r="C60" s="73"/>
      <c r="D60" s="73"/>
      <c r="E60" s="73"/>
      <c r="F60" s="73"/>
      <c r="G60" s="73"/>
      <c r="H60" s="73"/>
      <c r="I60" s="73"/>
      <c r="J60" s="74"/>
    </row>
  </sheetData>
  <mergeCells count="11">
    <mergeCell ref="A50:J50"/>
    <mergeCell ref="A51:J51"/>
    <mergeCell ref="A52:J52"/>
    <mergeCell ref="A53:J53"/>
    <mergeCell ref="B2:J2"/>
    <mergeCell ref="B3:E3"/>
    <mergeCell ref="G3:J3"/>
    <mergeCell ref="B4:C4"/>
    <mergeCell ref="D4:E4"/>
    <mergeCell ref="G4:H4"/>
    <mergeCell ref="I4:J4"/>
  </mergeCells>
  <hyperlinks>
    <hyperlink ref="F57" r:id="rId1"/>
    <hyperlink ref="F55"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9"/>
  <sheetViews>
    <sheetView showGridLines="0" workbookViewId="0"/>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1" ht="14.25" x14ac:dyDescent="0.2">
      <c r="B1" s="87" t="s">
        <v>95</v>
      </c>
      <c r="C1" s="87"/>
      <c r="D1" s="87"/>
      <c r="E1" s="87"/>
      <c r="F1" s="87"/>
      <c r="G1" s="87"/>
      <c r="H1" s="87"/>
      <c r="I1" s="87"/>
      <c r="J1" s="87"/>
    </row>
    <row r="2" spans="1:11" ht="12.75" x14ac:dyDescent="0.2">
      <c r="B2" s="107" t="s">
        <v>106</v>
      </c>
      <c r="C2" s="107"/>
      <c r="D2" s="107"/>
      <c r="E2" s="107"/>
      <c r="F2" s="107"/>
      <c r="G2" s="107"/>
      <c r="H2" s="107"/>
      <c r="I2" s="107"/>
      <c r="J2" s="107"/>
    </row>
    <row r="3" spans="1:11" ht="36" customHeight="1" x14ac:dyDescent="0.2">
      <c r="B3" s="108" t="s">
        <v>97</v>
      </c>
      <c r="C3" s="108"/>
      <c r="D3" s="108"/>
      <c r="E3" s="108"/>
      <c r="F3" s="86"/>
      <c r="G3" s="108" t="s">
        <v>98</v>
      </c>
      <c r="H3" s="108"/>
      <c r="I3" s="108"/>
      <c r="J3" s="108"/>
    </row>
    <row r="4" spans="1:11" ht="15.75" customHeight="1" x14ac:dyDescent="0.2">
      <c r="A4" s="20"/>
      <c r="B4" s="109" t="s">
        <v>99</v>
      </c>
      <c r="C4" s="110"/>
      <c r="D4" s="109" t="s">
        <v>100</v>
      </c>
      <c r="E4" s="110"/>
      <c r="G4" s="111" t="s">
        <v>99</v>
      </c>
      <c r="H4" s="110"/>
      <c r="I4" s="109" t="s">
        <v>100</v>
      </c>
      <c r="J4" s="110"/>
    </row>
    <row r="5" spans="1:11" ht="57.6" customHeight="1" x14ac:dyDescent="0.2">
      <c r="A5" s="21"/>
      <c r="B5" s="3" t="s">
        <v>101</v>
      </c>
      <c r="C5" s="4" t="s">
        <v>103</v>
      </c>
      <c r="D5" s="3" t="s">
        <v>102</v>
      </c>
      <c r="E5" s="4" t="s">
        <v>103</v>
      </c>
      <c r="G5" s="5" t="s">
        <v>101</v>
      </c>
      <c r="H5" s="4" t="s">
        <v>103</v>
      </c>
      <c r="I5" s="3" t="s">
        <v>102</v>
      </c>
      <c r="J5" s="4" t="s">
        <v>103</v>
      </c>
    </row>
    <row r="6" spans="1:11" ht="12" customHeight="1" x14ac:dyDescent="0.2">
      <c r="A6" s="71" t="s">
        <v>77</v>
      </c>
      <c r="B6" s="2"/>
      <c r="C6" s="6"/>
      <c r="D6" s="2"/>
      <c r="E6" s="6"/>
      <c r="G6" s="7"/>
      <c r="H6" s="6"/>
      <c r="I6" s="2"/>
      <c r="J6" s="6"/>
    </row>
    <row r="7" spans="1:11" x14ac:dyDescent="0.2">
      <c r="A7" s="65" t="s">
        <v>38</v>
      </c>
      <c r="B7" s="8">
        <v>22.356464271907971</v>
      </c>
      <c r="C7" s="9">
        <v>28.500954953023182</v>
      </c>
      <c r="D7" s="8">
        <v>33.043227303716655</v>
      </c>
      <c r="E7" s="9">
        <v>33.567097080719797</v>
      </c>
      <c r="F7" s="17"/>
      <c r="G7" s="10">
        <v>45.684948729551074</v>
      </c>
      <c r="H7" s="9">
        <v>48.845688070615296</v>
      </c>
      <c r="I7" s="8">
        <v>53.321113624611627</v>
      </c>
      <c r="J7" s="9">
        <v>53.623113579721291</v>
      </c>
      <c r="K7" s="11"/>
    </row>
    <row r="8" spans="1:11" x14ac:dyDescent="0.2">
      <c r="A8" s="65" t="s">
        <v>39</v>
      </c>
      <c r="B8" s="8">
        <v>35.038937848786517</v>
      </c>
      <c r="C8" s="9">
        <v>44.712698633658242</v>
      </c>
      <c r="D8" s="8">
        <v>46.502367516163531</v>
      </c>
      <c r="E8" s="9">
        <v>48.924876208336109</v>
      </c>
      <c r="F8" s="18"/>
      <c r="G8" s="10">
        <v>43.638526902583365</v>
      </c>
      <c r="H8" s="9">
        <v>50.446050498423752</v>
      </c>
      <c r="I8" s="8">
        <v>52.348682152321615</v>
      </c>
      <c r="J8" s="9">
        <v>53.987936576800735</v>
      </c>
      <c r="K8" s="11"/>
    </row>
    <row r="9" spans="1:11" x14ac:dyDescent="0.2">
      <c r="A9" s="65" t="s">
        <v>40</v>
      </c>
      <c r="B9" s="8">
        <v>27.096613556151997</v>
      </c>
      <c r="C9" s="9">
        <v>28.042352087502668</v>
      </c>
      <c r="D9" s="8">
        <v>33.08750769205237</v>
      </c>
      <c r="E9" s="9">
        <v>34.935253765000205</v>
      </c>
      <c r="G9" s="10">
        <v>45.162790497558326</v>
      </c>
      <c r="H9" s="9">
        <v>40.81706759704619</v>
      </c>
      <c r="I9" s="8">
        <v>44.038794739377259</v>
      </c>
      <c r="J9" s="9">
        <v>44.419344021239141</v>
      </c>
      <c r="K9" s="11"/>
    </row>
    <row r="10" spans="1:11" x14ac:dyDescent="0.2">
      <c r="A10" s="65" t="s">
        <v>41</v>
      </c>
      <c r="B10" s="8">
        <v>38.943822965498278</v>
      </c>
      <c r="C10" s="9">
        <v>36.716439493126614</v>
      </c>
      <c r="D10" s="8">
        <v>42.065164851913302</v>
      </c>
      <c r="E10" s="9">
        <v>36.429501376137189</v>
      </c>
      <c r="G10" s="10">
        <v>38.943822965498278</v>
      </c>
      <c r="H10" s="9">
        <v>36.716439493126614</v>
      </c>
      <c r="I10" s="8">
        <v>42.065164851913302</v>
      </c>
      <c r="J10" s="9">
        <v>36.429501376137189</v>
      </c>
      <c r="K10" s="11"/>
    </row>
    <row r="11" spans="1:11" x14ac:dyDescent="0.2">
      <c r="A11" s="65" t="s">
        <v>3</v>
      </c>
      <c r="B11" s="8">
        <v>22.681904391509221</v>
      </c>
      <c r="C11" s="9">
        <v>27.866440400671681</v>
      </c>
      <c r="D11" s="8">
        <v>35.407953148112568</v>
      </c>
      <c r="E11" s="9">
        <v>32.741212321679377</v>
      </c>
      <c r="G11" s="10">
        <v>24.060768867977551</v>
      </c>
      <c r="H11" s="9">
        <v>28.841444583308228</v>
      </c>
      <c r="I11" s="8">
        <v>36.204044632666161</v>
      </c>
      <c r="J11" s="9">
        <v>33.43064439090692</v>
      </c>
      <c r="K11" s="11"/>
    </row>
    <row r="12" spans="1:11" x14ac:dyDescent="0.2">
      <c r="A12" s="65" t="s">
        <v>42</v>
      </c>
      <c r="B12" s="8" t="s">
        <v>116</v>
      </c>
      <c r="C12" s="9" t="s">
        <v>116</v>
      </c>
      <c r="D12" s="8" t="s">
        <v>116</v>
      </c>
      <c r="E12" s="9" t="s">
        <v>116</v>
      </c>
      <c r="G12" s="10" t="s">
        <v>116</v>
      </c>
      <c r="H12" s="9" t="s">
        <v>116</v>
      </c>
      <c r="I12" s="8" t="s">
        <v>116</v>
      </c>
      <c r="J12" s="9" t="s">
        <v>116</v>
      </c>
      <c r="K12" s="11"/>
    </row>
    <row r="13" spans="1:11" x14ac:dyDescent="0.2">
      <c r="A13" s="65" t="s">
        <v>43</v>
      </c>
      <c r="B13" s="8">
        <v>23.93380990485392</v>
      </c>
      <c r="C13" s="9">
        <v>29.425504044279705</v>
      </c>
      <c r="D13" s="8">
        <v>33.653982746555037</v>
      </c>
      <c r="E13" s="9">
        <v>35.900714857280882</v>
      </c>
      <c r="G13" s="10">
        <v>26.481602572144819</v>
      </c>
      <c r="H13" s="9">
        <v>31.227065516378463</v>
      </c>
      <c r="I13" s="8">
        <v>35.526124833118359</v>
      </c>
      <c r="J13" s="9">
        <v>37.522037463738727</v>
      </c>
      <c r="K13" s="11"/>
    </row>
    <row r="14" spans="1:11" x14ac:dyDescent="0.2">
      <c r="A14" s="65" t="s">
        <v>44</v>
      </c>
      <c r="B14" s="8">
        <v>41.30963729577136</v>
      </c>
      <c r="C14" s="9">
        <v>58.420650068884328</v>
      </c>
      <c r="D14" s="8">
        <v>49.07405570886872</v>
      </c>
      <c r="E14" s="9">
        <v>58.848929710099981</v>
      </c>
      <c r="G14" s="10">
        <v>60.924125299160742</v>
      </c>
      <c r="H14" s="9">
        <v>62.185560000757768</v>
      </c>
      <c r="I14" s="8">
        <v>59.627227706516081</v>
      </c>
      <c r="J14" s="9">
        <v>63.060000901505603</v>
      </c>
      <c r="K14" s="11"/>
    </row>
    <row r="15" spans="1:11" x14ac:dyDescent="0.2">
      <c r="A15" s="65" t="s">
        <v>45</v>
      </c>
      <c r="B15" s="8">
        <v>30</v>
      </c>
      <c r="C15" s="9">
        <v>27.610836217760426</v>
      </c>
      <c r="D15" s="8">
        <v>28.499109460212885</v>
      </c>
      <c r="E15" s="9">
        <v>24.68095277777778</v>
      </c>
      <c r="G15" s="10">
        <v>30</v>
      </c>
      <c r="H15" s="9">
        <v>27.610836217760426</v>
      </c>
      <c r="I15" s="8">
        <v>28.499109460212885</v>
      </c>
      <c r="J15" s="9">
        <v>24.68095277777778</v>
      </c>
      <c r="K15" s="11"/>
    </row>
    <row r="16" spans="1:11" x14ac:dyDescent="0.2">
      <c r="A16" s="65" t="s">
        <v>46</v>
      </c>
      <c r="B16" s="8">
        <v>14.335537280551009</v>
      </c>
      <c r="C16" s="9">
        <v>18.246160121454317</v>
      </c>
      <c r="D16" s="8">
        <v>23.726328749324917</v>
      </c>
      <c r="E16" s="9">
        <v>24.370413376936717</v>
      </c>
      <c r="G16" s="10">
        <v>30.200198537694128</v>
      </c>
      <c r="H16" s="9">
        <v>29.46416967760771</v>
      </c>
      <c r="I16" s="8">
        <v>32.885795196738727</v>
      </c>
      <c r="J16" s="9">
        <v>32.302744005508274</v>
      </c>
      <c r="K16" s="11"/>
    </row>
    <row r="17" spans="1:11" x14ac:dyDescent="0.2">
      <c r="A17" s="67" t="s">
        <v>47</v>
      </c>
      <c r="B17" s="8">
        <v>6.618055460558975</v>
      </c>
      <c r="C17" s="9">
        <v>8.6055711347234602</v>
      </c>
      <c r="D17" s="8">
        <v>19.335475306415169</v>
      </c>
      <c r="E17" s="9">
        <v>20.720287733897731</v>
      </c>
      <c r="G17" s="10">
        <v>6.618055460558975</v>
      </c>
      <c r="H17" s="9">
        <v>8.6055711347234602</v>
      </c>
      <c r="I17" s="8">
        <v>21.848574218920056</v>
      </c>
      <c r="J17" s="9">
        <v>23.163194111956411</v>
      </c>
      <c r="K17" s="11"/>
    </row>
    <row r="18" spans="1:11" x14ac:dyDescent="0.2">
      <c r="A18" s="65" t="s">
        <v>48</v>
      </c>
      <c r="B18" s="8">
        <v>22.706155807153031</v>
      </c>
      <c r="C18" s="9">
        <v>27.29464976114518</v>
      </c>
      <c r="D18" s="8">
        <v>28.971785997413811</v>
      </c>
      <c r="E18" s="9">
        <v>33.0374571992702</v>
      </c>
      <c r="G18" s="10">
        <v>51.714178600884757</v>
      </c>
      <c r="H18" s="9">
        <v>48.388898222862032</v>
      </c>
      <c r="I18" s="8">
        <v>46.195170052411733</v>
      </c>
      <c r="J18" s="9">
        <v>47.953345330034239</v>
      </c>
      <c r="K18" s="11"/>
    </row>
    <row r="19" spans="1:11" x14ac:dyDescent="0.2">
      <c r="A19" s="65" t="s">
        <v>8</v>
      </c>
      <c r="B19" s="8">
        <v>27.514494539851416</v>
      </c>
      <c r="C19" s="9">
        <v>29.18352850507376</v>
      </c>
      <c r="D19" s="8">
        <v>30.2407064427737</v>
      </c>
      <c r="E19" s="9">
        <v>30.316394889497897</v>
      </c>
      <c r="G19" s="10">
        <v>39.520276105800754</v>
      </c>
      <c r="H19" s="9">
        <v>37.56930400360568</v>
      </c>
      <c r="I19" s="8">
        <v>39.583558986692204</v>
      </c>
      <c r="J19" s="9">
        <v>38.407547387277027</v>
      </c>
      <c r="K19" s="11"/>
    </row>
    <row r="20" spans="1:11" x14ac:dyDescent="0.2">
      <c r="A20" s="65" t="s">
        <v>49</v>
      </c>
      <c r="B20" s="8">
        <v>0</v>
      </c>
      <c r="C20" s="9">
        <v>0</v>
      </c>
      <c r="D20" s="8">
        <v>9.0413052155095386</v>
      </c>
      <c r="E20" s="9">
        <v>3.0278181818181817</v>
      </c>
      <c r="G20" s="10">
        <v>0</v>
      </c>
      <c r="H20" s="9">
        <v>0</v>
      </c>
      <c r="I20" s="8">
        <v>9.0413052155095386</v>
      </c>
      <c r="J20" s="9">
        <v>3.0278181818181817</v>
      </c>
      <c r="K20" s="11"/>
    </row>
    <row r="21" spans="1:11" x14ac:dyDescent="0.2">
      <c r="A21" s="65" t="s">
        <v>50</v>
      </c>
      <c r="B21" s="8">
        <v>19.048387999732014</v>
      </c>
      <c r="C21" s="9">
        <v>26.938488650565922</v>
      </c>
      <c r="D21" s="8">
        <v>27.833003359094231</v>
      </c>
      <c r="E21" s="9">
        <v>32.434773952425893</v>
      </c>
      <c r="G21" s="10">
        <v>23.473089463232515</v>
      </c>
      <c r="H21" s="9">
        <v>30.961149748580954</v>
      </c>
      <c r="I21" s="8">
        <v>32.091529307041704</v>
      </c>
      <c r="J21" s="9">
        <v>36.780893470762756</v>
      </c>
      <c r="K21" s="11"/>
    </row>
    <row r="22" spans="1:11" x14ac:dyDescent="0.2">
      <c r="A22" s="65" t="s">
        <v>51</v>
      </c>
      <c r="B22" s="8">
        <v>34.209029386889277</v>
      </c>
      <c r="C22" s="9">
        <v>40.234445532948193</v>
      </c>
      <c r="D22" s="8">
        <v>33.548640656481332</v>
      </c>
      <c r="E22" s="9">
        <v>39.824763612585926</v>
      </c>
      <c r="G22" s="10">
        <v>56.830244502420356</v>
      </c>
      <c r="H22" s="9">
        <v>56.230060452441791</v>
      </c>
      <c r="I22" s="8">
        <v>45.945348285236591</v>
      </c>
      <c r="J22" s="9">
        <v>51.135369180837529</v>
      </c>
      <c r="K22" s="11"/>
    </row>
    <row r="23" spans="1:11" x14ac:dyDescent="0.2">
      <c r="A23" s="65" t="s">
        <v>52</v>
      </c>
      <c r="B23" s="8">
        <v>39.565636637382909</v>
      </c>
      <c r="C23" s="9">
        <v>46.794973489523777</v>
      </c>
      <c r="D23" s="8">
        <v>36.094391259580455</v>
      </c>
      <c r="E23" s="9">
        <v>41.287920502344846</v>
      </c>
      <c r="G23" s="10">
        <v>45.724544865992918</v>
      </c>
      <c r="H23" s="9">
        <v>51.149976649677647</v>
      </c>
      <c r="I23" s="8">
        <v>43.348315447578415</v>
      </c>
      <c r="J23" s="9">
        <v>47.570003126277491</v>
      </c>
      <c r="K23" s="11"/>
    </row>
    <row r="24" spans="1:11" x14ac:dyDescent="0.2">
      <c r="A24" s="65" t="s">
        <v>53</v>
      </c>
      <c r="B24" s="8" t="s">
        <v>116</v>
      </c>
      <c r="C24" s="9" t="s">
        <v>116</v>
      </c>
      <c r="D24" s="8" t="s">
        <v>116</v>
      </c>
      <c r="E24" s="9" t="s">
        <v>116</v>
      </c>
      <c r="G24" s="10" t="s">
        <v>116</v>
      </c>
      <c r="H24" s="9" t="s">
        <v>116</v>
      </c>
      <c r="I24" s="8" t="s">
        <v>116</v>
      </c>
      <c r="J24" s="9" t="s">
        <v>116</v>
      </c>
      <c r="K24" s="11"/>
    </row>
    <row r="25" spans="1:11" x14ac:dyDescent="0.2">
      <c r="A25" s="65" t="s">
        <v>55</v>
      </c>
      <c r="B25" s="8">
        <v>0</v>
      </c>
      <c r="C25" s="9">
        <v>0</v>
      </c>
      <c r="D25" s="8">
        <v>0</v>
      </c>
      <c r="E25" s="9">
        <v>0</v>
      </c>
      <c r="G25" s="10">
        <v>0</v>
      </c>
      <c r="H25" s="9">
        <v>0</v>
      </c>
      <c r="I25" s="8">
        <v>0</v>
      </c>
      <c r="J25" s="9">
        <v>0</v>
      </c>
      <c r="K25" s="11"/>
    </row>
    <row r="26" spans="1:11" x14ac:dyDescent="0.2">
      <c r="A26" s="65" t="s">
        <v>56</v>
      </c>
      <c r="B26" s="8">
        <v>38.882878916928398</v>
      </c>
      <c r="C26" s="9">
        <v>41.624692241741919</v>
      </c>
      <c r="D26" s="8">
        <v>50.469563955480346</v>
      </c>
      <c r="E26" s="9">
        <v>47.0218430555677</v>
      </c>
      <c r="G26" s="10">
        <v>63.451322486148051</v>
      </c>
      <c r="H26" s="9">
        <v>64.205724103183215</v>
      </c>
      <c r="I26" s="8">
        <v>68.906899264167222</v>
      </c>
      <c r="J26" s="9">
        <v>62.989043810982331</v>
      </c>
      <c r="K26" s="11"/>
    </row>
    <row r="27" spans="1:11" x14ac:dyDescent="0.2">
      <c r="A27" s="65" t="s">
        <v>17</v>
      </c>
      <c r="B27" s="8">
        <v>37.039145948230868</v>
      </c>
      <c r="C27" s="9">
        <v>39.68246606147418</v>
      </c>
      <c r="D27" s="8">
        <v>35.431167347812902</v>
      </c>
      <c r="E27" s="9">
        <v>40.015345731517264</v>
      </c>
      <c r="G27" s="10">
        <v>42.862027322243684</v>
      </c>
      <c r="H27" s="9">
        <v>44.452590837033441</v>
      </c>
      <c r="I27" s="8">
        <v>39.593657309085721</v>
      </c>
      <c r="J27" s="9">
        <v>43.852000708970138</v>
      </c>
      <c r="K27" s="11"/>
    </row>
    <row r="28" spans="1:11" x14ac:dyDescent="0.2">
      <c r="A28" s="65" t="s">
        <v>57</v>
      </c>
      <c r="B28" s="8">
        <v>20.984343147770073</v>
      </c>
      <c r="C28" s="9">
        <v>24.658603577080125</v>
      </c>
      <c r="D28" s="8">
        <v>22.855222040986732</v>
      </c>
      <c r="E28" s="9">
        <v>26.737297126687714</v>
      </c>
      <c r="G28" s="10">
        <v>45.507893446006442</v>
      </c>
      <c r="H28" s="9">
        <v>47.375521327433049</v>
      </c>
      <c r="I28" s="8">
        <v>45.500474532493207</v>
      </c>
      <c r="J28" s="9">
        <v>46.987526176413816</v>
      </c>
      <c r="K28" s="11"/>
    </row>
    <row r="29" spans="1:11" x14ac:dyDescent="0.2">
      <c r="A29" s="65" t="s">
        <v>58</v>
      </c>
      <c r="B29" s="8">
        <v>33.254942929630801</v>
      </c>
      <c r="C29" s="9">
        <v>39.187876666552945</v>
      </c>
      <c r="D29" s="8">
        <v>41.051548820036402</v>
      </c>
      <c r="E29" s="9">
        <v>39.446569389331586</v>
      </c>
      <c r="G29" s="10">
        <v>46.076391278859404</v>
      </c>
      <c r="H29" s="9">
        <v>47.185204793910493</v>
      </c>
      <c r="I29" s="8">
        <v>46.933450967290291</v>
      </c>
      <c r="J29" s="9">
        <v>43.858843761206423</v>
      </c>
      <c r="K29" s="11"/>
    </row>
    <row r="30" spans="1:11" x14ac:dyDescent="0.2">
      <c r="A30" s="65" t="s">
        <v>59</v>
      </c>
      <c r="B30" s="8">
        <v>45.739097682753368</v>
      </c>
      <c r="C30" s="9">
        <v>46.202950713741792</v>
      </c>
      <c r="D30" s="8">
        <v>38.229153482084051</v>
      </c>
      <c r="E30" s="9">
        <v>36.374372449156191</v>
      </c>
      <c r="G30" s="10">
        <v>61.98636994124243</v>
      </c>
      <c r="H30" s="9">
        <v>55.124248007445267</v>
      </c>
      <c r="I30" s="8">
        <v>47.009446582198393</v>
      </c>
      <c r="J30" s="9">
        <v>43.40722278279037</v>
      </c>
      <c r="K30" s="11"/>
    </row>
    <row r="31" spans="1:11" x14ac:dyDescent="0.2">
      <c r="A31" s="65" t="s">
        <v>60</v>
      </c>
      <c r="B31" s="8">
        <v>34.856353197804893</v>
      </c>
      <c r="C31" s="9">
        <v>37.265568102861202</v>
      </c>
      <c r="D31" s="8">
        <v>45.640813413473253</v>
      </c>
      <c r="E31" s="9">
        <v>52.701471820604525</v>
      </c>
      <c r="G31" s="10">
        <v>38.442054603320706</v>
      </c>
      <c r="H31" s="9">
        <v>37.265568102861202</v>
      </c>
      <c r="I31" s="8">
        <v>45.640813413473253</v>
      </c>
      <c r="J31" s="9">
        <v>52.701471820604525</v>
      </c>
      <c r="K31" s="11"/>
    </row>
    <row r="32" spans="1:11" x14ac:dyDescent="0.2">
      <c r="A32" s="65" t="s">
        <v>22</v>
      </c>
      <c r="B32" s="8">
        <v>23.739123410425027</v>
      </c>
      <c r="C32" s="9">
        <v>33.572191137940457</v>
      </c>
      <c r="D32" s="8">
        <v>32.759859271534694</v>
      </c>
      <c r="E32" s="9">
        <v>40.240432058764732</v>
      </c>
      <c r="G32" s="10">
        <v>23.739123410425027</v>
      </c>
      <c r="H32" s="9">
        <v>33.572191137940457</v>
      </c>
      <c r="I32" s="8">
        <v>32.759859271534694</v>
      </c>
      <c r="J32" s="9">
        <v>40.240432058764732</v>
      </c>
      <c r="K32" s="11"/>
    </row>
    <row r="33" spans="1:11" x14ac:dyDescent="0.2">
      <c r="A33" s="65" t="s">
        <v>61</v>
      </c>
      <c r="B33" s="8">
        <v>16.766137875990676</v>
      </c>
      <c r="C33" s="9">
        <v>20.709519880078282</v>
      </c>
      <c r="D33" s="8">
        <v>38.229613612452695</v>
      </c>
      <c r="E33" s="9">
        <v>25.785895594086927</v>
      </c>
      <c r="G33" s="10">
        <v>27.165387950972239</v>
      </c>
      <c r="H33" s="9">
        <v>33.240280097372029</v>
      </c>
      <c r="I33" s="8">
        <v>38.229613612452695</v>
      </c>
      <c r="J33" s="9">
        <v>34.646481117157954</v>
      </c>
      <c r="K33" s="11"/>
    </row>
    <row r="34" spans="1:11" x14ac:dyDescent="0.2">
      <c r="A34" s="65" t="s">
        <v>62</v>
      </c>
      <c r="B34" s="8">
        <v>32.434677195722379</v>
      </c>
      <c r="C34" s="9">
        <v>38.669106135469015</v>
      </c>
      <c r="D34" s="8">
        <v>39.803997729224292</v>
      </c>
      <c r="E34" s="9">
        <v>43.37195206404737</v>
      </c>
      <c r="G34" s="10">
        <v>32.434677195722379</v>
      </c>
      <c r="H34" s="9">
        <v>38.669106135469015</v>
      </c>
      <c r="I34" s="8">
        <v>39.803997729224292</v>
      </c>
      <c r="J34" s="9">
        <v>43.37195206404737</v>
      </c>
      <c r="K34" s="11"/>
    </row>
    <row r="35" spans="1:11" x14ac:dyDescent="0.2">
      <c r="A35" s="67" t="s">
        <v>63</v>
      </c>
      <c r="B35" s="8">
        <v>20.465535091330057</v>
      </c>
      <c r="C35" s="9">
        <v>22.69834032799065</v>
      </c>
      <c r="D35" s="8">
        <v>33.876976756219328</v>
      </c>
      <c r="E35" s="9">
        <v>34.964523339494257</v>
      </c>
      <c r="G35" s="10">
        <v>62.951265386559882</v>
      </c>
      <c r="H35" s="9">
        <v>52.740292780085468</v>
      </c>
      <c r="I35" s="8">
        <v>58.406128217748062</v>
      </c>
      <c r="J35" s="9">
        <v>56.207388837258634</v>
      </c>
      <c r="K35" s="11"/>
    </row>
    <row r="36" spans="1:11" x14ac:dyDescent="0.2">
      <c r="A36" s="65" t="s">
        <v>64</v>
      </c>
      <c r="B36" s="8">
        <v>22.069106287936169</v>
      </c>
      <c r="C36" s="9">
        <v>26.528864454974574</v>
      </c>
      <c r="D36" s="8">
        <v>38.899821974605828</v>
      </c>
      <c r="E36" s="9">
        <v>37.037612327207988</v>
      </c>
      <c r="G36" s="10">
        <v>28.913484326902285</v>
      </c>
      <c r="H36" s="9">
        <v>33.262680738160512</v>
      </c>
      <c r="I36" s="8">
        <v>45.711035971170453</v>
      </c>
      <c r="J36" s="9">
        <v>44.01690083923711</v>
      </c>
      <c r="K36" s="11"/>
    </row>
    <row r="37" spans="1:11" x14ac:dyDescent="0.2">
      <c r="A37" s="65" t="s">
        <v>65</v>
      </c>
      <c r="B37" s="8">
        <v>22.445454318074933</v>
      </c>
      <c r="C37" s="9">
        <v>26.40498548188728</v>
      </c>
      <c r="D37" s="8">
        <v>24.992143250060593</v>
      </c>
      <c r="E37" s="9">
        <v>28.992045160846789</v>
      </c>
      <c r="G37" s="10">
        <v>57.571254286914701</v>
      </c>
      <c r="H37" s="9">
        <v>51.242676834456098</v>
      </c>
      <c r="I37" s="8">
        <v>45.272036531581378</v>
      </c>
      <c r="J37" s="9">
        <v>46.554947928681145</v>
      </c>
      <c r="K37" s="11"/>
    </row>
    <row r="38" spans="1:11" ht="14.25" customHeight="1" x14ac:dyDescent="0.2">
      <c r="A38" s="65" t="s">
        <v>66</v>
      </c>
      <c r="B38" s="8">
        <v>23.643810218643928</v>
      </c>
      <c r="C38" s="9">
        <v>25.58309182639265</v>
      </c>
      <c r="D38" s="8">
        <v>25.396101778336309</v>
      </c>
      <c r="E38" s="9">
        <v>25.29395114015345</v>
      </c>
      <c r="G38" s="10">
        <v>56.326452052123607</v>
      </c>
      <c r="H38" s="9">
        <v>48.693209493937267</v>
      </c>
      <c r="I38" s="8">
        <v>44.265433838723929</v>
      </c>
      <c r="J38" s="9">
        <v>41.635272056893292</v>
      </c>
      <c r="K38" s="11"/>
    </row>
    <row r="39" spans="1:11" x14ac:dyDescent="0.2">
      <c r="A39" s="68" t="s">
        <v>67</v>
      </c>
      <c r="B39" s="12">
        <v>0</v>
      </c>
      <c r="C39" s="13">
        <v>0</v>
      </c>
      <c r="D39" s="12">
        <v>0</v>
      </c>
      <c r="E39" s="13">
        <v>0</v>
      </c>
      <c r="G39" s="14">
        <v>0</v>
      </c>
      <c r="H39" s="13">
        <v>0</v>
      </c>
      <c r="I39" s="12">
        <v>0</v>
      </c>
      <c r="J39" s="13">
        <v>0</v>
      </c>
      <c r="K39" s="11"/>
    </row>
    <row r="40" spans="1:11" x14ac:dyDescent="0.2">
      <c r="A40" s="72" t="s">
        <v>78</v>
      </c>
      <c r="B40" s="8"/>
      <c r="C40" s="9"/>
      <c r="D40" s="8"/>
      <c r="E40" s="9"/>
      <c r="G40" s="10"/>
      <c r="H40" s="9"/>
      <c r="I40" s="8"/>
      <c r="J40" s="9"/>
      <c r="K40" s="11"/>
    </row>
    <row r="41" spans="1:11" x14ac:dyDescent="0.2">
      <c r="A41" s="69" t="s">
        <v>70</v>
      </c>
      <c r="B41" s="8" t="s">
        <v>116</v>
      </c>
      <c r="C41" s="9" t="s">
        <v>116</v>
      </c>
      <c r="D41" s="8" t="s">
        <v>116</v>
      </c>
      <c r="E41" s="9" t="s">
        <v>116</v>
      </c>
      <c r="G41" s="10" t="s">
        <v>116</v>
      </c>
      <c r="H41" s="9" t="s">
        <v>116</v>
      </c>
      <c r="I41" s="8" t="s">
        <v>116</v>
      </c>
      <c r="J41" s="9" t="s">
        <v>116</v>
      </c>
      <c r="K41" s="11"/>
    </row>
    <row r="42" spans="1:11" x14ac:dyDescent="0.2">
      <c r="A42" s="65" t="s">
        <v>71</v>
      </c>
      <c r="B42" s="8">
        <v>27.882379062966329</v>
      </c>
      <c r="C42" s="9">
        <v>29.682937714586075</v>
      </c>
      <c r="D42" s="8">
        <v>26.377252923998498</v>
      </c>
      <c r="E42" s="9">
        <v>29.891185552193754</v>
      </c>
      <c r="G42" s="10">
        <v>40.279123668509705</v>
      </c>
      <c r="H42" s="9">
        <v>42.686059313372127</v>
      </c>
      <c r="I42" s="8">
        <v>37.805096180511789</v>
      </c>
      <c r="J42" s="9">
        <v>42.404278856972908</v>
      </c>
      <c r="K42" s="11"/>
    </row>
    <row r="43" spans="1:11" x14ac:dyDescent="0.2">
      <c r="A43" s="65" t="s">
        <v>73</v>
      </c>
      <c r="B43" s="8">
        <v>12.706766573047378</v>
      </c>
      <c r="C43" s="9">
        <v>17.970081621512698</v>
      </c>
      <c r="D43" s="8">
        <v>36.681275507393217</v>
      </c>
      <c r="E43" s="9">
        <v>31.766916432618448</v>
      </c>
      <c r="G43" s="10">
        <v>30.036375337957129</v>
      </c>
      <c r="H43" s="9">
        <v>34.742158514689699</v>
      </c>
      <c r="I43" s="8">
        <v>52.055970127206315</v>
      </c>
      <c r="J43" s="9">
        <v>45.332569663385449</v>
      </c>
      <c r="K43" s="11"/>
    </row>
    <row r="44" spans="1:11" x14ac:dyDescent="0.2">
      <c r="A44" s="65" t="s">
        <v>74</v>
      </c>
      <c r="B44" s="8">
        <v>14.819600334284647</v>
      </c>
      <c r="C44" s="9">
        <v>20.958079781694199</v>
      </c>
      <c r="D44" s="8">
        <v>26.372506508103498</v>
      </c>
      <c r="E44" s="9">
        <v>30.249060764630389</v>
      </c>
      <c r="G44" s="10">
        <v>14.819600334284647</v>
      </c>
      <c r="H44" s="9">
        <v>20.958079781694199</v>
      </c>
      <c r="I44" s="8">
        <v>26.372506508103498</v>
      </c>
      <c r="J44" s="9">
        <v>30.249060764630389</v>
      </c>
      <c r="K44" s="11"/>
    </row>
    <row r="45" spans="1:11" x14ac:dyDescent="0.2">
      <c r="A45" s="65" t="s">
        <v>75</v>
      </c>
      <c r="B45" s="8">
        <v>45.271160962591992</v>
      </c>
      <c r="C45" s="9">
        <v>36.049856004304552</v>
      </c>
      <c r="D45" s="8">
        <v>38.999060588611798</v>
      </c>
      <c r="E45" s="9">
        <v>35.884255240517433</v>
      </c>
      <c r="G45" s="10">
        <v>53.271233330289405</v>
      </c>
      <c r="H45" s="9">
        <v>43.01471643616442</v>
      </c>
      <c r="I45" s="8">
        <v>44.886084216781526</v>
      </c>
      <c r="J45" s="9">
        <v>40.982567255191654</v>
      </c>
      <c r="K45" s="11"/>
    </row>
    <row r="46" spans="1:11" x14ac:dyDescent="0.2">
      <c r="A46" s="70" t="s">
        <v>76</v>
      </c>
      <c r="B46" s="12" t="s">
        <v>116</v>
      </c>
      <c r="C46" s="13" t="s">
        <v>116</v>
      </c>
      <c r="D46" s="12" t="s">
        <v>116</v>
      </c>
      <c r="E46" s="13" t="s">
        <v>116</v>
      </c>
      <c r="G46" s="14" t="s">
        <v>116</v>
      </c>
      <c r="H46" s="13" t="s">
        <v>116</v>
      </c>
      <c r="I46" s="12" t="s">
        <v>116</v>
      </c>
      <c r="J46" s="13" t="s">
        <v>116</v>
      </c>
      <c r="K46" s="11"/>
    </row>
    <row r="47" spans="1:11" s="22" customFormat="1" x14ac:dyDescent="0.2">
      <c r="A47" s="26" t="s">
        <v>79</v>
      </c>
      <c r="B47" s="27">
        <f>MEDIAN(B7:B39)</f>
        <v>23.739123410425027</v>
      </c>
      <c r="C47" s="28">
        <f t="shared" ref="C47:J47" si="0">MEDIAN(C7:C39)</f>
        <v>28.042352087502668</v>
      </c>
      <c r="D47" s="27">
        <f t="shared" si="0"/>
        <v>33.548640656481332</v>
      </c>
      <c r="E47" s="28">
        <f t="shared" si="0"/>
        <v>34.935253765000205</v>
      </c>
      <c r="G47" s="29">
        <f t="shared" si="0"/>
        <v>39.520276105800754</v>
      </c>
      <c r="H47" s="28">
        <f t="shared" si="0"/>
        <v>38.669106135469015</v>
      </c>
      <c r="I47" s="27">
        <f t="shared" si="0"/>
        <v>43.348315447578415</v>
      </c>
      <c r="J47" s="28">
        <f t="shared" si="0"/>
        <v>43.40722278279037</v>
      </c>
      <c r="K47" s="30"/>
    </row>
    <row r="48" spans="1:11" s="22" customFormat="1" x14ac:dyDescent="0.2">
      <c r="A48" s="31" t="s">
        <v>80</v>
      </c>
      <c r="B48" s="23">
        <f>MEDIAN(B7,B9:B10,B14:B16,B18:B22,B25,B27,B30:B37,B41:B46)</f>
        <v>23.739123410425027</v>
      </c>
      <c r="C48" s="24">
        <f t="shared" ref="C48:J48" si="1">MEDIAN(C7,C9:C10,C14:C16,C18:C22,C25,C27,C30:C37,C41:C46)</f>
        <v>28.042352087502668</v>
      </c>
      <c r="D48" s="23">
        <f t="shared" si="1"/>
        <v>33.08750769205237</v>
      </c>
      <c r="E48" s="24">
        <f t="shared" si="1"/>
        <v>33.567097080719797</v>
      </c>
      <c r="G48" s="25">
        <f t="shared" si="1"/>
        <v>38.943822965498278</v>
      </c>
      <c r="H48" s="24">
        <f t="shared" si="1"/>
        <v>37.56930400360568</v>
      </c>
      <c r="I48" s="23">
        <f t="shared" si="1"/>
        <v>42.065164851913302</v>
      </c>
      <c r="J48" s="24">
        <f t="shared" si="1"/>
        <v>43.37195206404737</v>
      </c>
    </row>
    <row r="49" spans="1:12" s="19" customFormat="1" ht="164.25" customHeight="1" x14ac:dyDescent="0.2">
      <c r="A49" s="102" t="s">
        <v>124</v>
      </c>
      <c r="B49" s="103"/>
      <c r="C49" s="103"/>
      <c r="D49" s="103"/>
      <c r="E49" s="103"/>
      <c r="F49" s="103"/>
      <c r="G49" s="103"/>
      <c r="H49" s="103"/>
      <c r="I49" s="103"/>
      <c r="J49" s="103"/>
    </row>
    <row r="50" spans="1:12" ht="50.25" customHeight="1" x14ac:dyDescent="0.2">
      <c r="A50" s="104" t="s">
        <v>82</v>
      </c>
      <c r="B50" s="104"/>
      <c r="C50" s="104"/>
      <c r="D50" s="104"/>
      <c r="E50" s="104"/>
      <c r="F50" s="105"/>
      <c r="G50" s="105"/>
      <c r="H50" s="105"/>
      <c r="I50" s="105"/>
      <c r="J50" s="105"/>
    </row>
    <row r="51" spans="1:12" s="15" customFormat="1" ht="15" customHeight="1" x14ac:dyDescent="0.2">
      <c r="A51" s="104" t="s">
        <v>83</v>
      </c>
      <c r="B51" s="104"/>
      <c r="C51" s="104"/>
      <c r="D51" s="104"/>
      <c r="E51" s="104"/>
      <c r="F51" s="105"/>
      <c r="G51" s="105"/>
      <c r="H51" s="105"/>
      <c r="I51" s="105"/>
      <c r="J51" s="105"/>
    </row>
    <row r="52" spans="1:12" ht="102" customHeight="1" x14ac:dyDescent="0.2">
      <c r="A52" s="104" t="s">
        <v>113</v>
      </c>
      <c r="B52" s="104"/>
      <c r="C52" s="104"/>
      <c r="D52" s="104"/>
      <c r="E52" s="104"/>
      <c r="F52" s="106"/>
      <c r="G52" s="106"/>
      <c r="H52" s="106"/>
      <c r="I52" s="106"/>
      <c r="J52" s="106"/>
    </row>
    <row r="53" spans="1:12" x14ac:dyDescent="0.2">
      <c r="A53" s="73" t="s">
        <v>121</v>
      </c>
      <c r="B53" s="75"/>
      <c r="C53" s="73"/>
      <c r="D53" s="73"/>
      <c r="E53" s="73"/>
      <c r="F53" s="73"/>
      <c r="G53" s="73"/>
      <c r="H53" s="73"/>
      <c r="I53" s="73"/>
      <c r="J53" s="74"/>
    </row>
    <row r="54" spans="1:12" x14ac:dyDescent="0.2">
      <c r="A54" s="73" t="s">
        <v>85</v>
      </c>
      <c r="B54" s="73"/>
      <c r="C54" s="73"/>
      <c r="D54" s="73"/>
      <c r="E54" s="73"/>
      <c r="F54" s="101" t="s">
        <v>120</v>
      </c>
      <c r="L54" s="83"/>
    </row>
    <row r="55" spans="1:12" ht="12.75" x14ac:dyDescent="0.2">
      <c r="A55" s="73" t="s">
        <v>87</v>
      </c>
      <c r="B55" s="73"/>
      <c r="C55" s="73"/>
      <c r="D55" s="73"/>
      <c r="E55" s="73"/>
      <c r="F55" s="84" t="s">
        <v>122</v>
      </c>
      <c r="G55" s="83"/>
      <c r="L55" s="83"/>
    </row>
    <row r="56" spans="1:12" ht="12.75" x14ac:dyDescent="0.2">
      <c r="A56" s="73" t="s">
        <v>93</v>
      </c>
      <c r="B56" s="73"/>
      <c r="C56" s="73"/>
      <c r="D56" s="73"/>
      <c r="E56" s="73"/>
      <c r="F56" s="85" t="s">
        <v>94</v>
      </c>
    </row>
    <row r="57" spans="1:12" x14ac:dyDescent="0.2">
      <c r="A57" s="73" t="s">
        <v>90</v>
      </c>
      <c r="B57" s="73"/>
      <c r="C57" s="73"/>
      <c r="D57" s="73"/>
      <c r="E57" s="73"/>
      <c r="F57" s="74"/>
      <c r="G57" s="16">
        <f ca="1">TODAY()</f>
        <v>42978</v>
      </c>
    </row>
    <row r="58" spans="1:12" x14ac:dyDescent="0.2">
      <c r="A58" s="73"/>
      <c r="B58" s="73"/>
      <c r="C58" s="73"/>
      <c r="D58" s="73"/>
      <c r="E58" s="73"/>
      <c r="F58" s="73"/>
      <c r="G58" s="73"/>
      <c r="H58" s="73"/>
      <c r="I58" s="73"/>
      <c r="J58" s="74"/>
    </row>
    <row r="59" spans="1:12" x14ac:dyDescent="0.2">
      <c r="A59" s="73"/>
      <c r="B59" s="73"/>
      <c r="C59" s="73"/>
      <c r="D59" s="73"/>
      <c r="E59" s="73"/>
      <c r="F59" s="73"/>
      <c r="G59" s="73"/>
      <c r="H59" s="73"/>
      <c r="I59" s="73"/>
      <c r="J59" s="74"/>
    </row>
  </sheetData>
  <mergeCells count="11">
    <mergeCell ref="A49:J49"/>
    <mergeCell ref="A50:J50"/>
    <mergeCell ref="A51:J51"/>
    <mergeCell ref="A52:J52"/>
    <mergeCell ref="B2:J2"/>
    <mergeCell ref="B3:E3"/>
    <mergeCell ref="G3:J3"/>
    <mergeCell ref="B4:C4"/>
    <mergeCell ref="D4:E4"/>
    <mergeCell ref="G4:H4"/>
    <mergeCell ref="I4:J4"/>
  </mergeCells>
  <hyperlinks>
    <hyperlink ref="F56" r:id="rId1"/>
    <hyperlink ref="F54"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61"/>
  <sheetViews>
    <sheetView topLeftCell="A16" workbookViewId="0">
      <selection activeCell="B38" sqref="B38"/>
    </sheetView>
  </sheetViews>
  <sheetFormatPr defaultRowHeight="12.75" x14ac:dyDescent="0.2"/>
  <cols>
    <col min="1" max="16384" width="9.140625" style="66"/>
  </cols>
  <sheetData>
    <row r="1" spans="1:2" x14ac:dyDescent="0.2">
      <c r="A1" s="65" t="s">
        <v>38</v>
      </c>
      <c r="B1" s="66" t="s">
        <v>9</v>
      </c>
    </row>
    <row r="2" spans="1:2" x14ac:dyDescent="0.2">
      <c r="A2" s="65" t="s">
        <v>39</v>
      </c>
      <c r="B2" s="66" t="s">
        <v>0</v>
      </c>
    </row>
    <row r="3" spans="1:2" x14ac:dyDescent="0.2">
      <c r="A3" s="65" t="s">
        <v>40</v>
      </c>
      <c r="B3" s="66" t="s">
        <v>1</v>
      </c>
    </row>
    <row r="4" spans="1:2" x14ac:dyDescent="0.2">
      <c r="A4" s="65" t="s">
        <v>41</v>
      </c>
      <c r="B4" s="66" t="s">
        <v>2</v>
      </c>
    </row>
    <row r="5" spans="1:2" x14ac:dyDescent="0.2">
      <c r="A5" s="65" t="s">
        <v>3</v>
      </c>
      <c r="B5" s="66" t="s">
        <v>3</v>
      </c>
    </row>
    <row r="6" spans="1:2" x14ac:dyDescent="0.2">
      <c r="A6" s="65" t="s">
        <v>42</v>
      </c>
      <c r="B6" s="66" t="s">
        <v>37</v>
      </c>
    </row>
    <row r="7" spans="1:2" x14ac:dyDescent="0.2">
      <c r="A7" s="65" t="s">
        <v>43</v>
      </c>
      <c r="B7" s="66" t="s">
        <v>16</v>
      </c>
    </row>
    <row r="8" spans="1:2" x14ac:dyDescent="0.2">
      <c r="A8" s="65" t="s">
        <v>44</v>
      </c>
      <c r="B8" s="66" t="s">
        <v>5</v>
      </c>
    </row>
    <row r="9" spans="1:2" x14ac:dyDescent="0.2">
      <c r="A9" s="65" t="s">
        <v>45</v>
      </c>
      <c r="B9" s="66" t="s">
        <v>25</v>
      </c>
    </row>
    <row r="10" spans="1:2" x14ac:dyDescent="0.2">
      <c r="A10" s="65" t="s">
        <v>46</v>
      </c>
      <c r="B10" s="66" t="s">
        <v>6</v>
      </c>
    </row>
    <row r="11" spans="1:2" x14ac:dyDescent="0.2">
      <c r="A11" s="67" t="s">
        <v>47</v>
      </c>
      <c r="B11" s="66" t="s">
        <v>29</v>
      </c>
    </row>
    <row r="12" spans="1:2" x14ac:dyDescent="0.2">
      <c r="A12" s="65" t="s">
        <v>48</v>
      </c>
      <c r="B12" s="66" t="s">
        <v>7</v>
      </c>
    </row>
    <row r="13" spans="1:2" x14ac:dyDescent="0.2">
      <c r="A13" s="65" t="s">
        <v>8</v>
      </c>
      <c r="B13" s="66" t="s">
        <v>8</v>
      </c>
    </row>
    <row r="14" spans="1:2" x14ac:dyDescent="0.2">
      <c r="A14" s="65" t="s">
        <v>49</v>
      </c>
      <c r="B14" s="66" t="s">
        <v>10</v>
      </c>
    </row>
    <row r="15" spans="1:2" x14ac:dyDescent="0.2">
      <c r="A15" s="65" t="s">
        <v>50</v>
      </c>
      <c r="B15" s="66" t="s">
        <v>11</v>
      </c>
    </row>
    <row r="16" spans="1:2" x14ac:dyDescent="0.2">
      <c r="A16" s="65" t="s">
        <v>51</v>
      </c>
      <c r="B16" s="66" t="s">
        <v>13</v>
      </c>
    </row>
    <row r="17" spans="1:2" x14ac:dyDescent="0.2">
      <c r="A17" s="65" t="s">
        <v>52</v>
      </c>
      <c r="B17" s="66" t="s">
        <v>12</v>
      </c>
    </row>
    <row r="18" spans="1:2" x14ac:dyDescent="0.2">
      <c r="A18" s="65" t="s">
        <v>53</v>
      </c>
      <c r="B18" s="66" t="s">
        <v>35</v>
      </c>
    </row>
    <row r="19" spans="1:2" x14ac:dyDescent="0.2">
      <c r="A19" s="65" t="s">
        <v>54</v>
      </c>
      <c r="B19" s="66" t="s">
        <v>54</v>
      </c>
    </row>
    <row r="20" spans="1:2" x14ac:dyDescent="0.2">
      <c r="A20" s="65" t="s">
        <v>55</v>
      </c>
      <c r="B20" s="66" t="s">
        <v>14</v>
      </c>
    </row>
    <row r="21" spans="1:2" x14ac:dyDescent="0.2">
      <c r="A21" s="65" t="s">
        <v>56</v>
      </c>
      <c r="B21" s="66" t="s">
        <v>15</v>
      </c>
    </row>
    <row r="22" spans="1:2" x14ac:dyDescent="0.2">
      <c r="A22" s="65" t="s">
        <v>17</v>
      </c>
      <c r="B22" s="66" t="s">
        <v>17</v>
      </c>
    </row>
    <row r="23" spans="1:2" x14ac:dyDescent="0.2">
      <c r="A23" s="65" t="s">
        <v>57</v>
      </c>
      <c r="B23" s="66" t="s">
        <v>20</v>
      </c>
    </row>
    <row r="24" spans="1:2" x14ac:dyDescent="0.2">
      <c r="A24" s="65" t="s">
        <v>58</v>
      </c>
      <c r="B24" s="66" t="s">
        <v>19</v>
      </c>
    </row>
    <row r="25" spans="1:2" x14ac:dyDescent="0.2">
      <c r="A25" s="65" t="s">
        <v>59</v>
      </c>
      <c r="B25" s="66" t="s">
        <v>18</v>
      </c>
    </row>
    <row r="26" spans="1:2" x14ac:dyDescent="0.2">
      <c r="A26" s="65" t="s">
        <v>60</v>
      </c>
      <c r="B26" s="66" t="s">
        <v>21</v>
      </c>
    </row>
    <row r="27" spans="1:2" x14ac:dyDescent="0.2">
      <c r="A27" s="65" t="s">
        <v>22</v>
      </c>
      <c r="B27" s="66" t="s">
        <v>22</v>
      </c>
    </row>
    <row r="28" spans="1:2" x14ac:dyDescent="0.2">
      <c r="A28" s="65" t="s">
        <v>61</v>
      </c>
      <c r="B28" s="66" t="s">
        <v>23</v>
      </c>
    </row>
    <row r="29" spans="1:2" x14ac:dyDescent="0.2">
      <c r="A29" s="65" t="s">
        <v>62</v>
      </c>
      <c r="B29" s="66" t="s">
        <v>4</v>
      </c>
    </row>
    <row r="30" spans="1:2" x14ac:dyDescent="0.2">
      <c r="A30" s="67" t="s">
        <v>63</v>
      </c>
      <c r="B30" s="66" t="s">
        <v>28</v>
      </c>
    </row>
    <row r="31" spans="1:2" x14ac:dyDescent="0.2">
      <c r="A31" s="65" t="s">
        <v>64</v>
      </c>
      <c r="B31" s="66" t="s">
        <v>24</v>
      </c>
    </row>
    <row r="32" spans="1:2" x14ac:dyDescent="0.2">
      <c r="A32" s="65" t="s">
        <v>65</v>
      </c>
      <c r="B32" s="66" t="s">
        <v>26</v>
      </c>
    </row>
    <row r="33" spans="1:2" x14ac:dyDescent="0.2">
      <c r="A33" s="65" t="s">
        <v>66</v>
      </c>
      <c r="B33" s="66" t="s">
        <v>27</v>
      </c>
    </row>
    <row r="34" spans="1:2" x14ac:dyDescent="0.2">
      <c r="A34" s="68" t="s">
        <v>67</v>
      </c>
      <c r="B34" s="66" t="s">
        <v>36</v>
      </c>
    </row>
    <row r="35" spans="1:2" x14ac:dyDescent="0.2">
      <c r="A35" s="67" t="s">
        <v>68</v>
      </c>
      <c r="B35" s="66" t="s">
        <v>69</v>
      </c>
    </row>
    <row r="36" spans="1:2" x14ac:dyDescent="0.2">
      <c r="A36" s="69" t="s">
        <v>70</v>
      </c>
      <c r="B36" s="66" t="s">
        <v>30</v>
      </c>
    </row>
    <row r="37" spans="1:2" x14ac:dyDescent="0.2">
      <c r="A37" s="69" t="s">
        <v>118</v>
      </c>
      <c r="B37" s="100" t="s">
        <v>117</v>
      </c>
    </row>
    <row r="38" spans="1:2" x14ac:dyDescent="0.2">
      <c r="A38" s="65" t="s">
        <v>71</v>
      </c>
      <c r="B38" s="66" t="s">
        <v>72</v>
      </c>
    </row>
    <row r="39" spans="1:2" x14ac:dyDescent="0.2">
      <c r="A39" s="65" t="s">
        <v>73</v>
      </c>
      <c r="B39" s="66" t="s">
        <v>31</v>
      </c>
    </row>
    <row r="40" spans="1:2" x14ac:dyDescent="0.2">
      <c r="A40" s="65" t="s">
        <v>74</v>
      </c>
      <c r="B40" s="66" t="s">
        <v>32</v>
      </c>
    </row>
    <row r="41" spans="1:2" x14ac:dyDescent="0.2">
      <c r="A41" s="65" t="s">
        <v>75</v>
      </c>
      <c r="B41" s="66" t="s">
        <v>33</v>
      </c>
    </row>
    <row r="42" spans="1:2" x14ac:dyDescent="0.2">
      <c r="A42" s="70" t="s">
        <v>76</v>
      </c>
      <c r="B42" s="66" t="s">
        <v>34</v>
      </c>
    </row>
    <row r="52" spans="1:12" x14ac:dyDescent="0.2">
      <c r="A52" s="79" t="s">
        <v>91</v>
      </c>
    </row>
    <row r="53" spans="1:12" x14ac:dyDescent="0.2">
      <c r="A53" s="79" t="s">
        <v>83</v>
      </c>
    </row>
    <row r="54" spans="1:12" ht="137.25" customHeight="1" x14ac:dyDescent="0.2">
      <c r="A54" s="81" t="s">
        <v>92</v>
      </c>
    </row>
    <row r="55" spans="1:12" x14ac:dyDescent="0.2">
      <c r="A55" s="76" t="s">
        <v>84</v>
      </c>
      <c r="B55" s="77"/>
      <c r="C55" s="77"/>
      <c r="D55" s="78"/>
      <c r="E55" s="77"/>
      <c r="F55" s="73"/>
      <c r="G55" s="73"/>
      <c r="H55" s="74"/>
      <c r="I55" s="76"/>
      <c r="J55" s="77"/>
    </row>
    <row r="56" spans="1:12" x14ac:dyDescent="0.2">
      <c r="A56" s="76" t="s">
        <v>85</v>
      </c>
      <c r="B56" s="77"/>
      <c r="C56" s="77"/>
      <c r="D56" s="78"/>
      <c r="E56" s="77"/>
      <c r="F56" s="73"/>
      <c r="G56" s="73"/>
      <c r="H56" s="74"/>
      <c r="I56" s="73"/>
      <c r="J56" s="83"/>
      <c r="K56" s="84" t="s">
        <v>86</v>
      </c>
      <c r="L56" s="83"/>
    </row>
    <row r="57" spans="1:12" x14ac:dyDescent="0.2">
      <c r="A57" s="76" t="s">
        <v>87</v>
      </c>
      <c r="B57" s="77"/>
      <c r="C57" s="77"/>
      <c r="D57" s="78"/>
      <c r="E57" s="77"/>
      <c r="F57" s="73"/>
      <c r="G57" s="73"/>
      <c r="H57" s="74"/>
      <c r="I57" s="76"/>
      <c r="J57" s="84" t="s">
        <v>88</v>
      </c>
      <c r="K57" s="83"/>
      <c r="L57" s="83"/>
    </row>
    <row r="58" spans="1:12" x14ac:dyDescent="0.2">
      <c r="A58" s="76" t="s">
        <v>93</v>
      </c>
      <c r="B58" s="77"/>
      <c r="C58" s="77"/>
      <c r="D58" s="78"/>
      <c r="E58" s="77"/>
      <c r="F58" s="73"/>
      <c r="G58" s="73"/>
      <c r="H58" s="74"/>
      <c r="I58" s="76"/>
      <c r="J58" s="77"/>
    </row>
    <row r="59" spans="1:12" x14ac:dyDescent="0.2">
      <c r="A59" s="76" t="s">
        <v>90</v>
      </c>
      <c r="B59" s="77"/>
      <c r="C59" s="77"/>
      <c r="D59" s="78"/>
      <c r="E59" s="77"/>
      <c r="F59" s="73"/>
      <c r="G59" s="73"/>
      <c r="H59" s="74"/>
      <c r="I59" s="76"/>
      <c r="J59" s="77"/>
    </row>
    <row r="60" spans="1:12" x14ac:dyDescent="0.2">
      <c r="A60" s="76"/>
      <c r="B60" s="77"/>
      <c r="C60" s="77"/>
      <c r="D60" s="78"/>
      <c r="E60" s="77"/>
      <c r="F60" s="73"/>
      <c r="G60" s="73"/>
      <c r="H60" s="74"/>
      <c r="I60" s="76"/>
      <c r="J60" s="77"/>
    </row>
    <row r="61" spans="1:12" x14ac:dyDescent="0.2">
      <c r="A61" s="76"/>
      <c r="B61" s="77"/>
      <c r="C61" s="77"/>
      <c r="D61" s="78"/>
      <c r="E61" s="77"/>
      <c r="F61" s="73"/>
      <c r="G61" s="73"/>
      <c r="H61" s="74"/>
      <c r="I61" s="76"/>
      <c r="J61" s="77"/>
      <c r="L61" s="66" t="s">
        <v>89</v>
      </c>
    </row>
  </sheetData>
  <hyperlinks>
    <hyperlink ref="J57" r:id="rId1"/>
    <hyperlink ref="K56"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A243"/>
  <sheetViews>
    <sheetView zoomScale="80" zoomScaleNormal="80" workbookViewId="0">
      <selection activeCell="W7" sqref="W7:Y45"/>
    </sheetView>
  </sheetViews>
  <sheetFormatPr defaultRowHeight="12" x14ac:dyDescent="0.2"/>
  <cols>
    <col min="1" max="1" width="9.140625" style="33"/>
    <col min="2" max="10" width="10.7109375" style="33" customWidth="1"/>
    <col min="11" max="11" width="10.7109375" style="32" customWidth="1"/>
    <col min="12" max="14" width="9.140625" style="33"/>
    <col min="15" max="15" width="18.140625" style="33" bestFit="1" customWidth="1"/>
    <col min="16" max="18" width="10.42578125" style="33" customWidth="1"/>
    <col min="19" max="19" width="18.140625" style="33" bestFit="1" customWidth="1"/>
    <col min="20" max="21" width="10.42578125" style="33" customWidth="1"/>
    <col min="22" max="22" width="9.140625" style="33"/>
    <col min="23" max="23" width="18.140625" style="33" bestFit="1" customWidth="1"/>
    <col min="24" max="25" width="10.42578125" style="33" customWidth="1"/>
    <col min="26" max="16384" width="9.140625" style="33"/>
  </cols>
  <sheetData>
    <row r="1" spans="1:27" ht="14.25" x14ac:dyDescent="0.2">
      <c r="C1" s="92" t="s">
        <v>95</v>
      </c>
      <c r="D1" s="92"/>
      <c r="E1" s="92"/>
      <c r="F1" s="92"/>
      <c r="G1" s="92"/>
      <c r="H1" s="92"/>
      <c r="I1" s="92"/>
      <c r="J1" s="92"/>
      <c r="K1" s="92"/>
    </row>
    <row r="2" spans="1:27" ht="12.75" x14ac:dyDescent="0.2">
      <c r="C2" s="115" t="str">
        <f>"Revenu net valeur en % du revenu médian des ménages, " &amp; O3</f>
        <v>Revenu net valeur en % du revenu médian des ménages, 2015</v>
      </c>
      <c r="D2" s="115"/>
      <c r="E2" s="115"/>
      <c r="F2" s="115"/>
      <c r="G2" s="115"/>
      <c r="H2" s="115"/>
      <c r="I2" s="115"/>
      <c r="J2" s="115"/>
      <c r="K2" s="115"/>
    </row>
    <row r="3" spans="1:27" x14ac:dyDescent="0.2">
      <c r="A3" s="32"/>
      <c r="B3" s="32"/>
      <c r="C3" s="64"/>
      <c r="D3" s="64"/>
      <c r="E3" s="64"/>
      <c r="F3" s="64"/>
      <c r="G3" s="64"/>
      <c r="H3" s="64"/>
      <c r="I3" s="64"/>
      <c r="J3" s="64"/>
      <c r="L3" s="32"/>
      <c r="M3" s="32"/>
      <c r="O3" s="61">
        <v>2015</v>
      </c>
    </row>
    <row r="4" spans="1:27" x14ac:dyDescent="0.2">
      <c r="A4" s="32"/>
      <c r="B4" s="32"/>
      <c r="C4" s="88" t="s">
        <v>108</v>
      </c>
      <c r="D4" s="32"/>
      <c r="E4" s="32"/>
      <c r="F4" s="32"/>
      <c r="G4" s="32"/>
      <c r="H4" s="32"/>
      <c r="I4" s="32"/>
      <c r="J4" s="32"/>
      <c r="K4" s="35"/>
      <c r="L4" s="32"/>
      <c r="M4" s="32"/>
    </row>
    <row r="5" spans="1:27" x14ac:dyDescent="0.2">
      <c r="A5" s="32"/>
      <c r="B5" s="32"/>
      <c r="C5" s="32"/>
      <c r="D5" s="32"/>
      <c r="E5" s="32"/>
      <c r="F5" s="32"/>
      <c r="G5" s="32"/>
      <c r="H5" s="32"/>
      <c r="I5" s="32"/>
      <c r="J5" s="32"/>
      <c r="K5" s="35"/>
      <c r="L5" s="32"/>
      <c r="M5" s="32"/>
      <c r="O5" s="45"/>
      <c r="P5" s="117" t="s">
        <v>101</v>
      </c>
      <c r="Q5" s="118"/>
      <c r="R5" s="46"/>
      <c r="S5" s="45"/>
      <c r="T5" s="117" t="s">
        <v>110</v>
      </c>
      <c r="U5" s="118"/>
      <c r="W5" s="45"/>
      <c r="X5" s="117" t="s">
        <v>111</v>
      </c>
      <c r="Y5" s="118"/>
      <c r="AA5" s="114" t="s">
        <v>107</v>
      </c>
    </row>
    <row r="6" spans="1:27" ht="60" x14ac:dyDescent="0.2">
      <c r="A6" s="32"/>
      <c r="B6" s="32"/>
      <c r="C6" s="32"/>
      <c r="D6" s="32"/>
      <c r="E6" s="32"/>
      <c r="F6" s="32"/>
      <c r="G6" s="32"/>
      <c r="H6" s="32"/>
      <c r="I6" s="32"/>
      <c r="J6" s="32"/>
      <c r="K6" s="35"/>
      <c r="L6" s="32"/>
      <c r="M6" s="32"/>
      <c r="O6" s="47"/>
      <c r="P6" s="48" t="s">
        <v>97</v>
      </c>
      <c r="Q6" s="49" t="s">
        <v>98</v>
      </c>
      <c r="R6" s="50"/>
      <c r="S6" s="47"/>
      <c r="T6" s="48" t="s">
        <v>97</v>
      </c>
      <c r="U6" s="49" t="s">
        <v>98</v>
      </c>
      <c r="W6" s="47"/>
      <c r="X6" s="48" t="s">
        <v>97</v>
      </c>
      <c r="Y6" s="49" t="s">
        <v>98</v>
      </c>
      <c r="AA6" s="114"/>
    </row>
    <row r="7" spans="1:27" x14ac:dyDescent="0.2">
      <c r="A7" s="32"/>
      <c r="B7" s="32"/>
      <c r="C7" s="32"/>
      <c r="D7" s="32"/>
      <c r="E7" s="32"/>
      <c r="F7" s="32"/>
      <c r="G7" s="32"/>
      <c r="H7" s="32"/>
      <c r="I7" s="32"/>
      <c r="J7" s="32"/>
      <c r="K7" s="35"/>
      <c r="L7" s="32"/>
      <c r="M7" s="32"/>
      <c r="O7" s="51" t="s">
        <v>49</v>
      </c>
      <c r="P7" s="52">
        <f ca="1">VLOOKUP($O7,INDIRECT("'" &amp; $O$3 &amp; "'!$A$7:$J$48"),2,FALSE)</f>
        <v>0</v>
      </c>
      <c r="Q7" s="53">
        <f ca="1">VLOOKUP($O7,INDIRECT("'" &amp; $O$3 &amp; "'!$A$7:$J$48"),7,FALSE)</f>
        <v>0</v>
      </c>
      <c r="R7" s="54"/>
      <c r="S7" s="51" t="s">
        <v>55</v>
      </c>
      <c r="T7" s="52">
        <f ca="1">VLOOKUP($S7,INDIRECT("'" &amp; $O$3 &amp; "'!$A$7:$J$48"),4,FALSE)</f>
        <v>0</v>
      </c>
      <c r="U7" s="53">
        <f ca="1">VLOOKUP($S7,INDIRECT("'" &amp; $O$3 &amp; "'!$A$7:$J$48"),9,FALSE)</f>
        <v>0</v>
      </c>
      <c r="W7" s="51" t="s">
        <v>55</v>
      </c>
      <c r="X7" s="52">
        <f ca="1">VLOOKUP($W7,INDIRECT("'" &amp; $O$3 &amp; "'!$A$7:$J$48"),5,FALSE)</f>
        <v>0</v>
      </c>
      <c r="Y7" s="53">
        <f ca="1">VLOOKUP($W7,INDIRECT("'" &amp; $O$3 &amp; "'!$A$7:$J$48"),10,FALSE)</f>
        <v>0</v>
      </c>
      <c r="AA7" s="60">
        <v>50</v>
      </c>
    </row>
    <row r="8" spans="1:27" x14ac:dyDescent="0.2">
      <c r="A8" s="32"/>
      <c r="B8" s="32"/>
      <c r="C8" s="32"/>
      <c r="D8" s="32"/>
      <c r="E8" s="32"/>
      <c r="F8" s="32"/>
      <c r="G8" s="32"/>
      <c r="H8" s="32"/>
      <c r="I8" s="32"/>
      <c r="J8" s="32"/>
      <c r="K8" s="35"/>
      <c r="L8" s="32"/>
      <c r="M8" s="32"/>
      <c r="O8" s="51" t="s">
        <v>55</v>
      </c>
      <c r="P8" s="52">
        <f ca="1">VLOOKUP($O8,INDIRECT("'" &amp; $O$3 &amp; "'!$A$7:$J$48"),2,FALSE)</f>
        <v>0</v>
      </c>
      <c r="Q8" s="53">
        <f ca="1">VLOOKUP($O8,INDIRECT("'" &amp; $O$3 &amp; "'!$A$7:$J$48"),7,FALSE)</f>
        <v>0</v>
      </c>
      <c r="R8" s="54"/>
      <c r="S8" s="51" t="s">
        <v>67</v>
      </c>
      <c r="T8" s="52">
        <f ca="1">VLOOKUP($S8,INDIRECT("'" &amp; $O$3 &amp; "'!$A$7:$J$48"),4,FALSE)</f>
        <v>0</v>
      </c>
      <c r="U8" s="53">
        <f ca="1">VLOOKUP($S8,INDIRECT("'" &amp; $O$3 &amp; "'!$A$7:$J$48"),9,FALSE)</f>
        <v>0</v>
      </c>
      <c r="W8" s="51" t="s">
        <v>67</v>
      </c>
      <c r="X8" s="52">
        <f ca="1">VLOOKUP($W8,INDIRECT("'" &amp; $O$3 &amp; "'!$A$7:$J$48"),5,FALSE)</f>
        <v>0</v>
      </c>
      <c r="Y8" s="53">
        <f ca="1">VLOOKUP($W8,INDIRECT("'" &amp; $O$3 &amp; "'!$A$7:$J$48"),10,FALSE)</f>
        <v>0</v>
      </c>
      <c r="AA8" s="60">
        <v>50</v>
      </c>
    </row>
    <row r="9" spans="1:27" x14ac:dyDescent="0.2">
      <c r="A9" s="32"/>
      <c r="B9" s="32"/>
      <c r="C9" s="32"/>
      <c r="D9" s="32"/>
      <c r="E9" s="32"/>
      <c r="F9" s="32"/>
      <c r="G9" s="32"/>
      <c r="H9" s="32"/>
      <c r="I9" s="32"/>
      <c r="J9" s="32"/>
      <c r="K9" s="35"/>
      <c r="L9" s="32"/>
      <c r="M9" s="32"/>
      <c r="O9" s="51" t="s">
        <v>67</v>
      </c>
      <c r="P9" s="52">
        <f ca="1">VLOOKUP($O9,INDIRECT("'" &amp; $O$3 &amp; "'!$A$7:$J$48"),2,FALSE)</f>
        <v>0</v>
      </c>
      <c r="Q9" s="53">
        <f ca="1">VLOOKUP($O9,INDIRECT("'" &amp; $O$3 &amp; "'!$A$7:$J$48"),7,FALSE)</f>
        <v>0</v>
      </c>
      <c r="R9" s="54"/>
      <c r="S9" s="51" t="s">
        <v>74</v>
      </c>
      <c r="T9" s="52">
        <f ca="1">VLOOKUP($S9,INDIRECT("'" &amp; $O$3 &amp; "'!$A$7:$J$48"),4,FALSE)</f>
        <v>11.474163879276331</v>
      </c>
      <c r="U9" s="53">
        <f ca="1">VLOOKUP($S9,INDIRECT("'" &amp; $O$3 &amp; "'!$A$7:$J$48"),9,FALSE)</f>
        <v>11.474163879276331</v>
      </c>
      <c r="W9" s="51" t="s">
        <v>49</v>
      </c>
      <c r="X9" s="52">
        <f ca="1">VLOOKUP($W9,INDIRECT("'" &amp; $O$3 &amp; "'!$A$7:$J$48"),5,FALSE)</f>
        <v>8.0182630599682554</v>
      </c>
      <c r="Y9" s="53">
        <f ca="1">VLOOKUP($W9,INDIRECT("'" &amp; $O$3 &amp; "'!$A$7:$J$48"),10,FALSE)</f>
        <v>8.0182630599682554</v>
      </c>
      <c r="AA9" s="60">
        <v>50</v>
      </c>
    </row>
    <row r="10" spans="1:27" x14ac:dyDescent="0.2">
      <c r="A10" s="32"/>
      <c r="B10" s="32"/>
      <c r="C10" s="32"/>
      <c r="D10" s="32"/>
      <c r="E10" s="32"/>
      <c r="F10" s="32"/>
      <c r="G10" s="32"/>
      <c r="H10" s="32"/>
      <c r="I10" s="32"/>
      <c r="J10" s="32"/>
      <c r="K10" s="35"/>
      <c r="L10" s="32"/>
      <c r="M10" s="32"/>
      <c r="O10" s="51" t="s">
        <v>42</v>
      </c>
      <c r="P10" s="52">
        <f ca="1">VLOOKUP($O10,INDIRECT("'" &amp; $O$3 &amp; "'!$A$7:$J$48"),2,FALSE)</f>
        <v>4.7705234306044018</v>
      </c>
      <c r="Q10" s="53">
        <f ca="1">VLOOKUP($O10,INDIRECT("'" &amp; $O$3 &amp; "'!$A$7:$J$48"),7,FALSE)</f>
        <v>4.7705234306044018</v>
      </c>
      <c r="R10" s="54"/>
      <c r="S10" s="51" t="s">
        <v>42</v>
      </c>
      <c r="T10" s="52">
        <f ca="1">VLOOKUP($S10,INDIRECT("'" &amp; $O$3 &amp; "'!$A$7:$J$48"),4,FALSE)</f>
        <v>16.157960319571945</v>
      </c>
      <c r="U10" s="53">
        <f ca="1">VLOOKUP($S10,INDIRECT("'" &amp; $O$3 &amp; "'!$A$7:$J$48"),9,FALSE)</f>
        <v>16.157960319571945</v>
      </c>
      <c r="W10" s="51" t="s">
        <v>74</v>
      </c>
      <c r="X10" s="52">
        <f ca="1">VLOOKUP($W10,INDIRECT("'" &amp; $O$3 &amp; "'!$A$7:$J$48"),5,FALSE)</f>
        <v>11.647477433274748</v>
      </c>
      <c r="Y10" s="53">
        <f ca="1">VLOOKUP($W10,INDIRECT("'" &amp; $O$3 &amp; "'!$A$7:$J$48"),10,FALSE)</f>
        <v>11.647477433274748</v>
      </c>
      <c r="AA10" s="60">
        <v>50</v>
      </c>
    </row>
    <row r="11" spans="1:27" x14ac:dyDescent="0.2">
      <c r="A11" s="32"/>
      <c r="B11" s="32"/>
      <c r="C11" s="32"/>
      <c r="D11" s="32"/>
      <c r="E11" s="32"/>
      <c r="F11" s="32"/>
      <c r="G11" s="32"/>
      <c r="H11" s="32"/>
      <c r="I11" s="32"/>
      <c r="J11" s="32"/>
      <c r="K11" s="35"/>
      <c r="L11" s="32"/>
      <c r="M11" s="32"/>
      <c r="O11" s="51" t="s">
        <v>74</v>
      </c>
      <c r="P11" s="52">
        <f ca="1">VLOOKUP($O11,INDIRECT("'" &amp; $O$3 &amp; "'!$A$7:$J$48"),2,FALSE)</f>
        <v>6.6594321647647092</v>
      </c>
      <c r="Q11" s="53">
        <f ca="1">VLOOKUP($O11,INDIRECT("'" &amp; $O$3 &amp; "'!$A$7:$J$48"),7,FALSE)</f>
        <v>6.6594321647647092</v>
      </c>
      <c r="R11" s="54"/>
      <c r="S11" s="51" t="s">
        <v>49</v>
      </c>
      <c r="T11" s="52">
        <f ca="1">VLOOKUP($S11,INDIRECT("'" &amp; $O$3 &amp; "'!$A$7:$J$48"),4,FALSE)</f>
        <v>16.206658090397354</v>
      </c>
      <c r="U11" s="53">
        <f ca="1">VLOOKUP($S11,INDIRECT("'" &amp; $O$3 &amp; "'!$A$7:$J$48"),9,FALSE)</f>
        <v>16.206658090397354</v>
      </c>
      <c r="W11" s="51" t="s">
        <v>42</v>
      </c>
      <c r="X11" s="52">
        <f ca="1">VLOOKUP($W11,INDIRECT("'" &amp; $O$3 &amp; "'!$A$7:$J$48"),5,FALSE)</f>
        <v>16.378465825392432</v>
      </c>
      <c r="Y11" s="53">
        <f ca="1">VLOOKUP($W11,INDIRECT("'" &amp; $O$3 &amp; "'!$A$7:$J$48"),10,FALSE)</f>
        <v>16.378465825392432</v>
      </c>
      <c r="AA11" s="60">
        <v>50</v>
      </c>
    </row>
    <row r="12" spans="1:27" x14ac:dyDescent="0.2">
      <c r="A12" s="32"/>
      <c r="B12" s="32"/>
      <c r="C12" s="32"/>
      <c r="D12" s="32"/>
      <c r="E12" s="32"/>
      <c r="F12" s="32"/>
      <c r="G12" s="32"/>
      <c r="H12" s="32"/>
      <c r="I12" s="32"/>
      <c r="J12" s="32"/>
      <c r="K12" s="35"/>
      <c r="L12" s="32"/>
      <c r="M12" s="32"/>
      <c r="O12" s="51" t="s">
        <v>47</v>
      </c>
      <c r="P12" s="52">
        <f ca="1">VLOOKUP($O12,INDIRECT("'" &amp; $O$3 &amp; "'!$A$7:$J$48"),2,FALSE)</f>
        <v>7.09986604841143</v>
      </c>
      <c r="Q12" s="53">
        <f ca="1">VLOOKUP($O12,INDIRECT("'" &amp; $O$3 &amp; "'!$A$7:$J$48"),7,FALSE)</f>
        <v>7.09986604841143</v>
      </c>
      <c r="R12" s="54"/>
      <c r="S12" s="51" t="s">
        <v>73</v>
      </c>
      <c r="T12" s="52">
        <f ca="1">VLOOKUP($S12,INDIRECT("'" &amp; $O$3 &amp; "'!$A$7:$J$48"),4,FALSE)</f>
        <v>18.865301681363551</v>
      </c>
      <c r="U12" s="53">
        <f ca="1">VLOOKUP($S12,INDIRECT("'" &amp; $O$3 &amp; "'!$A$7:$J$48"),9,FALSE)</f>
        <v>27.393186255735422</v>
      </c>
      <c r="W12" s="51" t="s">
        <v>73</v>
      </c>
      <c r="X12" s="52">
        <f ca="1">VLOOKUP($W12,INDIRECT("'" &amp; $O$3 &amp; "'!$A$7:$J$48"),5,FALSE)</f>
        <v>17.369340118720704</v>
      </c>
      <c r="Y12" s="53">
        <f ca="1">VLOOKUP($W12,INDIRECT("'" &amp; $O$3 &amp; "'!$A$7:$J$48"),10,FALSE)</f>
        <v>27.672229030396196</v>
      </c>
      <c r="AA12" s="60">
        <v>50</v>
      </c>
    </row>
    <row r="13" spans="1:27" x14ac:dyDescent="0.2">
      <c r="A13" s="32"/>
      <c r="B13" s="32"/>
      <c r="C13" s="32"/>
      <c r="D13" s="32"/>
      <c r="E13" s="32"/>
      <c r="F13" s="32"/>
      <c r="G13" s="32"/>
      <c r="H13" s="32"/>
      <c r="I13" s="32"/>
      <c r="J13" s="32"/>
      <c r="K13" s="35"/>
      <c r="L13" s="32"/>
      <c r="M13" s="32"/>
      <c r="O13" s="51" t="s">
        <v>73</v>
      </c>
      <c r="P13" s="52">
        <f ca="1">VLOOKUP($O13,INDIRECT("'" &amp; $O$3 &amp; "'!$A$7:$J$48"),2,FALSE)</f>
        <v>7.5989909330781824</v>
      </c>
      <c r="Q13" s="53">
        <f ca="1">VLOOKUP($O13,INDIRECT("'" &amp; $O$3 &amp; "'!$A$7:$J$48"),7,FALSE)</f>
        <v>20.54321584980557</v>
      </c>
      <c r="R13" s="54"/>
      <c r="S13" s="51" t="s">
        <v>47</v>
      </c>
      <c r="T13" s="52">
        <f ca="1">VLOOKUP($S13,INDIRECT("'" &amp; $O$3 &amp; "'!$A$7:$J$48"),4,FALSE)</f>
        <v>19.037617146437228</v>
      </c>
      <c r="U13" s="53">
        <f ca="1">VLOOKUP($S13,INDIRECT("'" &amp; $O$3 &amp; "'!$A$7:$J$48"),9,FALSE)</f>
        <v>21.192819087543327</v>
      </c>
      <c r="W13" s="51" t="s">
        <v>70</v>
      </c>
      <c r="X13" s="52">
        <f ca="1">VLOOKUP($W13,INDIRECT("'" &amp; $O$3 &amp; "'!$A$7:$J$48"),5,FALSE)</f>
        <v>19.894764692402866</v>
      </c>
      <c r="Y13" s="53">
        <f ca="1">VLOOKUP($W13,INDIRECT("'" &amp; $O$3 &amp; "'!$A$7:$J$48"),10,FALSE)</f>
        <v>19.894764692402866</v>
      </c>
      <c r="AA13" s="60">
        <v>50</v>
      </c>
    </row>
    <row r="14" spans="1:27" x14ac:dyDescent="0.2">
      <c r="A14" s="32"/>
      <c r="B14" s="32"/>
      <c r="C14" s="32"/>
      <c r="D14" s="32"/>
      <c r="E14" s="32"/>
      <c r="F14" s="32"/>
      <c r="G14" s="32"/>
      <c r="H14" s="32"/>
      <c r="I14" s="32"/>
      <c r="J14" s="32"/>
      <c r="K14" s="35"/>
      <c r="L14" s="32"/>
      <c r="M14" s="32"/>
      <c r="O14" s="51" t="s">
        <v>70</v>
      </c>
      <c r="P14" s="52">
        <f ca="1">VLOOKUP($O14,INDIRECT("'" &amp; $O$3 &amp; "'!$A$7:$J$48"),2,FALSE)</f>
        <v>13.173503003210893</v>
      </c>
      <c r="Q14" s="53">
        <f ca="1">VLOOKUP($O14,INDIRECT("'" &amp; $O$3 &amp; "'!$A$7:$J$48"),7,FALSE)</f>
        <v>13.173503003210893</v>
      </c>
      <c r="R14" s="54"/>
      <c r="S14" s="51" t="s">
        <v>57</v>
      </c>
      <c r="T14" s="52">
        <f ca="1">VLOOKUP($S14,INDIRECT("'" &amp; $O$3 &amp; "'!$A$7:$J$48"),4,FALSE)</f>
        <v>20.996774140824211</v>
      </c>
      <c r="U14" s="53">
        <f ca="1">VLOOKUP($S14,INDIRECT("'" &amp; $O$3 &amp; "'!$A$7:$J$48"),9,FALSE)</f>
        <v>40.854278869933331</v>
      </c>
      <c r="W14" s="51" t="s">
        <v>47</v>
      </c>
      <c r="X14" s="52">
        <f ca="1">VLOOKUP($W14,INDIRECT("'" &amp; $O$3 &amp; "'!$A$7:$J$48"),5,FALSE)</f>
        <v>20.421264201100918</v>
      </c>
      <c r="Y14" s="53">
        <f ca="1">VLOOKUP($W14,INDIRECT("'" &amp; $O$3 &amp; "'!$A$7:$J$48"),10,FALSE)</f>
        <v>22.800085299795469</v>
      </c>
      <c r="AA14" s="60">
        <v>50</v>
      </c>
    </row>
    <row r="15" spans="1:27" x14ac:dyDescent="0.2">
      <c r="A15" s="32"/>
      <c r="B15" s="32"/>
      <c r="C15" s="32"/>
      <c r="D15" s="32"/>
      <c r="E15" s="32"/>
      <c r="F15" s="32"/>
      <c r="G15" s="32"/>
      <c r="H15" s="32"/>
      <c r="I15" s="32"/>
      <c r="J15" s="32"/>
      <c r="K15" s="35"/>
      <c r="L15" s="32"/>
      <c r="M15" s="32"/>
      <c r="O15" s="51" t="s">
        <v>76</v>
      </c>
      <c r="P15" s="52">
        <f ca="1">VLOOKUP($O15,INDIRECT("'" &amp; $O$3 &amp; "'!$A$7:$J$48"),2,FALSE)</f>
        <v>14.71512448325012</v>
      </c>
      <c r="Q15" s="53">
        <f ca="1">VLOOKUP($O15,INDIRECT("'" &amp; $O$3 &amp; "'!$A$7:$J$48"),7,FALSE)</f>
        <v>14.71512448325012</v>
      </c>
      <c r="R15" s="54"/>
      <c r="S15" s="51" t="s">
        <v>65</v>
      </c>
      <c r="T15" s="52">
        <f ca="1">VLOOKUP($S15,INDIRECT("'" &amp; $O$3 &amp; "'!$A$7:$J$48"),4,FALSE)</f>
        <v>21.912760060706105</v>
      </c>
      <c r="U15" s="53">
        <f ca="1">VLOOKUP($S15,INDIRECT("'" &amp; $O$3 &amp; "'!$A$7:$J$48"),9,FALSE)</f>
        <v>41.502966245806924</v>
      </c>
      <c r="W15" s="55" t="s">
        <v>50</v>
      </c>
      <c r="X15" s="52">
        <f ca="1">VLOOKUP($W15,INDIRECT("'" &amp; $O$3 &amp; "'!$A$7:$J$48"),5,FALSE)</f>
        <v>20.446493803840074</v>
      </c>
      <c r="Y15" s="53">
        <f ca="1">VLOOKUP($W15,INDIRECT("'" &amp; $O$3 &amp; "'!$A$7:$J$48"),10,FALSE)</f>
        <v>20.446493803840074</v>
      </c>
      <c r="AA15" s="60">
        <v>50</v>
      </c>
    </row>
    <row r="16" spans="1:27" x14ac:dyDescent="0.2">
      <c r="A16" s="32"/>
      <c r="B16" s="32"/>
      <c r="C16" s="32"/>
      <c r="D16" s="32"/>
      <c r="E16" s="32"/>
      <c r="F16" s="32"/>
      <c r="G16" s="32"/>
      <c r="H16" s="32"/>
      <c r="I16" s="32"/>
      <c r="J16" s="32"/>
      <c r="K16" s="35"/>
      <c r="L16" s="32"/>
      <c r="M16" s="32"/>
      <c r="O16" s="55" t="s">
        <v>46</v>
      </c>
      <c r="P16" s="52">
        <f ca="1">VLOOKUP($O16,INDIRECT("'" &amp; $O$3 &amp; "'!$A$7:$J$48"),2,FALSE)</f>
        <v>14.750657754862702</v>
      </c>
      <c r="Q16" s="53">
        <f ca="1">VLOOKUP($O16,INDIRECT("'" &amp; $O$3 &amp; "'!$A$7:$J$48"),7,FALSE)</f>
        <v>32.893966793343829</v>
      </c>
      <c r="R16" s="54"/>
      <c r="S16" s="51" t="s">
        <v>62</v>
      </c>
      <c r="T16" s="52">
        <f ca="1">VLOOKUP($S16,INDIRECT("'" &amp; $O$3 &amp; "'!$A$7:$J$48"),4,FALSE)</f>
        <v>22.426969863109822</v>
      </c>
      <c r="U16" s="53">
        <f ca="1">VLOOKUP($S16,INDIRECT("'" &amp; $O$3 &amp; "'!$A$7:$J$48"),9,FALSE)</f>
        <v>39.420883812420975</v>
      </c>
      <c r="W16" s="51" t="s">
        <v>61</v>
      </c>
      <c r="X16" s="52">
        <f ca="1">VLOOKUP($W16,INDIRECT("'" &amp; $O$3 &amp; "'!$A$7:$J$48"),5,FALSE)</f>
        <v>21.911987805730107</v>
      </c>
      <c r="Y16" s="53">
        <f ca="1">VLOOKUP($W16,INDIRECT("'" &amp; $O$3 &amp; "'!$A$7:$J$48"),10,FALSE)</f>
        <v>28.705458009307058</v>
      </c>
      <c r="AA16" s="60">
        <v>50</v>
      </c>
    </row>
    <row r="17" spans="1:27" x14ac:dyDescent="0.2">
      <c r="A17" s="32"/>
      <c r="B17" s="32"/>
      <c r="C17" s="32"/>
      <c r="D17" s="32"/>
      <c r="E17" s="32"/>
      <c r="F17" s="32"/>
      <c r="G17" s="32"/>
      <c r="H17" s="32"/>
      <c r="I17" s="32"/>
      <c r="J17" s="32"/>
      <c r="K17" s="35"/>
      <c r="L17" s="32"/>
      <c r="M17" s="32"/>
      <c r="O17" s="55" t="s">
        <v>50</v>
      </c>
      <c r="P17" s="52">
        <f ca="1">VLOOKUP($O17,INDIRECT("'" &amp; $O$3 &amp; "'!$A$7:$J$48"),2,FALSE)</f>
        <v>18.162859430943652</v>
      </c>
      <c r="Q17" s="53">
        <f ca="1">VLOOKUP($O17,INDIRECT("'" &amp; $O$3 &amp; "'!$A$7:$J$48"),7,FALSE)</f>
        <v>18.162859430943652</v>
      </c>
      <c r="R17" s="54"/>
      <c r="S17" s="51" t="s">
        <v>76</v>
      </c>
      <c r="T17" s="52">
        <f ca="1">VLOOKUP($S17,INDIRECT("'" &amp; $O$3 &amp; "'!$A$7:$J$48"),4,FALSE)</f>
        <v>22.85484769829003</v>
      </c>
      <c r="U17" s="53">
        <f ca="1">VLOOKUP($S17,INDIRECT("'" &amp; $O$3 &amp; "'!$A$7:$J$48"),9,FALSE)</f>
        <v>22.85484769829003</v>
      </c>
      <c r="W17" s="51" t="s">
        <v>45</v>
      </c>
      <c r="X17" s="52">
        <f ca="1">VLOOKUP($W17,INDIRECT("'" &amp; $O$3 &amp; "'!$A$7:$J$48"),5,FALSE)</f>
        <v>22.886986427517755</v>
      </c>
      <c r="Y17" s="53">
        <f ca="1">VLOOKUP($W17,INDIRECT("'" &amp; $O$3 &amp; "'!$A$7:$J$48"),10,FALSE)</f>
        <v>22.886986427517755</v>
      </c>
      <c r="AA17" s="60">
        <v>50</v>
      </c>
    </row>
    <row r="18" spans="1:27" x14ac:dyDescent="0.2">
      <c r="A18" s="32"/>
      <c r="B18" s="32"/>
      <c r="C18" s="32"/>
      <c r="D18" s="32"/>
      <c r="E18" s="32"/>
      <c r="F18" s="32"/>
      <c r="G18" s="32"/>
      <c r="H18" s="32"/>
      <c r="I18" s="32"/>
      <c r="J18" s="32"/>
      <c r="K18" s="35"/>
      <c r="L18" s="32"/>
      <c r="M18" s="32"/>
      <c r="O18" s="51" t="s">
        <v>118</v>
      </c>
      <c r="P18" s="52">
        <f ca="1">VLOOKUP($O18,INDIRECT("'" &amp; $O$3 &amp; "'!$A$7:$J$48"),2,FALSE)</f>
        <v>18.437354824107754</v>
      </c>
      <c r="Q18" s="53">
        <f ca="1">VLOOKUP($O18,INDIRECT("'" &amp; $O$3 &amp; "'!$A$7:$J$48"),7,FALSE)</f>
        <v>27.656032236161632</v>
      </c>
      <c r="R18" s="54"/>
      <c r="S18" s="51" t="s">
        <v>61</v>
      </c>
      <c r="T18" s="52">
        <f ca="1">VLOOKUP($S18,INDIRECT("'" &amp; $O$3 &amp; "'!$A$7:$J$48"),4,FALSE)</f>
        <v>23.220901228055755</v>
      </c>
      <c r="U18" s="53">
        <f ca="1">VLOOKUP($S18,INDIRECT("'" &amp; $O$3 &amp; "'!$A$7:$J$48"),9,FALSE)</f>
        <v>29.347114724650393</v>
      </c>
      <c r="W18" s="51" t="s">
        <v>76</v>
      </c>
      <c r="X18" s="52">
        <f ca="1">VLOOKUP($W18,INDIRECT("'" &amp; $O$3 &amp; "'!$A$7:$J$48"),5,FALSE)</f>
        <v>22.901707822523075</v>
      </c>
      <c r="Y18" s="53">
        <f ca="1">VLOOKUP($W18,INDIRECT("'" &amp; $O$3 &amp; "'!$A$7:$J$48"),10,FALSE)</f>
        <v>22.901707822523075</v>
      </c>
      <c r="AA18" s="60">
        <v>50</v>
      </c>
    </row>
    <row r="19" spans="1:27" x14ac:dyDescent="0.2">
      <c r="A19" s="32"/>
      <c r="B19" s="32"/>
      <c r="C19" s="32"/>
      <c r="D19" s="32"/>
      <c r="E19" s="32"/>
      <c r="F19" s="32"/>
      <c r="G19" s="32"/>
      <c r="H19" s="32"/>
      <c r="I19" s="32"/>
      <c r="J19" s="32"/>
      <c r="K19" s="35"/>
      <c r="L19" s="32"/>
      <c r="M19" s="32"/>
      <c r="O19" s="51" t="s">
        <v>62</v>
      </c>
      <c r="P19" s="52">
        <f ca="1">VLOOKUP($O19,INDIRECT("'" &amp; $O$3 &amp; "'!$A$7:$J$48"),2,FALSE)</f>
        <v>18.86898302078103</v>
      </c>
      <c r="Q19" s="53">
        <f ca="1">VLOOKUP($O19,INDIRECT("'" &amp; $O$3 &amp; "'!$A$7:$J$48"),7,FALSE)</f>
        <v>48.303305400441417</v>
      </c>
      <c r="R19" s="54"/>
      <c r="S19" s="51" t="s">
        <v>66</v>
      </c>
      <c r="T19" s="52">
        <f ca="1">VLOOKUP($S19,INDIRECT("'" &amp; $O$3 &amp; "'!$A$7:$J$48"),4,FALSE)</f>
        <v>23.88146663605573</v>
      </c>
      <c r="U19" s="53">
        <f ca="1">VLOOKUP($S19,INDIRECT("'" &amp; $O$3 &amp; "'!$A$7:$J$48"),9,FALSE)</f>
        <v>42.549261074970168</v>
      </c>
      <c r="W19" s="51" t="s">
        <v>66</v>
      </c>
      <c r="X19" s="52">
        <f ca="1">VLOOKUP($W19,INDIRECT("'" &amp; $O$3 &amp; "'!$A$7:$J$48"),5,FALSE)</f>
        <v>23.794399574383618</v>
      </c>
      <c r="Y19" s="53">
        <f ca="1">VLOOKUP($W19,INDIRECT("'" &amp; $O$3 &amp; "'!$A$7:$J$48"),10,FALSE)</f>
        <v>39.961183791109384</v>
      </c>
      <c r="AA19" s="60">
        <v>50</v>
      </c>
    </row>
    <row r="20" spans="1:27" x14ac:dyDescent="0.2">
      <c r="A20" s="32"/>
      <c r="B20" s="32"/>
      <c r="C20" s="32"/>
      <c r="D20" s="32"/>
      <c r="E20" s="32"/>
      <c r="F20" s="32"/>
      <c r="G20" s="32"/>
      <c r="H20" s="32"/>
      <c r="I20" s="32"/>
      <c r="J20" s="32"/>
      <c r="K20" s="35"/>
      <c r="L20" s="32"/>
      <c r="M20" s="32"/>
      <c r="O20" s="51" t="s">
        <v>61</v>
      </c>
      <c r="P20" s="52">
        <f ca="1">VLOOKUP($O20,INDIRECT("'" &amp; $O$3 &amp; "'!$A$7:$J$48"),2,FALSE)</f>
        <v>18.989729378473964</v>
      </c>
      <c r="Q20" s="53">
        <f ca="1">VLOOKUP($O20,INDIRECT("'" &amp; $O$3 &amp; "'!$A$7:$J$48"),7,FALSE)</f>
        <v>27.489183130931231</v>
      </c>
      <c r="R20" s="54"/>
      <c r="S20" s="55" t="s">
        <v>50</v>
      </c>
      <c r="T20" s="52">
        <f ca="1">VLOOKUP($S20,INDIRECT("'" &amp; $O$3 &amp; "'!$A$7:$J$48"),4,FALSE)</f>
        <v>24.98935790085541</v>
      </c>
      <c r="U20" s="53">
        <f ca="1">VLOOKUP($S20,INDIRECT("'" &amp; $O$3 &amp; "'!$A$7:$J$48"),9,FALSE)</f>
        <v>24.98935790085541</v>
      </c>
      <c r="W20" s="51" t="s">
        <v>57</v>
      </c>
      <c r="X20" s="52">
        <f ca="1">VLOOKUP($W20,INDIRECT("'" &amp; $O$3 &amp; "'!$A$7:$J$48"),5,FALSE)</f>
        <v>24.581722326923892</v>
      </c>
      <c r="Y20" s="53">
        <f ca="1">VLOOKUP($W20,INDIRECT("'" &amp; $O$3 &amp; "'!$A$7:$J$48"),10,FALSE)</f>
        <v>41.778825878102019</v>
      </c>
      <c r="AA20" s="60">
        <v>50</v>
      </c>
    </row>
    <row r="21" spans="1:27" x14ac:dyDescent="0.2">
      <c r="A21" s="32"/>
      <c r="B21" s="32"/>
      <c r="C21" s="32"/>
      <c r="D21" s="32"/>
      <c r="E21" s="32"/>
      <c r="F21" s="32"/>
      <c r="G21" s="32"/>
      <c r="H21" s="32"/>
      <c r="I21" s="32"/>
      <c r="J21" s="32"/>
      <c r="K21" s="35"/>
      <c r="L21" s="32"/>
      <c r="M21" s="32"/>
      <c r="O21" s="51" t="s">
        <v>65</v>
      </c>
      <c r="P21" s="52">
        <f ca="1">VLOOKUP($O21,INDIRECT("'" &amp; $O$3 &amp; "'!$A$7:$J$48"),2,FALSE)</f>
        <v>19.075333340120608</v>
      </c>
      <c r="Q21" s="53">
        <f ca="1">VLOOKUP($O21,INDIRECT("'" &amp; $O$3 &amp; "'!$A$7:$J$48"),7,FALSE)</f>
        <v>53.006565783465305</v>
      </c>
      <c r="R21" s="54"/>
      <c r="S21" s="51" t="s">
        <v>45</v>
      </c>
      <c r="T21" s="52">
        <f ca="1">VLOOKUP($S21,INDIRECT("'" &amp; $O$3 &amp; "'!$A$7:$J$48"),4,FALSE)</f>
        <v>26.427615549733375</v>
      </c>
      <c r="U21" s="53">
        <f ca="1">VLOOKUP($S21,INDIRECT("'" &amp; $O$3 &amp; "'!$A$7:$J$48"),9,FALSE)</f>
        <v>26.427615549733375</v>
      </c>
      <c r="W21" s="51" t="s">
        <v>65</v>
      </c>
      <c r="X21" s="52">
        <f ca="1">VLOOKUP($W21,INDIRECT("'" &amp; $O$3 &amp; "'!$A$7:$J$48"),5,FALSE)</f>
        <v>25.245318737504981</v>
      </c>
      <c r="Y21" s="53">
        <f ca="1">VLOOKUP($W21,INDIRECT("'" &amp; $O$3 &amp; "'!$A$7:$J$48"),10,FALSE)</f>
        <v>42.21093495917733</v>
      </c>
      <c r="AA21" s="60">
        <v>50</v>
      </c>
    </row>
    <row r="22" spans="1:27" x14ac:dyDescent="0.2">
      <c r="A22" s="32"/>
      <c r="B22" s="32"/>
      <c r="C22" s="32"/>
      <c r="D22" s="32"/>
      <c r="E22" s="32"/>
      <c r="F22" s="32"/>
      <c r="G22" s="32"/>
      <c r="H22" s="32"/>
      <c r="I22" s="32"/>
      <c r="J22" s="32"/>
      <c r="K22" s="35"/>
      <c r="L22" s="32"/>
      <c r="M22" s="32"/>
      <c r="O22" s="51" t="s">
        <v>57</v>
      </c>
      <c r="P22" s="52">
        <f ca="1">VLOOKUP($O22,INDIRECT("'" &amp; $O$3 &amp; "'!$A$7:$J$48"),2,FALSE)</f>
        <v>19.193947570337833</v>
      </c>
      <c r="Q22" s="53">
        <f ca="1">VLOOKUP($O22,INDIRECT("'" &amp; $O$3 &amp; "'!$A$7:$J$48"),7,FALSE)</f>
        <v>41.739259407233341</v>
      </c>
      <c r="R22" s="54"/>
      <c r="S22" s="51" t="s">
        <v>70</v>
      </c>
      <c r="T22" s="52">
        <f ca="1">VLOOKUP($S22,INDIRECT("'" &amp; $O$3 &amp; "'!$A$7:$J$48"),4,FALSE)</f>
        <v>26.984630150741381</v>
      </c>
      <c r="U22" s="53">
        <f ca="1">VLOOKUP($S22,INDIRECT("'" &amp; $O$3 &amp; "'!$A$7:$J$48"),9,FALSE)</f>
        <v>26.984630150741381</v>
      </c>
      <c r="W22" s="51" t="s">
        <v>118</v>
      </c>
      <c r="X22" s="52">
        <f ca="1">VLOOKUP($W22,INDIRECT("'" &amp; $O$3 &amp; "'!$A$7:$J$48"),5,FALSE)</f>
        <v>25.336152065418272</v>
      </c>
      <c r="Y22" s="53">
        <f ca="1">VLOOKUP($W22,INDIRECT("'" &amp; $O$3 &amp; "'!$A$7:$J$48"),10,FALSE)</f>
        <v>34.554829477472154</v>
      </c>
      <c r="AA22" s="60">
        <v>50</v>
      </c>
    </row>
    <row r="23" spans="1:27" x14ac:dyDescent="0.2">
      <c r="A23" s="32"/>
      <c r="B23" s="32"/>
      <c r="C23" s="88" t="s">
        <v>109</v>
      </c>
      <c r="D23" s="32"/>
      <c r="E23" s="32"/>
      <c r="F23" s="32"/>
      <c r="G23" s="32"/>
      <c r="H23" s="32"/>
      <c r="I23" s="32"/>
      <c r="J23" s="32"/>
      <c r="K23" s="35"/>
      <c r="L23" s="32"/>
      <c r="M23" s="32"/>
      <c r="O23" s="51" t="s">
        <v>60</v>
      </c>
      <c r="P23" s="52">
        <f ca="1">VLOOKUP($O23,INDIRECT("'" &amp; $O$3 &amp; "'!$A$7:$J$48"),2,FALSE)</f>
        <v>20.040271470133217</v>
      </c>
      <c r="Q23" s="53">
        <f ca="1">VLOOKUP($O23,INDIRECT("'" &amp; $O$3 &amp; "'!$A$7:$J$48"),7,FALSE)</f>
        <v>28.357807770398285</v>
      </c>
      <c r="R23" s="54"/>
      <c r="S23" s="51" t="s">
        <v>22</v>
      </c>
      <c r="T23" s="52">
        <f ca="1">VLOOKUP($S23,INDIRECT("'" &amp; $O$3 &amp; "'!$A$7:$J$48"),4,FALSE)</f>
        <v>28.103078302419949</v>
      </c>
      <c r="U23" s="53">
        <f ca="1">VLOOKUP($S23,INDIRECT("'" &amp; $O$3 &amp; "'!$A$7:$J$48"),9,FALSE)</f>
        <v>28.103078302419949</v>
      </c>
      <c r="W23" s="51" t="s">
        <v>53</v>
      </c>
      <c r="X23" s="52">
        <f ca="1">VLOOKUP($W23,INDIRECT("'" &amp; $O$3 &amp; "'!$A$7:$J$48"),5,FALSE)</f>
        <v>26.23847331086068</v>
      </c>
      <c r="Y23" s="53">
        <f ca="1">VLOOKUP($W23,INDIRECT("'" &amp; $O$3 &amp; "'!$A$7:$J$48"),10,FALSE)</f>
        <v>36.710138031613617</v>
      </c>
      <c r="AA23" s="60">
        <v>50</v>
      </c>
    </row>
    <row r="24" spans="1:27" x14ac:dyDescent="0.2">
      <c r="A24" s="32"/>
      <c r="B24" s="32"/>
      <c r="C24" s="32"/>
      <c r="D24" s="32"/>
      <c r="E24" s="32"/>
      <c r="F24" s="32"/>
      <c r="G24" s="32"/>
      <c r="H24" s="32"/>
      <c r="I24" s="32"/>
      <c r="J24" s="32"/>
      <c r="K24" s="35"/>
      <c r="L24" s="32"/>
      <c r="M24" s="32"/>
      <c r="O24" s="51" t="s">
        <v>43</v>
      </c>
      <c r="P24" s="52">
        <f ca="1">VLOOKUP($O24,INDIRECT("'" &amp; $O$3 &amp; "'!$A$7:$J$48"),2,FALSE)</f>
        <v>20.055527332920935</v>
      </c>
      <c r="Q24" s="53">
        <f ca="1">VLOOKUP($O24,INDIRECT("'" &amp; $O$3 &amp; "'!$A$7:$J$48"),7,FALSE)</f>
        <v>23.880832273805041</v>
      </c>
      <c r="R24" s="54"/>
      <c r="S24" s="51" t="s">
        <v>118</v>
      </c>
      <c r="T24" s="52">
        <f ca="1">VLOOKUP($S24,INDIRECT("'" &amp; $O$3 &amp; "'!$A$7:$J$48"),4,FALSE)</f>
        <v>28.321612809534997</v>
      </c>
      <c r="U24" s="53">
        <f ca="1">VLOOKUP($S24,INDIRECT("'" &amp; $O$3 &amp; "'!$A$7:$J$48"),9,FALSE)</f>
        <v>37.901943403293927</v>
      </c>
      <c r="W24" s="51" t="s">
        <v>62</v>
      </c>
      <c r="X24" s="52">
        <f ca="1">VLOOKUP($W24,INDIRECT("'" &amp; $O$3 &amp; "'!$A$7:$J$48"),5,FALSE)</f>
        <v>27.252123571069376</v>
      </c>
      <c r="Y24" s="53">
        <f ca="1">VLOOKUP($W24,INDIRECT("'" &amp; $O$3 &amp; "'!$A$7:$J$48"),10,FALSE)</f>
        <v>41.969284760899569</v>
      </c>
      <c r="AA24" s="60">
        <v>50</v>
      </c>
    </row>
    <row r="25" spans="1:27" x14ac:dyDescent="0.2">
      <c r="A25" s="32"/>
      <c r="B25" s="32"/>
      <c r="C25" s="32"/>
      <c r="D25" s="32"/>
      <c r="E25" s="32"/>
      <c r="F25" s="32"/>
      <c r="G25" s="32"/>
      <c r="H25" s="32"/>
      <c r="I25" s="32"/>
      <c r="J25" s="32"/>
      <c r="K25" s="35"/>
      <c r="L25" s="32"/>
      <c r="M25" s="32"/>
      <c r="O25" s="51" t="s">
        <v>63</v>
      </c>
      <c r="P25" s="52">
        <f ca="1">VLOOKUP($O25,INDIRECT("'" &amp; $O$3 &amp; "'!$A$7:$J$48"),2,FALSE)</f>
        <v>20.812400300702731</v>
      </c>
      <c r="Q25" s="53">
        <f ca="1">VLOOKUP($O25,INDIRECT("'" &amp; $O$3 &amp; "'!$A$7:$J$48"),7,FALSE)</f>
        <v>55.997029974585672</v>
      </c>
      <c r="R25" s="54"/>
      <c r="S25" s="51" t="s">
        <v>48</v>
      </c>
      <c r="T25" s="52">
        <f ca="1">VLOOKUP($S25,INDIRECT("'" &amp; $O$3 &amp; "'!$A$7:$J$48"),4,FALSE)</f>
        <v>29.669324832224085</v>
      </c>
      <c r="U25" s="53">
        <f ca="1">VLOOKUP($S25,INDIRECT("'" &amp; $O$3 &amp; "'!$A$7:$J$48"),9,FALSE)</f>
        <v>48.797215059187018</v>
      </c>
      <c r="W25" s="51" t="s">
        <v>22</v>
      </c>
      <c r="X25" s="52">
        <f ca="1">VLOOKUP($W25,INDIRECT("'" &amp; $O$3 &amp; "'!$A$7:$J$48"),5,FALSE)</f>
        <v>29.193146194203113</v>
      </c>
      <c r="Y25" s="53">
        <f ca="1">VLOOKUP($W25,INDIRECT("'" &amp; $O$3 &amp; "'!$A$7:$J$48"),10,FALSE)</f>
        <v>29.193146194203113</v>
      </c>
      <c r="AA25" s="60">
        <v>50</v>
      </c>
    </row>
    <row r="26" spans="1:27" x14ac:dyDescent="0.2">
      <c r="A26" s="32"/>
      <c r="B26" s="32"/>
      <c r="C26" s="32"/>
      <c r="D26" s="32"/>
      <c r="E26" s="32"/>
      <c r="F26" s="32"/>
      <c r="G26" s="32"/>
      <c r="H26" s="32"/>
      <c r="I26" s="32"/>
      <c r="J26" s="32"/>
      <c r="K26" s="35"/>
      <c r="L26" s="32"/>
      <c r="M26" s="32"/>
      <c r="O26" s="51" t="s">
        <v>3</v>
      </c>
      <c r="P26" s="52">
        <f ca="1">VLOOKUP($O26,INDIRECT("'" &amp; $O$3 &amp; "'!$A$7:$J$48"),2,FALSE)</f>
        <v>21.881978387603688</v>
      </c>
      <c r="Q26" s="53">
        <f ca="1">VLOOKUP($O26,INDIRECT("'" &amp; $O$3 &amp; "'!$A$7:$J$48"),7,FALSE)</f>
        <v>23.12103146342411</v>
      </c>
      <c r="R26" s="54"/>
      <c r="S26" s="51" t="s">
        <v>8</v>
      </c>
      <c r="T26" s="52">
        <f ca="1">VLOOKUP($S26,INDIRECT("'" &amp; $O$3 &amp; "'!$A$7:$J$48"),4,FALSE)</f>
        <v>31.315471750859434</v>
      </c>
      <c r="U26" s="53">
        <f ca="1">VLOOKUP($S26,INDIRECT("'" &amp; $O$3 &amp; "'!$A$7:$J$48"),9,FALSE)</f>
        <v>40.245791576643114</v>
      </c>
      <c r="W26" s="51" t="s">
        <v>8</v>
      </c>
      <c r="X26" s="52">
        <f ca="1">VLOOKUP($W26,INDIRECT("'" &amp; $O$3 &amp; "'!$A$7:$J$48"),5,FALSE)</f>
        <v>30.9224968241938</v>
      </c>
      <c r="Y26" s="53">
        <f ca="1">VLOOKUP($W26,INDIRECT("'" &amp; $O$3 &amp; "'!$A$7:$J$48"),10,FALSE)</f>
        <v>38.656380657242288</v>
      </c>
      <c r="AA26" s="60">
        <v>50</v>
      </c>
    </row>
    <row r="27" spans="1:27" x14ac:dyDescent="0.2">
      <c r="A27" s="32"/>
      <c r="B27" s="32"/>
      <c r="C27" s="32"/>
      <c r="D27" s="32"/>
      <c r="E27" s="32"/>
      <c r="F27" s="32"/>
      <c r="G27" s="32"/>
      <c r="H27" s="32"/>
      <c r="I27" s="32"/>
      <c r="J27" s="32"/>
      <c r="K27" s="35"/>
      <c r="L27" s="32"/>
      <c r="M27" s="32"/>
      <c r="O27" s="51" t="s">
        <v>66</v>
      </c>
      <c r="P27" s="52">
        <f ca="1">VLOOKUP($O27,INDIRECT("'" &amp; $O$3 &amp; "'!$A$7:$J$48"),2,FALSE)</f>
        <v>22.23817818041919</v>
      </c>
      <c r="Q27" s="53">
        <f ca="1">VLOOKUP($O27,INDIRECT("'" &amp; $O$3 &amp; "'!$A$7:$J$48"),7,FALSE)</f>
        <v>47.047504750866565</v>
      </c>
      <c r="R27" s="54"/>
      <c r="S27" s="51" t="s">
        <v>75</v>
      </c>
      <c r="T27" s="52">
        <f ca="1">VLOOKUP($S27,INDIRECT("'" &amp; $O$3 &amp; "'!$A$7:$J$48"),4,FALSE)</f>
        <v>33.377904680682107</v>
      </c>
      <c r="U27" s="53">
        <f ca="1">VLOOKUP($S27,INDIRECT("'" &amp; $O$3 &amp; "'!$A$7:$J$48"),9,FALSE)</f>
        <v>37.841178764905784</v>
      </c>
      <c r="W27" s="51" t="s">
        <v>75</v>
      </c>
      <c r="X27" s="52">
        <f ca="1">VLOOKUP($W27,INDIRECT("'" &amp; $O$3 &amp; "'!$A$7:$J$48"),5,FALSE)</f>
        <v>31.497264882522622</v>
      </c>
      <c r="Y27" s="53">
        <f ca="1">VLOOKUP($W27,INDIRECT("'" &amp; $O$3 &amp; "'!$A$7:$J$48"),10,FALSE)</f>
        <v>35.178294408838205</v>
      </c>
      <c r="AA27" s="60">
        <v>50</v>
      </c>
    </row>
    <row r="28" spans="1:27" x14ac:dyDescent="0.2">
      <c r="A28" s="32"/>
      <c r="B28" s="32"/>
      <c r="C28" s="32"/>
      <c r="D28" s="32"/>
      <c r="E28" s="32"/>
      <c r="F28" s="32"/>
      <c r="G28" s="32"/>
      <c r="H28" s="32"/>
      <c r="I28" s="32"/>
      <c r="J28" s="32"/>
      <c r="K28" s="35"/>
      <c r="L28" s="32"/>
      <c r="M28" s="32"/>
      <c r="O28" s="51" t="s">
        <v>48</v>
      </c>
      <c r="P28" s="52">
        <f ca="1">VLOOKUP($O28,INDIRECT("'" &amp; $O$3 &amp; "'!$A$7:$J$48"),2,FALSE)</f>
        <v>22.24622425786886</v>
      </c>
      <c r="Q28" s="53">
        <f ca="1">VLOOKUP($O28,INDIRECT("'" &amp; $O$3 &amp; "'!$A$7:$J$48"),7,FALSE)</f>
        <v>53.175578272413624</v>
      </c>
      <c r="R28" s="54"/>
      <c r="S28" s="51" t="s">
        <v>38</v>
      </c>
      <c r="T28" s="52">
        <f ca="1">VLOOKUP($S28,INDIRECT("'" &amp; $O$3 &amp; "'!$A$7:$J$48"),4,FALSE)</f>
        <v>34.551177077520308</v>
      </c>
      <c r="U28" s="53">
        <f ca="1">VLOOKUP($S28,INDIRECT("'" &amp; $O$3 &amp; "'!$A$7:$J$48"),9,FALSE)</f>
        <v>51.728671068061693</v>
      </c>
      <c r="W28" s="51" t="s">
        <v>48</v>
      </c>
      <c r="X28" s="52">
        <f ca="1">VLOOKUP($W28,INDIRECT("'" &amp; $O$3 &amp; "'!$A$7:$J$48"),5,FALSE)</f>
        <v>32.368256295199195</v>
      </c>
      <c r="Y28" s="53">
        <f ca="1">VLOOKUP($W28,INDIRECT("'" &amp; $O$3 &amp; "'!$A$7:$J$48"),10,FALSE)</f>
        <v>48.933495152549177</v>
      </c>
      <c r="AA28" s="60">
        <v>50</v>
      </c>
    </row>
    <row r="29" spans="1:27" x14ac:dyDescent="0.2">
      <c r="A29" s="32"/>
      <c r="B29" s="32"/>
      <c r="C29" s="32"/>
      <c r="D29" s="32"/>
      <c r="E29" s="32"/>
      <c r="F29" s="32"/>
      <c r="G29" s="32"/>
      <c r="H29" s="32"/>
      <c r="I29" s="32"/>
      <c r="J29" s="32"/>
      <c r="K29" s="35"/>
      <c r="L29" s="32"/>
      <c r="M29" s="32"/>
      <c r="O29" s="51" t="s">
        <v>38</v>
      </c>
      <c r="P29" s="52">
        <f ca="1">VLOOKUP($O29,INDIRECT("'" &amp; $O$3 &amp; "'!$A$7:$J$48"),2,FALSE)</f>
        <v>22.698211554478718</v>
      </c>
      <c r="Q29" s="53">
        <f ca="1">VLOOKUP($O29,INDIRECT("'" &amp; $O$3 &amp; "'!$A$7:$J$48"),7,FALSE)</f>
        <v>40.56096450712613</v>
      </c>
      <c r="R29" s="54"/>
      <c r="S29" s="55" t="s">
        <v>46</v>
      </c>
      <c r="T29" s="52">
        <f ca="1">VLOOKUP($S29,INDIRECT("'" &amp; $O$3 &amp; "'!$A$7:$J$48"),4,FALSE)</f>
        <v>35.484567606225092</v>
      </c>
      <c r="U29" s="53">
        <f ca="1">VLOOKUP($S29,INDIRECT("'" &amp; $O$3 &amp; "'!$A$7:$J$48"),9,FALSE)</f>
        <v>45.959611963582745</v>
      </c>
      <c r="W29" s="51" t="s">
        <v>43</v>
      </c>
      <c r="X29" s="52">
        <f ca="1">VLOOKUP($W29,INDIRECT("'" &amp; $O$3 &amp; "'!$A$7:$J$48"),5,FALSE)</f>
        <v>32.597062817676672</v>
      </c>
      <c r="Y29" s="53">
        <f ca="1">VLOOKUP($W29,INDIRECT("'" &amp; $O$3 &amp; "'!$A$7:$J$48"),10,FALSE)</f>
        <v>37.761224487870209</v>
      </c>
      <c r="AA29" s="60">
        <v>50</v>
      </c>
    </row>
    <row r="30" spans="1:27" x14ac:dyDescent="0.2">
      <c r="A30" s="32"/>
      <c r="B30" s="32"/>
      <c r="C30" s="32"/>
      <c r="D30" s="32"/>
      <c r="E30" s="32"/>
      <c r="F30" s="32"/>
      <c r="G30" s="32"/>
      <c r="H30" s="32"/>
      <c r="I30" s="32"/>
      <c r="J30" s="32"/>
      <c r="K30" s="35"/>
      <c r="L30" s="32"/>
      <c r="M30" s="32"/>
      <c r="O30" s="51" t="s">
        <v>22</v>
      </c>
      <c r="P30" s="52">
        <f ca="1">VLOOKUP($O30,INDIRECT("'" &amp; $O$3 &amp; "'!$A$7:$J$48"),2,FALSE)</f>
        <v>23.247381953488713</v>
      </c>
      <c r="Q30" s="53">
        <f ca="1">VLOOKUP($O30,INDIRECT("'" &amp; $O$3 &amp; "'!$A$7:$J$48"),7,FALSE)</f>
        <v>23.247381953488713</v>
      </c>
      <c r="R30" s="54"/>
      <c r="S30" s="51" t="s">
        <v>53</v>
      </c>
      <c r="T30" s="52">
        <f ca="1">VLOOKUP($S30,INDIRECT("'" &amp; $O$3 &amp; "'!$A$7:$J$48"),4,FALSE)</f>
        <v>36.153413904862724</v>
      </c>
      <c r="U30" s="53">
        <f ca="1">VLOOKUP($S30,INDIRECT("'" &amp; $O$3 &amp; "'!$A$7:$J$48"),9,FALSE)</f>
        <v>48.245050795643152</v>
      </c>
      <c r="W30" s="51" t="s">
        <v>38</v>
      </c>
      <c r="X30" s="52">
        <f ca="1">VLOOKUP($W30,INDIRECT("'" &amp; $O$3 &amp; "'!$A$7:$J$48"),5,FALSE)</f>
        <v>34.967002595203638</v>
      </c>
      <c r="Y30" s="53">
        <f ca="1">VLOOKUP($W30,INDIRECT("'" &amp; $O$3 &amp; "'!$A$7:$J$48"),10,FALSE)</f>
        <v>52.488429058310018</v>
      </c>
      <c r="AA30" s="60">
        <v>50</v>
      </c>
    </row>
    <row r="31" spans="1:27" x14ac:dyDescent="0.2">
      <c r="A31" s="32"/>
      <c r="B31" s="32"/>
      <c r="C31" s="32"/>
      <c r="D31" s="32"/>
      <c r="E31" s="32"/>
      <c r="F31" s="32"/>
      <c r="G31" s="32"/>
      <c r="H31" s="32"/>
      <c r="I31" s="32"/>
      <c r="J31" s="32"/>
      <c r="K31" s="35"/>
      <c r="L31" s="32"/>
      <c r="M31" s="32"/>
      <c r="O31" s="51" t="s">
        <v>64</v>
      </c>
      <c r="P31" s="52">
        <f ca="1">VLOOKUP($O31,INDIRECT("'" &amp; $O$3 &amp; "'!$A$7:$J$48"),2,FALSE)</f>
        <v>24.020708038240567</v>
      </c>
      <c r="Q31" s="53">
        <f ca="1">VLOOKUP($O31,INDIRECT("'" &amp; $O$3 &amp; "'!$A$7:$J$48"),7,FALSE)</f>
        <v>30.088346027097771</v>
      </c>
      <c r="R31" s="54"/>
      <c r="S31" s="51" t="s">
        <v>43</v>
      </c>
      <c r="T31" s="52">
        <f ca="1">VLOOKUP($S31,INDIRECT("'" &amp; $O$3 &amp; "'!$A$7:$J$48"),4,FALSE)</f>
        <v>36.598676733259097</v>
      </c>
      <c r="U31" s="53">
        <f ca="1">VLOOKUP($S31,INDIRECT("'" &amp; $O$3 &amp; "'!$A$7:$J$48"),9,FALSE)</f>
        <v>41.457466575433145</v>
      </c>
      <c r="W31" s="51" t="s">
        <v>58</v>
      </c>
      <c r="X31" s="52">
        <f ca="1">VLOOKUP($W31,INDIRECT("'" &amp; $O$3 &amp; "'!$A$7:$J$48"),5,FALSE)</f>
        <v>35.206351304891605</v>
      </c>
      <c r="Y31" s="53">
        <f ca="1">VLOOKUP($W31,INDIRECT("'" &amp; $O$3 &amp; "'!$A$7:$J$48"),10,FALSE)</f>
        <v>40.310258630417941</v>
      </c>
      <c r="AA31" s="60">
        <v>50</v>
      </c>
    </row>
    <row r="32" spans="1:27" x14ac:dyDescent="0.2">
      <c r="A32" s="32"/>
      <c r="B32" s="32"/>
      <c r="C32" s="32"/>
      <c r="D32" s="32"/>
      <c r="E32" s="32"/>
      <c r="F32" s="32"/>
      <c r="G32" s="32"/>
      <c r="H32" s="32"/>
      <c r="I32" s="32"/>
      <c r="J32" s="32"/>
      <c r="K32" s="35"/>
      <c r="L32" s="32"/>
      <c r="M32" s="32"/>
      <c r="O32" s="51" t="s">
        <v>53</v>
      </c>
      <c r="P32" s="52">
        <f ca="1">VLOOKUP($O32,INDIRECT("'" &amp; $O$3 &amp; "'!$A$7:$J$48"),2,FALSE)</f>
        <v>27.253135735642758</v>
      </c>
      <c r="Q32" s="53">
        <f ca="1">VLOOKUP($O32,INDIRECT("'" &amp; $O$3 &amp; "'!$A$7:$J$48"),7,FALSE)</f>
        <v>27.253135735642758</v>
      </c>
      <c r="R32" s="54"/>
      <c r="S32" s="51" t="s">
        <v>58</v>
      </c>
      <c r="T32" s="52">
        <f ca="1">VLOOKUP($S32,INDIRECT("'" &amp; $O$3 &amp; "'!$A$7:$J$48"),4,FALSE)</f>
        <v>36.709353081893369</v>
      </c>
      <c r="U32" s="53">
        <f ca="1">VLOOKUP($S32,INDIRECT("'" &amp; $O$3 &amp; "'!$A$7:$J$48"),9,FALSE)</f>
        <v>43.221533708853876</v>
      </c>
      <c r="W32" s="55" t="s">
        <v>46</v>
      </c>
      <c r="X32" s="52">
        <f ca="1">VLOOKUP($W32,INDIRECT("'" &amp; $O$3 &amp; "'!$A$7:$J$48"),5,FALSE)</f>
        <v>35.401578611670487</v>
      </c>
      <c r="Y32" s="53">
        <f ca="1">VLOOKUP($W32,INDIRECT("'" &amp; $O$3 &amp; "'!$A$7:$J$48"),10,FALSE)</f>
        <v>44.473233130911048</v>
      </c>
      <c r="AA32" s="60">
        <v>50</v>
      </c>
    </row>
    <row r="33" spans="1:27" x14ac:dyDescent="0.2">
      <c r="A33" s="32"/>
      <c r="B33" s="32"/>
      <c r="C33" s="32"/>
      <c r="D33" s="32"/>
      <c r="E33" s="32"/>
      <c r="F33" s="32"/>
      <c r="G33" s="32"/>
      <c r="H33" s="32"/>
      <c r="I33" s="32"/>
      <c r="J33" s="32"/>
      <c r="K33" s="35"/>
      <c r="L33" s="32"/>
      <c r="M33" s="32"/>
      <c r="O33" s="51" t="s">
        <v>39</v>
      </c>
      <c r="P33" s="52">
        <f ca="1">VLOOKUP($O33,INDIRECT("'" &amp; $O$3 &amp; "'!$A$7:$J$48"),2,FALSE)</f>
        <v>28.348646299051353</v>
      </c>
      <c r="Q33" s="53">
        <f ca="1">VLOOKUP($O33,INDIRECT("'" &amp; $O$3 &amp; "'!$A$7:$J$48"),7,FALSE)</f>
        <v>35.134077333133192</v>
      </c>
      <c r="R33" s="54"/>
      <c r="S33" s="51" t="s">
        <v>63</v>
      </c>
      <c r="T33" s="52">
        <f ca="1">VLOOKUP($S33,INDIRECT("'" &amp; $O$3 &amp; "'!$A$7:$J$48"),4,FALSE)</f>
        <v>36.969284776835543</v>
      </c>
      <c r="U33" s="53">
        <f ca="1">VLOOKUP($S33,INDIRECT("'" &amp; $O$3 &amp; "'!$A$7:$J$48"),9,FALSE)</f>
        <v>59.695832530113144</v>
      </c>
      <c r="W33" s="51" t="s">
        <v>3</v>
      </c>
      <c r="X33" s="52">
        <f ca="1">VLOOKUP($W33,INDIRECT("'" &amp; $O$3 &amp; "'!$A$7:$J$48"),5,FALSE)</f>
        <v>37.118386183170934</v>
      </c>
      <c r="Y33" s="53">
        <f ca="1">VLOOKUP($W33,INDIRECT("'" &amp; $O$3 &amp; "'!$A$7:$J$48"),10,FALSE)</f>
        <v>37.737912721081145</v>
      </c>
      <c r="AA33" s="60">
        <v>50</v>
      </c>
    </row>
    <row r="34" spans="1:27" x14ac:dyDescent="0.2">
      <c r="A34" s="32"/>
      <c r="B34" s="32"/>
      <c r="C34" s="32"/>
      <c r="D34" s="32"/>
      <c r="E34" s="32"/>
      <c r="F34" s="32"/>
      <c r="G34" s="32"/>
      <c r="H34" s="32"/>
      <c r="I34" s="32"/>
      <c r="J34" s="32"/>
      <c r="K34" s="35"/>
      <c r="L34" s="32"/>
      <c r="M34" s="32"/>
      <c r="O34" s="51" t="s">
        <v>8</v>
      </c>
      <c r="P34" s="52">
        <f ca="1">VLOOKUP($O34,INDIRECT("'" &amp; $O$3 &amp; "'!$A$7:$J$48"),2,FALSE)</f>
        <v>28.666835221436823</v>
      </c>
      <c r="Q34" s="53">
        <f ca="1">VLOOKUP($O34,INDIRECT("'" &amp; $O$3 &amp; "'!$A$7:$J$48"),7,FALSE)</f>
        <v>40.125876139852231</v>
      </c>
      <c r="R34" s="54"/>
      <c r="S34" s="51" t="s">
        <v>60</v>
      </c>
      <c r="T34" s="52">
        <f ca="1">VLOOKUP($S34,INDIRECT("'" &amp; $O$3 &amp; "'!$A$7:$J$48"),4,FALSE)</f>
        <v>37.866292782265937</v>
      </c>
      <c r="U34" s="53">
        <f ca="1">VLOOKUP($S34,INDIRECT("'" &amp; $O$3 &amp; "'!$A$7:$J$48"),9,FALSE)</f>
        <v>37.866292782265937</v>
      </c>
      <c r="W34" s="51" t="s">
        <v>41</v>
      </c>
      <c r="X34" s="52">
        <f ca="1">VLOOKUP($W34,INDIRECT("'" &amp; $O$3 &amp; "'!$A$7:$J$48"),5,FALSE)</f>
        <v>37.853682638348509</v>
      </c>
      <c r="Y34" s="53">
        <f ca="1">VLOOKUP($W34,INDIRECT("'" &amp; $O$3 &amp; "'!$A$7:$J$48"),10,FALSE)</f>
        <v>37.853682638348509</v>
      </c>
      <c r="AA34" s="60">
        <v>50</v>
      </c>
    </row>
    <row r="35" spans="1:27" x14ac:dyDescent="0.2">
      <c r="A35" s="32"/>
      <c r="B35" s="32"/>
      <c r="C35" s="32"/>
      <c r="D35" s="32"/>
      <c r="E35" s="32"/>
      <c r="F35" s="32"/>
      <c r="G35" s="32"/>
      <c r="H35" s="32"/>
      <c r="I35" s="32"/>
      <c r="J35" s="32"/>
      <c r="L35" s="32"/>
      <c r="M35" s="32"/>
      <c r="N35" s="32"/>
      <c r="O35" s="51" t="s">
        <v>58</v>
      </c>
      <c r="P35" s="52">
        <f ca="1">VLOOKUP($O35,INDIRECT("'" &amp; $O$3 &amp; "'!$A$7:$J$48"),2,FALSE)</f>
        <v>29.161786718017119</v>
      </c>
      <c r="Q35" s="53">
        <f ca="1">VLOOKUP($O35,INDIRECT("'" &amp; $O$3 &amp; "'!$A$7:$J$48"),7,FALSE)</f>
        <v>38.182551369061471</v>
      </c>
      <c r="R35" s="54"/>
      <c r="S35" s="51" t="s">
        <v>3</v>
      </c>
      <c r="T35" s="52">
        <f ca="1">VLOOKUP($S35,INDIRECT("'" &amp; $O$3 &amp; "'!$A$7:$J$48"),4,FALSE)</f>
        <v>39.211856011326773</v>
      </c>
      <c r="U35" s="53">
        <f ca="1">VLOOKUP($S35,INDIRECT("'" &amp; $O$3 &amp; "'!$A$7:$J$48"),9,FALSE)</f>
        <v>39.927223638191933</v>
      </c>
      <c r="W35" s="51" t="s">
        <v>63</v>
      </c>
      <c r="X35" s="52">
        <f ca="1">VLOOKUP($W35,INDIRECT("'" &amp; $O$3 &amp; "'!$A$7:$J$48"),5,FALSE)</f>
        <v>37.959689383555727</v>
      </c>
      <c r="Y35" s="53">
        <f ca="1">VLOOKUP($W35,INDIRECT("'" &amp; $O$3 &amp; "'!$A$7:$J$48"),10,FALSE)</f>
        <v>57.64145707821428</v>
      </c>
      <c r="AA35" s="60">
        <v>50</v>
      </c>
    </row>
    <row r="36" spans="1:27" x14ac:dyDescent="0.2">
      <c r="A36" s="32"/>
      <c r="B36" s="32"/>
      <c r="C36" s="32"/>
      <c r="D36" s="32"/>
      <c r="E36" s="32"/>
      <c r="F36" s="32"/>
      <c r="G36" s="32"/>
      <c r="H36" s="32"/>
      <c r="I36" s="32"/>
      <c r="J36" s="32"/>
      <c r="L36" s="32"/>
      <c r="M36" s="32"/>
      <c r="N36" s="32"/>
      <c r="O36" s="51" t="s">
        <v>40</v>
      </c>
      <c r="P36" s="52">
        <f ca="1">VLOOKUP($O36,INDIRECT("'" &amp; $O$3 &amp; "'!$A$7:$J$48"),2,FALSE)</f>
        <v>29.475852774450932</v>
      </c>
      <c r="Q36" s="53">
        <f ca="1">VLOOKUP($O36,INDIRECT("'" &amp; $O$3 &amp; "'!$A$7:$J$48"),7,FALSE)</f>
        <v>43.969746999463247</v>
      </c>
      <c r="R36" s="54"/>
      <c r="S36" s="51" t="s">
        <v>52</v>
      </c>
      <c r="T36" s="52">
        <f ca="1">VLOOKUP($S36,INDIRECT("'" &amp; $O$3 &amp; "'!$A$7:$J$48"),4,FALSE)</f>
        <v>40.457412243746568</v>
      </c>
      <c r="U36" s="53">
        <f ca="1">VLOOKUP($S36,INDIRECT("'" &amp; $O$3 &amp; "'!$A$7:$J$48"),9,FALSE)</f>
        <v>48.209779861931814</v>
      </c>
      <c r="W36" s="51" t="s">
        <v>64</v>
      </c>
      <c r="X36" s="52">
        <f ca="1">VLOOKUP($W36,INDIRECT("'" &amp; $O$3 &amp; "'!$A$7:$J$48"),5,FALSE)</f>
        <v>39.272073043114844</v>
      </c>
      <c r="Y36" s="53">
        <f ca="1">VLOOKUP($W36,INDIRECT("'" &amp; $O$3 &amp; "'!$A$7:$J$48"),10,FALSE)</f>
        <v>45.69663091366953</v>
      </c>
      <c r="AA36" s="60">
        <v>50</v>
      </c>
    </row>
    <row r="37" spans="1:27" x14ac:dyDescent="0.2">
      <c r="A37" s="32"/>
      <c r="B37" s="32"/>
      <c r="C37" s="32"/>
      <c r="D37" s="32"/>
      <c r="E37" s="32"/>
      <c r="F37" s="32"/>
      <c r="G37" s="32"/>
      <c r="H37" s="32"/>
      <c r="I37" s="32"/>
      <c r="J37" s="32"/>
      <c r="L37" s="32"/>
      <c r="M37" s="32"/>
      <c r="N37" s="32"/>
      <c r="O37" s="51" t="s">
        <v>45</v>
      </c>
      <c r="P37" s="52">
        <f ca="1">VLOOKUP($O37,INDIRECT("'" &amp; $O$3 &amp; "'!$A$7:$J$48"),2,FALSE)</f>
        <v>29.587125016279561</v>
      </c>
      <c r="Q37" s="53">
        <f ca="1">VLOOKUP($O37,INDIRECT("'" &amp; $O$3 &amp; "'!$A$7:$J$48"),7,FALSE)</f>
        <v>29.587125016279561</v>
      </c>
      <c r="R37" s="54"/>
      <c r="S37" s="51" t="s">
        <v>40</v>
      </c>
      <c r="T37" s="52">
        <f ca="1">VLOOKUP($S37,INDIRECT("'" &amp; $O$3 &amp; "'!$A$7:$J$48"),4,FALSE)</f>
        <v>40.708399170680309</v>
      </c>
      <c r="U37" s="53">
        <f ca="1">VLOOKUP($S37,INDIRECT("'" &amp; $O$3 &amp; "'!$A$7:$J$48"),9,FALSE)</f>
        <v>49.481886580491128</v>
      </c>
      <c r="W37" s="51" t="s">
        <v>39</v>
      </c>
      <c r="X37" s="52">
        <f ca="1">VLOOKUP($W37,INDIRECT("'" &amp; $O$3 &amp; "'!$A$7:$J$48"),5,FALSE)</f>
        <v>40.047427375992811</v>
      </c>
      <c r="Y37" s="53">
        <f ca="1">VLOOKUP($W37,INDIRECT("'" &amp; $O$3 &amp; "'!$A$7:$J$48"),10,FALSE)</f>
        <v>44.035016493530946</v>
      </c>
      <c r="AA37" s="60">
        <v>50</v>
      </c>
    </row>
    <row r="38" spans="1:27" x14ac:dyDescent="0.2">
      <c r="A38" s="32"/>
      <c r="B38" s="32"/>
      <c r="C38" s="32"/>
      <c r="D38" s="32"/>
      <c r="E38" s="32"/>
      <c r="F38" s="32"/>
      <c r="G38" s="32"/>
      <c r="H38" s="32"/>
      <c r="I38" s="32"/>
      <c r="J38" s="32"/>
      <c r="L38" s="32"/>
      <c r="M38" s="32"/>
      <c r="N38" s="32"/>
      <c r="O38" s="51" t="s">
        <v>56</v>
      </c>
      <c r="P38" s="52">
        <f ca="1">VLOOKUP($O38,INDIRECT("'" &amp; $O$3 &amp; "'!$A$7:$J$48"),2,FALSE)</f>
        <v>37.542375088350425</v>
      </c>
      <c r="Q38" s="53">
        <f ca="1">VLOOKUP($O38,INDIRECT("'" &amp; $O$3 &amp; "'!$A$7:$J$48"),7,FALSE)</f>
        <v>62.64698304855736</v>
      </c>
      <c r="R38" s="54"/>
      <c r="S38" s="51" t="s">
        <v>39</v>
      </c>
      <c r="T38" s="52">
        <f ca="1">VLOOKUP($S38,INDIRECT("'" &amp; $O$3 &amp; "'!$A$7:$J$48"),4,FALSE)</f>
        <v>41.407736105916157</v>
      </c>
      <c r="U38" s="53">
        <f ca="1">VLOOKUP($S38,INDIRECT("'" &amp; $O$3 &amp; "'!$A$7:$J$48"),9,FALSE)</f>
        <v>46.012207406772689</v>
      </c>
      <c r="W38" s="51" t="s">
        <v>40</v>
      </c>
      <c r="X38" s="52">
        <f ca="1">VLOOKUP($W38,INDIRECT("'" &amp; $O$3 &amp; "'!$A$7:$J$48"),5,FALSE)</f>
        <v>42.526049448542672</v>
      </c>
      <c r="Y38" s="53">
        <f ca="1">VLOOKUP($W38,INDIRECT("'" &amp; $O$3 &amp; "'!$A$7:$J$48"),10,FALSE)</f>
        <v>50.124112425221774</v>
      </c>
      <c r="AA38" s="60">
        <v>50</v>
      </c>
    </row>
    <row r="39" spans="1:27" x14ac:dyDescent="0.2">
      <c r="A39" s="32"/>
      <c r="B39" s="32"/>
      <c r="C39" s="32"/>
      <c r="D39" s="32"/>
      <c r="E39" s="32"/>
      <c r="F39" s="32"/>
      <c r="G39" s="32"/>
      <c r="H39" s="32"/>
      <c r="I39" s="32"/>
      <c r="J39" s="32"/>
      <c r="L39" s="32"/>
      <c r="M39" s="32"/>
      <c r="N39" s="32"/>
      <c r="O39" s="98" t="s">
        <v>41</v>
      </c>
      <c r="P39" s="52">
        <f ca="1">VLOOKUP($O39,INDIRECT("'" &amp; $O$3 &amp; "'!$A$7:$J$48"),2,FALSE)</f>
        <v>40.396789253596801</v>
      </c>
      <c r="Q39" s="53">
        <f ca="1">VLOOKUP($O39,INDIRECT("'" &amp; $O$3 &amp; "'!$A$7:$J$48"),7,FALSE)</f>
        <v>40.396789253596801</v>
      </c>
      <c r="R39" s="54"/>
      <c r="S39" s="98" t="s">
        <v>17</v>
      </c>
      <c r="T39" s="52">
        <f ca="1">VLOOKUP($S39,INDIRECT("'" &amp; $O$3 &amp; "'!$A$7:$J$48"),4,FALSE)</f>
        <v>42.596610018686029</v>
      </c>
      <c r="U39" s="53">
        <f ca="1">VLOOKUP($S39,INDIRECT("'" &amp; $O$3 &amp; "'!$A$7:$J$48"),9,FALSE)</f>
        <v>44.772025124154631</v>
      </c>
      <c r="W39" s="98" t="s">
        <v>59</v>
      </c>
      <c r="X39" s="52">
        <f ca="1">VLOOKUP($W39,INDIRECT("'" &amp; $O$3 &amp; "'!$A$7:$J$48"),5,FALSE)</f>
        <v>42.644024407309573</v>
      </c>
      <c r="Y39" s="53">
        <f ca="1">VLOOKUP($W39,INDIRECT("'" &amp; $O$3 &amp; "'!$A$7:$J$48"),10,FALSE)</f>
        <v>50.739052486507489</v>
      </c>
      <c r="AA39" s="60">
        <v>50</v>
      </c>
    </row>
    <row r="40" spans="1:27" x14ac:dyDescent="0.2">
      <c r="A40" s="32"/>
      <c r="B40" s="32"/>
      <c r="C40" s="32"/>
      <c r="D40" s="32"/>
      <c r="E40" s="32"/>
      <c r="F40" s="32"/>
      <c r="G40" s="32"/>
      <c r="H40" s="32"/>
      <c r="I40" s="32"/>
      <c r="J40" s="32"/>
      <c r="L40" s="32"/>
      <c r="M40" s="32"/>
      <c r="O40" s="98" t="s">
        <v>75</v>
      </c>
      <c r="P40" s="52">
        <f ca="1">VLOOKUP($O40,INDIRECT("'" &amp; $O$3 &amp; "'!$A$7:$J$48"),2,FALSE)</f>
        <v>41.067683362316359</v>
      </c>
      <c r="Q40" s="53">
        <f ca="1">VLOOKUP($O40,INDIRECT("'" &amp; $O$3 &amp; "'!$A$7:$J$48"),7,FALSE)</f>
        <v>47.041093883818967</v>
      </c>
      <c r="R40" s="54"/>
      <c r="S40" s="98" t="s">
        <v>51</v>
      </c>
      <c r="T40" s="52">
        <f ca="1">VLOOKUP($S40,INDIRECT("'" &amp; $O$3 &amp; "'!$A$7:$J$48"),4,FALSE)</f>
        <v>43.709438692322067</v>
      </c>
      <c r="U40" s="53">
        <f ca="1">VLOOKUP($S40,INDIRECT("'" &amp; $O$3 &amp; "'!$A$7:$J$48"),9,FALSE)</f>
        <v>58.005488971529971</v>
      </c>
      <c r="V40" s="32"/>
      <c r="W40" s="98" t="s">
        <v>60</v>
      </c>
      <c r="X40" s="52">
        <f ca="1">VLOOKUP($W40,INDIRECT("'" &amp; $O$3 &amp; "'!$A$7:$J$48"),5,FALSE)</f>
        <v>43.724228662108835</v>
      </c>
      <c r="Y40" s="53">
        <f ca="1">VLOOKUP($W40,INDIRECT("'" &amp; $O$3 &amp; "'!$A$7:$J$48"),10,FALSE)</f>
        <v>43.724228662108835</v>
      </c>
      <c r="AA40" s="60">
        <v>50</v>
      </c>
    </row>
    <row r="41" spans="1:27" x14ac:dyDescent="0.2">
      <c r="A41" s="32"/>
      <c r="B41" s="32"/>
      <c r="C41" s="32"/>
      <c r="D41" s="32"/>
      <c r="E41" s="32"/>
      <c r="F41" s="32"/>
      <c r="G41" s="32"/>
      <c r="H41" s="32"/>
      <c r="I41" s="32"/>
      <c r="J41" s="32"/>
      <c r="L41" s="32"/>
      <c r="M41" s="32"/>
      <c r="O41" s="98" t="s">
        <v>44</v>
      </c>
      <c r="P41" s="52">
        <f ca="1">VLOOKUP($O41,INDIRECT("'" &amp; $O$3 &amp; "'!$A$7:$J$48"),2,FALSE)</f>
        <v>42.303291640162477</v>
      </c>
      <c r="Q41" s="53">
        <f ca="1">VLOOKUP($O41,INDIRECT("'" &amp; $O$3 &amp; "'!$A$7:$J$48"),7,FALSE)</f>
        <v>62.372001009200538</v>
      </c>
      <c r="R41" s="54"/>
      <c r="S41" s="98" t="s">
        <v>59</v>
      </c>
      <c r="T41" s="52">
        <f ca="1">VLOOKUP($S41,INDIRECT("'" &amp; $O$3 &amp; "'!$A$7:$J$48"),4,FALSE)</f>
        <v>44.678606318026347</v>
      </c>
      <c r="U41" s="53">
        <f ca="1">VLOOKUP($S41,INDIRECT("'" &amp; $O$3 &amp; "'!$A$7:$J$48"),9,FALSE)</f>
        <v>54.025939599271339</v>
      </c>
      <c r="V41" s="32"/>
      <c r="W41" s="98" t="s">
        <v>17</v>
      </c>
      <c r="X41" s="52">
        <f ca="1">VLOOKUP($W41,INDIRECT("'" &amp; $O$3 &amp; "'!$A$7:$J$48"),5,FALSE)</f>
        <v>47.192213111817509</v>
      </c>
      <c r="Y41" s="53">
        <f ca="1">VLOOKUP($W41,INDIRECT("'" &amp; $O$3 &amp; "'!$A$7:$J$48"),10,FALSE)</f>
        <v>48.880891683249203</v>
      </c>
      <c r="AA41" s="60">
        <v>50</v>
      </c>
    </row>
    <row r="42" spans="1:27" x14ac:dyDescent="0.2">
      <c r="A42" s="32"/>
      <c r="B42" s="32"/>
      <c r="C42" s="32"/>
      <c r="D42" s="32"/>
      <c r="E42" s="32"/>
      <c r="F42" s="32"/>
      <c r="G42" s="32"/>
      <c r="H42" s="32"/>
      <c r="I42" s="32"/>
      <c r="J42" s="32"/>
      <c r="L42" s="32"/>
      <c r="M42" s="32"/>
      <c r="O42" s="98" t="s">
        <v>17</v>
      </c>
      <c r="P42" s="52">
        <f ca="1">VLOOKUP($O42,INDIRECT("'" &amp; $O$3 &amp; "'!$A$7:$J$48"),2,FALSE)</f>
        <v>43.770082000297499</v>
      </c>
      <c r="Q42" s="53">
        <f ca="1">VLOOKUP($O42,INDIRECT("'" &amp; $O$3 &amp; "'!$A$7:$J$48"),7,FALSE)</f>
        <v>47.055900633458535</v>
      </c>
      <c r="R42" s="54"/>
      <c r="S42" s="98" t="s">
        <v>64</v>
      </c>
      <c r="T42" s="52">
        <f ca="1">VLOOKUP($S42,INDIRECT("'" &amp; $O$3 &amp; "'!$A$7:$J$48"),4,FALSE)</f>
        <v>46.283649855111683</v>
      </c>
      <c r="U42" s="53">
        <f ca="1">VLOOKUP($S42,INDIRECT("'" &amp; $O$3 &amp; "'!$A$7:$J$48"),9,FALSE)</f>
        <v>52.548110664337678</v>
      </c>
      <c r="V42" s="32"/>
      <c r="W42" s="98" t="s">
        <v>56</v>
      </c>
      <c r="X42" s="52">
        <f ca="1">VLOOKUP($W42,INDIRECT("'" &amp; $O$3 &amp; "'!$A$7:$J$48"),5,FALSE)</f>
        <v>47.444572916701723</v>
      </c>
      <c r="Y42" s="53">
        <f ca="1">VLOOKUP($W42,INDIRECT("'" &amp; $O$3 &amp; "'!$A$7:$J$48"),10,FALSE)</f>
        <v>63.76023060406154</v>
      </c>
      <c r="AA42" s="60">
        <v>50</v>
      </c>
    </row>
    <row r="43" spans="1:27" x14ac:dyDescent="0.2">
      <c r="A43" s="32"/>
      <c r="B43" s="32"/>
      <c r="C43" s="88" t="s">
        <v>81</v>
      </c>
      <c r="D43" s="32"/>
      <c r="E43" s="32"/>
      <c r="F43" s="32"/>
      <c r="G43" s="32"/>
      <c r="H43" s="32"/>
      <c r="I43" s="32"/>
      <c r="J43" s="32"/>
      <c r="L43" s="32"/>
      <c r="M43" s="32"/>
      <c r="O43" s="98" t="s">
        <v>51</v>
      </c>
      <c r="P43" s="52">
        <f ca="1">VLOOKUP($O43,INDIRECT("'" &amp; $O$3 &amp; "'!$A$7:$J$48"),2,FALSE)</f>
        <v>45.43771099075223</v>
      </c>
      <c r="Q43" s="53">
        <f ca="1">VLOOKUP($O43,INDIRECT("'" &amp; $O$3 &amp; "'!$A$7:$J$48"),7,FALSE)</f>
        <v>64.886855273394318</v>
      </c>
      <c r="R43" s="54"/>
      <c r="S43" s="98" t="s">
        <v>41</v>
      </c>
      <c r="T43" s="52">
        <f ca="1">VLOOKUP($S43,INDIRECT("'" &amp; $O$3 &amp; "'!$A$7:$J$48"),4,FALSE)</f>
        <v>46.332574507428042</v>
      </c>
      <c r="U43" s="53">
        <f ca="1">VLOOKUP($S43,INDIRECT("'" &amp; $O$3 &amp; "'!$A$7:$J$48"),9,FALSE)</f>
        <v>46.332574507428042</v>
      </c>
      <c r="V43" s="32"/>
      <c r="W43" s="98" t="s">
        <v>52</v>
      </c>
      <c r="X43" s="52">
        <f ca="1">VLOOKUP($W43,INDIRECT("'" &amp; $O$3 &amp; "'!$A$7:$J$48"),5,FALSE)</f>
        <v>47.519337601700627</v>
      </c>
      <c r="Y43" s="53">
        <f ca="1">VLOOKUP($W43,INDIRECT("'" &amp; $O$3 &amp; "'!$A$7:$J$48"),10,FALSE)</f>
        <v>53.626802921038482</v>
      </c>
      <c r="AA43" s="60">
        <v>50</v>
      </c>
    </row>
    <row r="44" spans="1:27" x14ac:dyDescent="0.2">
      <c r="A44" s="32"/>
      <c r="B44" s="32"/>
      <c r="C44" s="32"/>
      <c r="D44" s="32"/>
      <c r="E44" s="32"/>
      <c r="F44" s="32"/>
      <c r="G44" s="32"/>
      <c r="H44" s="32"/>
      <c r="I44" s="32"/>
      <c r="J44" s="32"/>
      <c r="L44" s="32"/>
      <c r="M44" s="32"/>
      <c r="O44" s="98" t="s">
        <v>52</v>
      </c>
      <c r="P44" s="52">
        <f ca="1">VLOOKUP($O44,INDIRECT("'" &amp; $O$3 &amp; "'!$A$7:$J$48"),2,FALSE)</f>
        <v>47.783244396697746</v>
      </c>
      <c r="Q44" s="53">
        <f ca="1">VLOOKUP($O44,INDIRECT("'" &amp; $O$3 &amp; "'!$A$7:$J$48"),7,FALSE)</f>
        <v>54.421556330636363</v>
      </c>
      <c r="R44" s="54"/>
      <c r="S44" s="98" t="s">
        <v>44</v>
      </c>
      <c r="T44" s="52">
        <f ca="1">VLOOKUP($S44,INDIRECT("'" &amp; $O$3 &amp; "'!$A$7:$J$48"),4,FALSE)</f>
        <v>49.645334524278439</v>
      </c>
      <c r="U44" s="53">
        <f ca="1">VLOOKUP($S44,INDIRECT("'" &amp; $O$3 &amp; "'!$A$7:$J$48"),9,FALSE)</f>
        <v>59.955311162449838</v>
      </c>
      <c r="V44" s="32"/>
      <c r="W44" s="98" t="s">
        <v>51</v>
      </c>
      <c r="X44" s="52">
        <f ca="1">VLOOKUP($W44,INDIRECT("'" &amp; $O$3 &amp; "'!$A$7:$J$48"),5,FALSE)</f>
        <v>52.852814695032968</v>
      </c>
      <c r="Y44" s="53">
        <f ca="1">VLOOKUP($W44,INDIRECT("'" &amp; $O$3 &amp; "'!$A$7:$J$48"),10,FALSE)</f>
        <v>64.867124257455401</v>
      </c>
      <c r="AA44" s="60">
        <v>50</v>
      </c>
    </row>
    <row r="45" spans="1:27" x14ac:dyDescent="0.2">
      <c r="A45" s="32"/>
      <c r="B45" s="32"/>
      <c r="C45" s="32"/>
      <c r="D45" s="32"/>
      <c r="E45" s="32"/>
      <c r="F45" s="32"/>
      <c r="G45" s="32"/>
      <c r="H45" s="32"/>
      <c r="I45" s="32"/>
      <c r="J45" s="32"/>
      <c r="L45" s="32"/>
      <c r="M45" s="32"/>
      <c r="O45" s="98" t="s">
        <v>59</v>
      </c>
      <c r="P45" s="52">
        <f ca="1">VLOOKUP($O45,INDIRECT("'" &amp; $O$3 &amp; "'!$A$7:$J$48"),2,FALSE)</f>
        <v>49.089825556532851</v>
      </c>
      <c r="Q45" s="53">
        <f ca="1">VLOOKUP($O45,INDIRECT("'" &amp; $O$3 &amp; "'!$A$7:$J$48"),7,FALSE)</f>
        <v>66.656248626720853</v>
      </c>
      <c r="R45" s="54"/>
      <c r="S45" s="98" t="s">
        <v>56</v>
      </c>
      <c r="T45" s="52">
        <f ca="1">VLOOKUP($S45,INDIRECT("'" &amp; $O$3 &amp; "'!$A$7:$J$48"),4,FALSE)</f>
        <v>53.259391914964674</v>
      </c>
      <c r="U45" s="53">
        <f ca="1">VLOOKUP($S45,INDIRECT("'" &amp; $O$3 &amp; "'!$A$7:$J$48"),9,FALSE)</f>
        <v>72.099090630570629</v>
      </c>
      <c r="V45" s="32"/>
      <c r="W45" s="98" t="s">
        <v>44</v>
      </c>
      <c r="X45" s="52">
        <f ca="1">VLOOKUP($W45,INDIRECT("'" &amp; $O$3 &amp; "'!$A$7:$J$48"),5,FALSE)</f>
        <v>59.880179693639846</v>
      </c>
      <c r="Y45" s="53">
        <f ca="1">VLOOKUP($W45,INDIRECT("'" &amp; $O$3 &amp; "'!$A$7:$J$48"),10,FALSE)</f>
        <v>63.789335992900334</v>
      </c>
      <c r="AA45" s="60">
        <v>50</v>
      </c>
    </row>
    <row r="46" spans="1:27" x14ac:dyDescent="0.2">
      <c r="A46" s="32"/>
      <c r="B46" s="32"/>
      <c r="C46" s="32"/>
      <c r="D46" s="32"/>
      <c r="E46" s="32"/>
      <c r="F46" s="32"/>
      <c r="G46" s="32"/>
      <c r="H46" s="32"/>
      <c r="I46" s="32"/>
      <c r="J46" s="32"/>
      <c r="L46" s="32"/>
      <c r="M46" s="32"/>
      <c r="O46" s="99" t="s">
        <v>71</v>
      </c>
      <c r="P46" s="56" t="str">
        <f t="shared" ref="P7:P46" ca="1" si="0">VLOOKUP($O46,INDIRECT("'" &amp; $O$3 &amp; "'!$A$7:$J$48"),2,FALSE)</f>
        <v>n/a</v>
      </c>
      <c r="Q46" s="57" t="str">
        <f t="shared" ref="Q7:Q46" ca="1" si="1">VLOOKUP($O46,INDIRECT("'" &amp; $O$3 &amp; "'!$A$7:$J$48"),7,FALSE)</f>
        <v>n/a</v>
      </c>
      <c r="R46" s="54"/>
      <c r="S46" s="99" t="s">
        <v>71</v>
      </c>
      <c r="T46" s="56" t="str">
        <f t="shared" ref="T7:T46" ca="1" si="2">VLOOKUP($S46,INDIRECT("'" &amp; $O$3 &amp; "'!$A$7:$J$48"),4,FALSE)</f>
        <v>n/a</v>
      </c>
      <c r="U46" s="57" t="str">
        <f t="shared" ref="U7:U46" ca="1" si="3">VLOOKUP($S46,INDIRECT("'" &amp; $O$3 &amp; "'!$A$7:$J$48"),9,FALSE)</f>
        <v>n/a</v>
      </c>
      <c r="V46" s="32"/>
      <c r="W46" s="99" t="s">
        <v>71</v>
      </c>
      <c r="X46" s="56" t="str">
        <f t="shared" ref="X7:X46" ca="1" si="4">VLOOKUP($W46,INDIRECT("'" &amp; $O$3 &amp; "'!$A$7:$J$48"),5,FALSE)</f>
        <v>n/a</v>
      </c>
      <c r="Y46" s="57" t="str">
        <f t="shared" ref="Y7:Y46" ca="1" si="5">VLOOKUP($W46,INDIRECT("'" &amp; $O$3 &amp; "'!$A$7:$J$48"),10,FALSE)</f>
        <v>n/a</v>
      </c>
      <c r="AA46" s="60">
        <v>50</v>
      </c>
    </row>
    <row r="47" spans="1:27" x14ac:dyDescent="0.2">
      <c r="A47" s="32"/>
      <c r="B47" s="32"/>
      <c r="C47" s="32"/>
      <c r="D47" s="32"/>
      <c r="E47" s="32"/>
      <c r="F47" s="32"/>
      <c r="G47" s="32"/>
      <c r="H47" s="32"/>
      <c r="I47" s="32"/>
      <c r="J47" s="32"/>
      <c r="L47" s="32"/>
      <c r="M47" s="32"/>
      <c r="O47" s="59"/>
      <c r="P47" s="54"/>
      <c r="Q47" s="54"/>
      <c r="R47" s="54"/>
      <c r="S47" s="59"/>
      <c r="T47" s="54"/>
      <c r="U47" s="54"/>
      <c r="V47" s="32"/>
      <c r="W47" s="59"/>
      <c r="X47" s="54"/>
      <c r="Y47" s="54"/>
    </row>
    <row r="48" spans="1:27" x14ac:dyDescent="0.2">
      <c r="A48" s="32"/>
      <c r="B48" s="32"/>
      <c r="C48" s="32"/>
      <c r="D48" s="32"/>
      <c r="E48" s="32"/>
      <c r="F48" s="32"/>
      <c r="G48" s="32"/>
      <c r="H48" s="32"/>
      <c r="I48" s="32"/>
      <c r="J48" s="32"/>
      <c r="L48" s="32"/>
      <c r="M48" s="32"/>
    </row>
    <row r="49" spans="1:13" x14ac:dyDescent="0.2">
      <c r="A49" s="32"/>
      <c r="B49" s="32"/>
      <c r="C49" s="32"/>
      <c r="D49" s="32"/>
      <c r="E49" s="32"/>
      <c r="F49" s="32"/>
      <c r="G49" s="32"/>
      <c r="H49" s="32"/>
      <c r="I49" s="32"/>
      <c r="J49" s="32"/>
      <c r="L49" s="32"/>
      <c r="M49" s="32"/>
    </row>
    <row r="50" spans="1:13" x14ac:dyDescent="0.2">
      <c r="A50" s="89"/>
      <c r="B50" s="32"/>
      <c r="C50" s="32"/>
      <c r="D50" s="32"/>
      <c r="E50" s="32"/>
      <c r="F50" s="32"/>
      <c r="G50" s="32"/>
      <c r="H50" s="32"/>
      <c r="I50" s="32"/>
      <c r="J50" s="32"/>
      <c r="L50" s="32"/>
      <c r="M50" s="32"/>
    </row>
    <row r="51" spans="1:13" x14ac:dyDescent="0.2">
      <c r="A51" s="89"/>
      <c r="B51" s="32"/>
      <c r="C51" s="32"/>
      <c r="D51" s="32"/>
      <c r="E51" s="32"/>
      <c r="F51" s="32"/>
      <c r="G51" s="32"/>
      <c r="H51" s="32"/>
      <c r="I51" s="32"/>
      <c r="J51" s="32"/>
      <c r="L51" s="32"/>
      <c r="M51" s="32"/>
    </row>
    <row r="52" spans="1:13" ht="137.25" customHeight="1" x14ac:dyDescent="0.2">
      <c r="A52" s="90"/>
      <c r="B52" s="32"/>
      <c r="C52" s="32"/>
      <c r="D52" s="32"/>
      <c r="E52" s="32"/>
      <c r="F52" s="32"/>
      <c r="G52" s="32"/>
      <c r="H52" s="32"/>
      <c r="I52" s="32"/>
      <c r="J52" s="32"/>
      <c r="L52" s="32"/>
      <c r="M52" s="32"/>
    </row>
    <row r="53" spans="1:13" ht="163.5" customHeight="1" x14ac:dyDescent="0.2">
      <c r="A53" s="102" t="s">
        <v>124</v>
      </c>
      <c r="B53" s="103"/>
      <c r="C53" s="103"/>
      <c r="D53" s="103"/>
      <c r="E53" s="103"/>
      <c r="F53" s="103"/>
      <c r="G53" s="103"/>
      <c r="H53" s="103"/>
      <c r="I53" s="103"/>
      <c r="J53" s="103"/>
      <c r="K53" s="94"/>
      <c r="L53" s="32"/>
      <c r="M53" s="32"/>
    </row>
    <row r="54" spans="1:13" ht="42" customHeight="1" x14ac:dyDescent="0.2">
      <c r="A54" s="112" t="s">
        <v>82</v>
      </c>
      <c r="B54" s="112"/>
      <c r="C54" s="112"/>
      <c r="D54" s="112"/>
      <c r="E54" s="112"/>
      <c r="F54" s="116"/>
      <c r="G54" s="116"/>
      <c r="H54" s="116"/>
      <c r="I54" s="116"/>
      <c r="J54" s="116"/>
      <c r="K54" s="84"/>
      <c r="L54" s="91"/>
      <c r="M54" s="32"/>
    </row>
    <row r="55" spans="1:13" x14ac:dyDescent="0.2">
      <c r="A55" s="112" t="s">
        <v>83</v>
      </c>
      <c r="B55" s="112"/>
      <c r="C55" s="112"/>
      <c r="D55" s="112"/>
      <c r="E55" s="112"/>
      <c r="F55" s="116"/>
      <c r="G55" s="116"/>
      <c r="H55" s="116"/>
      <c r="I55" s="116"/>
      <c r="J55" s="116"/>
      <c r="K55" s="91"/>
      <c r="L55" s="91"/>
      <c r="M55" s="32"/>
    </row>
    <row r="56" spans="1:13" ht="88.5" customHeight="1" x14ac:dyDescent="0.2">
      <c r="A56" s="112" t="s">
        <v>114</v>
      </c>
      <c r="B56" s="112"/>
      <c r="C56" s="112"/>
      <c r="D56" s="112"/>
      <c r="E56" s="112"/>
      <c r="F56" s="113"/>
      <c r="G56" s="113"/>
      <c r="H56" s="113"/>
      <c r="I56" s="113"/>
      <c r="J56" s="113"/>
      <c r="K56" s="94"/>
      <c r="L56" s="32"/>
      <c r="M56" s="32"/>
    </row>
    <row r="57" spans="1:13" x14ac:dyDescent="0.2">
      <c r="A57" s="73" t="s">
        <v>121</v>
      </c>
      <c r="B57" s="75"/>
      <c r="C57" s="73"/>
      <c r="D57" s="73"/>
      <c r="E57" s="73"/>
      <c r="F57" s="73"/>
      <c r="G57" s="73"/>
      <c r="H57" s="73"/>
      <c r="I57" s="73"/>
      <c r="J57" s="74"/>
      <c r="K57" s="94"/>
      <c r="L57" s="32"/>
      <c r="M57" s="32"/>
    </row>
    <row r="58" spans="1:13" x14ac:dyDescent="0.2">
      <c r="A58" s="73" t="s">
        <v>85</v>
      </c>
      <c r="B58" s="73"/>
      <c r="C58" s="73"/>
      <c r="D58" s="73"/>
      <c r="E58" s="73"/>
      <c r="F58" s="101" t="s">
        <v>120</v>
      </c>
      <c r="G58" s="1"/>
      <c r="H58" s="1"/>
      <c r="I58" s="1"/>
      <c r="J58" s="1"/>
      <c r="K58" s="94"/>
      <c r="L58" s="32"/>
      <c r="M58" s="32"/>
    </row>
    <row r="59" spans="1:13" ht="12.75" x14ac:dyDescent="0.2">
      <c r="A59" s="73" t="s">
        <v>87</v>
      </c>
      <c r="B59" s="73"/>
      <c r="C59" s="73"/>
      <c r="D59" s="73"/>
      <c r="E59" s="73"/>
      <c r="F59" s="84" t="s">
        <v>122</v>
      </c>
      <c r="G59" s="83"/>
      <c r="H59" s="1"/>
      <c r="I59" s="1"/>
      <c r="J59" s="1"/>
      <c r="K59" s="94"/>
      <c r="L59" s="32"/>
      <c r="M59" s="32"/>
    </row>
    <row r="60" spans="1:13" ht="12.75" x14ac:dyDescent="0.2">
      <c r="A60" s="73" t="s">
        <v>93</v>
      </c>
      <c r="B60" s="73"/>
      <c r="C60" s="73"/>
      <c r="D60" s="73"/>
      <c r="E60" s="73"/>
      <c r="F60" s="85" t="s">
        <v>94</v>
      </c>
      <c r="G60" s="1"/>
      <c r="H60" s="1"/>
      <c r="I60" s="1"/>
      <c r="J60" s="1"/>
      <c r="K60" s="94"/>
      <c r="L60" s="32"/>
      <c r="M60" s="32"/>
    </row>
    <row r="61" spans="1:13" x14ac:dyDescent="0.2">
      <c r="A61" s="73" t="s">
        <v>90</v>
      </c>
      <c r="B61" s="73"/>
      <c r="C61" s="73"/>
      <c r="D61" s="73"/>
      <c r="E61" s="73"/>
      <c r="F61" s="74"/>
      <c r="G61" s="16">
        <f ca="1">TODAY()</f>
        <v>42978</v>
      </c>
      <c r="H61" s="1"/>
      <c r="I61" s="1"/>
      <c r="J61" s="1"/>
      <c r="K61" s="94"/>
      <c r="L61" s="32"/>
      <c r="M61" s="32"/>
    </row>
    <row r="62" spans="1:13" ht="137.25" customHeight="1" x14ac:dyDescent="0.2">
      <c r="A62" s="73"/>
      <c r="B62" s="73"/>
      <c r="C62" s="73"/>
      <c r="D62" s="73"/>
      <c r="E62" s="73"/>
      <c r="F62" s="73"/>
      <c r="G62" s="73"/>
      <c r="H62" s="73"/>
      <c r="I62" s="73"/>
      <c r="J62" s="74"/>
      <c r="K62" s="95"/>
      <c r="L62" s="32"/>
      <c r="M62" s="32"/>
    </row>
    <row r="63" spans="1:13" ht="39.75" customHeight="1" x14ac:dyDescent="0.2">
      <c r="A63" s="96"/>
      <c r="B63" s="95"/>
      <c r="C63" s="95"/>
      <c r="D63" s="95"/>
      <c r="E63" s="95"/>
      <c r="F63" s="95"/>
      <c r="G63" s="95"/>
      <c r="H63" s="95"/>
      <c r="I63" s="95"/>
      <c r="J63" s="95"/>
      <c r="K63" s="95"/>
    </row>
    <row r="64" spans="1:13" ht="12.75" customHeight="1" x14ac:dyDescent="0.2">
      <c r="A64" s="96"/>
      <c r="B64" s="95"/>
      <c r="C64" s="95"/>
      <c r="D64" s="95"/>
      <c r="E64" s="95"/>
      <c r="F64" s="95"/>
      <c r="G64" s="95"/>
      <c r="H64" s="95"/>
      <c r="I64" s="95"/>
      <c r="J64" s="95"/>
      <c r="K64" s="95"/>
    </row>
    <row r="65" spans="1:11" ht="12.75" customHeight="1" x14ac:dyDescent="0.2">
      <c r="A65" s="96"/>
      <c r="B65" s="96"/>
      <c r="C65" s="95"/>
      <c r="D65" s="95"/>
      <c r="E65" s="95"/>
      <c r="F65" s="37"/>
      <c r="G65" s="96"/>
      <c r="H65" s="96"/>
      <c r="I65" s="38"/>
      <c r="J65" s="38"/>
      <c r="K65" s="94"/>
    </row>
    <row r="66" spans="1:11" x14ac:dyDescent="0.2">
      <c r="A66" s="96"/>
      <c r="B66" s="96"/>
      <c r="C66" s="39"/>
      <c r="D66" s="97"/>
      <c r="E66" s="97"/>
      <c r="F66" s="38"/>
      <c r="G66" s="38"/>
      <c r="H66" s="38"/>
      <c r="I66" s="38"/>
      <c r="J66" s="38"/>
      <c r="K66" s="94"/>
    </row>
    <row r="67" spans="1:11" x14ac:dyDescent="0.2">
      <c r="A67" s="96"/>
      <c r="B67" s="40"/>
      <c r="C67" s="41"/>
      <c r="D67" s="42"/>
      <c r="E67" s="42"/>
      <c r="F67" s="42"/>
      <c r="G67" s="43"/>
      <c r="H67" s="96"/>
      <c r="I67" s="96"/>
      <c r="J67" s="96"/>
      <c r="K67" s="96"/>
    </row>
    <row r="68" spans="1:11" x14ac:dyDescent="0.2">
      <c r="A68" s="96"/>
      <c r="B68" s="96"/>
      <c r="C68" s="44"/>
      <c r="D68" s="93"/>
      <c r="E68" s="93"/>
      <c r="F68" s="97"/>
      <c r="G68" s="97"/>
      <c r="H68" s="97"/>
      <c r="I68" s="97"/>
      <c r="J68" s="94"/>
      <c r="K68" s="96"/>
    </row>
    <row r="69" spans="1:11" x14ac:dyDescent="0.2">
      <c r="A69" s="96"/>
      <c r="B69" s="96"/>
      <c r="C69" s="96"/>
      <c r="D69" s="96"/>
      <c r="E69" s="96"/>
      <c r="F69" s="96"/>
      <c r="G69" s="96"/>
      <c r="H69" s="96"/>
      <c r="I69" s="96"/>
      <c r="J69" s="96"/>
      <c r="K69" s="94"/>
    </row>
    <row r="70" spans="1:11" x14ac:dyDescent="0.2">
      <c r="A70" s="96"/>
      <c r="B70" s="96"/>
      <c r="C70" s="96"/>
      <c r="D70" s="96"/>
      <c r="E70" s="96"/>
      <c r="F70" s="96"/>
      <c r="G70" s="96"/>
      <c r="H70" s="96"/>
      <c r="I70" s="96"/>
      <c r="J70" s="96"/>
      <c r="K70" s="94"/>
    </row>
    <row r="71" spans="1:11" x14ac:dyDescent="0.2">
      <c r="A71" s="96"/>
      <c r="B71" s="96"/>
      <c r="C71" s="96"/>
      <c r="D71" s="96"/>
      <c r="E71" s="96"/>
      <c r="F71" s="96"/>
      <c r="G71" s="96"/>
      <c r="H71" s="96"/>
      <c r="I71" s="96"/>
      <c r="J71" s="96"/>
      <c r="K71" s="94"/>
    </row>
    <row r="72" spans="1:11" x14ac:dyDescent="0.2">
      <c r="A72" s="96"/>
      <c r="B72" s="96"/>
      <c r="C72" s="96"/>
      <c r="D72" s="96"/>
      <c r="E72" s="96"/>
      <c r="F72" s="96"/>
      <c r="G72" s="96"/>
      <c r="H72" s="96"/>
      <c r="I72" s="96"/>
      <c r="J72" s="96"/>
      <c r="K72" s="94"/>
    </row>
    <row r="73" spans="1:11" x14ac:dyDescent="0.2">
      <c r="A73" s="96"/>
      <c r="B73" s="96"/>
      <c r="C73" s="96"/>
      <c r="D73" s="96"/>
      <c r="E73" s="96"/>
      <c r="F73" s="96"/>
      <c r="G73" s="96"/>
      <c r="H73" s="96"/>
      <c r="I73" s="96"/>
      <c r="J73" s="96"/>
      <c r="K73" s="94"/>
    </row>
    <row r="74" spans="1:11" x14ac:dyDescent="0.2">
      <c r="A74" s="96"/>
      <c r="B74" s="96"/>
      <c r="C74" s="96"/>
      <c r="D74" s="96"/>
      <c r="E74" s="96"/>
      <c r="F74" s="96"/>
      <c r="G74" s="96"/>
      <c r="H74" s="96"/>
      <c r="I74" s="96"/>
      <c r="J74" s="96"/>
      <c r="K74" s="94"/>
    </row>
    <row r="75" spans="1:11" x14ac:dyDescent="0.2">
      <c r="A75" s="96"/>
      <c r="B75" s="96"/>
      <c r="C75" s="96"/>
      <c r="D75" s="96"/>
      <c r="E75" s="96"/>
      <c r="F75" s="96"/>
      <c r="G75" s="96"/>
      <c r="H75" s="96"/>
      <c r="I75" s="96"/>
      <c r="J75" s="96"/>
      <c r="K75" s="94"/>
    </row>
    <row r="76" spans="1:11" x14ac:dyDescent="0.2">
      <c r="A76" s="96"/>
      <c r="B76" s="96"/>
      <c r="C76" s="96"/>
      <c r="D76" s="96"/>
      <c r="E76" s="96"/>
      <c r="F76" s="96"/>
      <c r="G76" s="96"/>
      <c r="H76" s="96"/>
      <c r="I76" s="96"/>
      <c r="J76" s="96"/>
      <c r="K76" s="94"/>
    </row>
    <row r="77" spans="1:11" x14ac:dyDescent="0.2">
      <c r="A77" s="96"/>
      <c r="B77" s="96"/>
      <c r="C77" s="96"/>
      <c r="D77" s="96"/>
      <c r="E77" s="96"/>
      <c r="F77" s="96"/>
      <c r="G77" s="96"/>
      <c r="H77" s="96"/>
      <c r="I77" s="96"/>
      <c r="J77" s="96"/>
      <c r="K77" s="94"/>
    </row>
    <row r="78" spans="1:11" x14ac:dyDescent="0.2">
      <c r="A78" s="96"/>
      <c r="B78" s="96"/>
      <c r="C78" s="96"/>
      <c r="D78" s="96"/>
      <c r="E78" s="96"/>
      <c r="F78" s="96"/>
      <c r="G78" s="96"/>
      <c r="H78" s="96"/>
      <c r="I78" s="96"/>
      <c r="J78" s="96"/>
      <c r="K78" s="94"/>
    </row>
    <row r="79" spans="1:11" x14ac:dyDescent="0.2">
      <c r="A79" s="96"/>
      <c r="B79" s="96"/>
      <c r="C79" s="96"/>
      <c r="D79" s="96"/>
      <c r="E79" s="96"/>
      <c r="F79" s="96"/>
      <c r="G79" s="96"/>
      <c r="H79" s="96"/>
      <c r="I79" s="96"/>
      <c r="J79" s="96"/>
      <c r="K79" s="94"/>
    </row>
    <row r="80" spans="1:11" x14ac:dyDescent="0.2">
      <c r="A80" s="96"/>
      <c r="B80" s="96"/>
      <c r="C80" s="96"/>
      <c r="D80" s="96"/>
      <c r="E80" s="96"/>
      <c r="F80" s="96"/>
      <c r="G80" s="96"/>
      <c r="H80" s="96"/>
      <c r="I80" s="96"/>
      <c r="J80" s="96"/>
      <c r="K80" s="94"/>
    </row>
    <row r="81" spans="1:11" x14ac:dyDescent="0.2">
      <c r="A81" s="96"/>
      <c r="B81" s="96"/>
      <c r="C81" s="96"/>
      <c r="D81" s="96"/>
      <c r="E81" s="96"/>
      <c r="F81" s="96"/>
      <c r="G81" s="96"/>
      <c r="H81" s="96"/>
      <c r="I81" s="96"/>
      <c r="J81" s="96"/>
      <c r="K81" s="94"/>
    </row>
    <row r="82" spans="1:11" x14ac:dyDescent="0.2">
      <c r="A82" s="96"/>
      <c r="B82" s="96"/>
      <c r="C82" s="96"/>
      <c r="D82" s="96"/>
      <c r="E82" s="96"/>
      <c r="F82" s="96"/>
      <c r="G82" s="96"/>
      <c r="H82" s="96"/>
      <c r="I82" s="96"/>
      <c r="J82" s="96"/>
      <c r="K82" s="94"/>
    </row>
    <row r="83" spans="1:11" x14ac:dyDescent="0.2">
      <c r="A83" s="96"/>
      <c r="B83" s="96"/>
      <c r="C83" s="96"/>
      <c r="D83" s="96"/>
      <c r="E83" s="96"/>
      <c r="F83" s="96"/>
      <c r="G83" s="96"/>
      <c r="H83" s="96"/>
      <c r="I83" s="96"/>
      <c r="J83" s="96"/>
      <c r="K83" s="94"/>
    </row>
    <row r="84" spans="1:11" x14ac:dyDescent="0.2">
      <c r="A84" s="96"/>
      <c r="B84" s="96"/>
      <c r="C84" s="96"/>
      <c r="D84" s="96"/>
      <c r="E84" s="96"/>
      <c r="F84" s="96"/>
      <c r="G84" s="96"/>
      <c r="H84" s="96"/>
      <c r="I84" s="96"/>
      <c r="J84" s="96"/>
      <c r="K84" s="94"/>
    </row>
    <row r="85" spans="1:11" x14ac:dyDescent="0.2">
      <c r="A85" s="96"/>
      <c r="B85" s="96"/>
      <c r="C85" s="96"/>
      <c r="D85" s="96"/>
      <c r="E85" s="96"/>
      <c r="F85" s="96"/>
      <c r="G85" s="96"/>
      <c r="H85" s="96"/>
      <c r="I85" s="96"/>
      <c r="J85" s="96"/>
      <c r="K85" s="94"/>
    </row>
    <row r="86" spans="1:11" x14ac:dyDescent="0.2">
      <c r="A86" s="96"/>
      <c r="B86" s="96"/>
      <c r="C86" s="96"/>
      <c r="D86" s="96"/>
      <c r="E86" s="96"/>
      <c r="F86" s="96"/>
      <c r="G86" s="96"/>
      <c r="H86" s="96"/>
      <c r="I86" s="96"/>
      <c r="J86" s="96"/>
      <c r="K86" s="94"/>
    </row>
    <row r="87" spans="1:11" x14ac:dyDescent="0.2">
      <c r="A87" s="96"/>
      <c r="B87" s="96"/>
      <c r="C87" s="96"/>
      <c r="D87" s="96"/>
      <c r="E87" s="96"/>
      <c r="F87" s="96"/>
      <c r="G87" s="96"/>
      <c r="H87" s="96"/>
      <c r="I87" s="96"/>
      <c r="J87" s="96"/>
      <c r="K87" s="94"/>
    </row>
    <row r="88" spans="1:11" x14ac:dyDescent="0.2">
      <c r="A88" s="96"/>
      <c r="B88" s="96"/>
      <c r="C88" s="96"/>
      <c r="D88" s="96"/>
      <c r="E88" s="96"/>
      <c r="F88" s="96"/>
      <c r="G88" s="96"/>
      <c r="H88" s="96"/>
      <c r="I88" s="96"/>
      <c r="J88" s="96"/>
      <c r="K88" s="94"/>
    </row>
    <row r="89" spans="1:11" x14ac:dyDescent="0.2">
      <c r="A89" s="96"/>
      <c r="B89" s="96"/>
      <c r="C89" s="96"/>
      <c r="D89" s="96"/>
      <c r="E89" s="96"/>
      <c r="F89" s="96"/>
      <c r="G89" s="96"/>
      <c r="H89" s="96"/>
      <c r="I89" s="96"/>
      <c r="J89" s="96"/>
      <c r="K89" s="94"/>
    </row>
    <row r="90" spans="1:11" x14ac:dyDescent="0.2">
      <c r="A90" s="96"/>
      <c r="B90" s="96"/>
      <c r="C90" s="96"/>
      <c r="D90" s="96"/>
      <c r="E90" s="96"/>
      <c r="F90" s="96"/>
      <c r="G90" s="96"/>
      <c r="H90" s="96"/>
      <c r="I90" s="96"/>
      <c r="J90" s="96"/>
      <c r="K90" s="94"/>
    </row>
    <row r="91" spans="1:11" x14ac:dyDescent="0.2">
      <c r="A91" s="96"/>
      <c r="B91" s="96"/>
      <c r="C91" s="96"/>
      <c r="D91" s="96"/>
      <c r="E91" s="96"/>
      <c r="F91" s="96"/>
      <c r="G91" s="96"/>
      <c r="H91" s="96"/>
      <c r="I91" s="96"/>
      <c r="J91" s="96"/>
      <c r="K91" s="94"/>
    </row>
    <row r="92" spans="1:11" x14ac:dyDescent="0.2">
      <c r="A92" s="96"/>
      <c r="B92" s="96"/>
      <c r="C92" s="96"/>
      <c r="D92" s="96"/>
      <c r="E92" s="96"/>
      <c r="F92" s="96"/>
      <c r="G92" s="96"/>
      <c r="H92" s="96"/>
      <c r="I92" s="96"/>
      <c r="J92" s="96"/>
      <c r="K92" s="94"/>
    </row>
    <row r="93" spans="1:11" x14ac:dyDescent="0.2">
      <c r="A93" s="96"/>
      <c r="B93" s="96"/>
      <c r="C93" s="96"/>
      <c r="D93" s="96"/>
      <c r="E93" s="96"/>
      <c r="F93" s="96"/>
      <c r="G93" s="96"/>
      <c r="H93" s="96"/>
      <c r="I93" s="96"/>
      <c r="J93" s="96"/>
      <c r="K93" s="94"/>
    </row>
    <row r="94" spans="1:11" x14ac:dyDescent="0.2">
      <c r="A94" s="96"/>
      <c r="B94" s="96"/>
      <c r="C94" s="96"/>
      <c r="D94" s="96"/>
      <c r="E94" s="96"/>
      <c r="F94" s="96"/>
      <c r="G94" s="96"/>
      <c r="H94" s="96"/>
      <c r="I94" s="96"/>
      <c r="J94" s="96"/>
      <c r="K94" s="94"/>
    </row>
    <row r="95" spans="1:11" x14ac:dyDescent="0.2">
      <c r="A95" s="96"/>
      <c r="B95" s="96"/>
      <c r="C95" s="96"/>
      <c r="D95" s="96"/>
      <c r="E95" s="96"/>
      <c r="F95" s="96"/>
      <c r="G95" s="96"/>
      <c r="H95" s="96"/>
      <c r="I95" s="96"/>
      <c r="J95" s="96"/>
      <c r="K95" s="94"/>
    </row>
    <row r="96" spans="1:11" x14ac:dyDescent="0.2">
      <c r="A96" s="96"/>
      <c r="B96" s="96"/>
      <c r="C96" s="96"/>
      <c r="D96" s="96"/>
      <c r="E96" s="96"/>
      <c r="F96" s="96"/>
      <c r="G96" s="96"/>
      <c r="H96" s="96"/>
      <c r="I96" s="96"/>
      <c r="J96" s="96"/>
      <c r="K96" s="94"/>
    </row>
    <row r="97" spans="1:11" x14ac:dyDescent="0.2">
      <c r="A97" s="96"/>
      <c r="B97" s="96"/>
      <c r="C97" s="96"/>
      <c r="D97" s="96"/>
      <c r="E97" s="96"/>
      <c r="F97" s="96"/>
      <c r="G97" s="96"/>
      <c r="H97" s="96"/>
      <c r="I97" s="96"/>
      <c r="J97" s="96"/>
      <c r="K97" s="94"/>
    </row>
    <row r="98" spans="1:11" x14ac:dyDescent="0.2">
      <c r="A98" s="96"/>
      <c r="B98" s="96"/>
      <c r="C98" s="96"/>
      <c r="D98" s="96"/>
      <c r="E98" s="96"/>
      <c r="F98" s="96"/>
      <c r="G98" s="96"/>
      <c r="H98" s="96"/>
      <c r="I98" s="96"/>
      <c r="J98" s="96"/>
      <c r="K98" s="94"/>
    </row>
    <row r="99" spans="1:11" x14ac:dyDescent="0.2">
      <c r="A99" s="96"/>
      <c r="B99" s="96"/>
      <c r="C99" s="96"/>
      <c r="D99" s="96"/>
      <c r="E99" s="96"/>
      <c r="F99" s="96"/>
      <c r="G99" s="96"/>
      <c r="H99" s="96"/>
      <c r="I99" s="96"/>
      <c r="J99" s="96"/>
      <c r="K99" s="94"/>
    </row>
    <row r="100" spans="1:11" x14ac:dyDescent="0.2">
      <c r="A100" s="96"/>
      <c r="B100" s="96"/>
      <c r="C100" s="96"/>
      <c r="D100" s="96"/>
      <c r="E100" s="96"/>
      <c r="F100" s="96"/>
      <c r="G100" s="96"/>
      <c r="H100" s="96"/>
      <c r="I100" s="96"/>
      <c r="J100" s="96"/>
      <c r="K100" s="94"/>
    </row>
    <row r="101" spans="1:11" x14ac:dyDescent="0.2">
      <c r="A101" s="96"/>
      <c r="B101" s="96"/>
      <c r="C101" s="96"/>
      <c r="D101" s="96"/>
      <c r="E101" s="96"/>
      <c r="F101" s="96"/>
      <c r="G101" s="96"/>
      <c r="H101" s="96"/>
      <c r="I101" s="96"/>
      <c r="J101" s="96"/>
      <c r="K101" s="94"/>
    </row>
    <row r="102" spans="1:11" x14ac:dyDescent="0.2">
      <c r="A102" s="96"/>
      <c r="B102" s="96"/>
      <c r="C102" s="96"/>
      <c r="D102" s="96"/>
      <c r="E102" s="96"/>
      <c r="F102" s="96"/>
      <c r="G102" s="96"/>
      <c r="H102" s="96"/>
      <c r="I102" s="96"/>
      <c r="J102" s="96"/>
      <c r="K102" s="94"/>
    </row>
    <row r="103" spans="1:11" x14ac:dyDescent="0.2">
      <c r="A103" s="96"/>
      <c r="B103" s="96"/>
      <c r="C103" s="96"/>
      <c r="D103" s="96"/>
      <c r="E103" s="96"/>
      <c r="F103" s="96"/>
      <c r="G103" s="96"/>
      <c r="H103" s="96"/>
      <c r="I103" s="96"/>
      <c r="J103" s="96"/>
      <c r="K103" s="94"/>
    </row>
    <row r="104" spans="1:11" x14ac:dyDescent="0.2">
      <c r="A104" s="96"/>
      <c r="B104" s="96"/>
      <c r="C104" s="96"/>
      <c r="D104" s="96"/>
      <c r="E104" s="96"/>
      <c r="F104" s="96"/>
      <c r="G104" s="96"/>
      <c r="H104" s="96"/>
      <c r="I104" s="96"/>
      <c r="J104" s="96"/>
      <c r="K104" s="94"/>
    </row>
    <row r="105" spans="1:11" x14ac:dyDescent="0.2">
      <c r="A105" s="96"/>
      <c r="B105" s="96"/>
      <c r="C105" s="96"/>
      <c r="D105" s="96"/>
      <c r="E105" s="96"/>
      <c r="F105" s="96"/>
      <c r="G105" s="96"/>
      <c r="H105" s="96"/>
      <c r="I105" s="96"/>
      <c r="J105" s="96"/>
      <c r="K105" s="94"/>
    </row>
    <row r="106" spans="1:11" x14ac:dyDescent="0.2">
      <c r="A106" s="96"/>
      <c r="B106" s="96"/>
      <c r="C106" s="96"/>
      <c r="D106" s="96"/>
      <c r="E106" s="96"/>
      <c r="F106" s="96"/>
      <c r="G106" s="96"/>
      <c r="H106" s="96"/>
      <c r="I106" s="96"/>
      <c r="J106" s="96"/>
      <c r="K106" s="94"/>
    </row>
    <row r="107" spans="1:11" x14ac:dyDescent="0.2">
      <c r="A107" s="96"/>
      <c r="B107" s="96"/>
      <c r="C107" s="96"/>
      <c r="D107" s="96"/>
      <c r="E107" s="96"/>
      <c r="F107" s="96"/>
      <c r="G107" s="96"/>
      <c r="H107" s="96"/>
      <c r="I107" s="96"/>
      <c r="J107" s="96"/>
      <c r="K107" s="94"/>
    </row>
    <row r="108" spans="1:11" x14ac:dyDescent="0.2">
      <c r="A108" s="96"/>
      <c r="B108" s="96"/>
      <c r="C108" s="96"/>
      <c r="D108" s="96"/>
      <c r="E108" s="96"/>
      <c r="F108" s="96"/>
      <c r="G108" s="96"/>
      <c r="H108" s="96"/>
      <c r="I108" s="96"/>
      <c r="J108" s="96"/>
      <c r="K108" s="94"/>
    </row>
    <row r="109" spans="1:11" x14ac:dyDescent="0.2">
      <c r="A109" s="96"/>
      <c r="B109" s="96"/>
      <c r="C109" s="96"/>
      <c r="D109" s="96"/>
      <c r="E109" s="96"/>
      <c r="F109" s="96"/>
      <c r="G109" s="96"/>
      <c r="H109" s="96"/>
      <c r="I109" s="96"/>
      <c r="J109" s="96"/>
      <c r="K109" s="94"/>
    </row>
    <row r="110" spans="1:11" x14ac:dyDescent="0.2">
      <c r="A110" s="96"/>
      <c r="B110" s="96"/>
      <c r="C110" s="96"/>
      <c r="D110" s="96"/>
      <c r="E110" s="96"/>
      <c r="F110" s="96"/>
      <c r="G110" s="96"/>
      <c r="H110" s="96"/>
      <c r="I110" s="96"/>
      <c r="J110" s="96"/>
      <c r="K110" s="94"/>
    </row>
    <row r="111" spans="1:11" x14ac:dyDescent="0.2">
      <c r="A111" s="96"/>
      <c r="B111" s="96"/>
      <c r="C111" s="96"/>
      <c r="D111" s="96"/>
      <c r="E111" s="96"/>
      <c r="F111" s="96"/>
      <c r="G111" s="96"/>
      <c r="H111" s="96"/>
      <c r="I111" s="96"/>
      <c r="J111" s="96"/>
      <c r="K111" s="94"/>
    </row>
    <row r="112" spans="1:11" x14ac:dyDescent="0.2">
      <c r="A112" s="96"/>
      <c r="B112" s="96"/>
      <c r="C112" s="96"/>
      <c r="D112" s="96"/>
      <c r="E112" s="96"/>
      <c r="F112" s="96"/>
      <c r="G112" s="96"/>
      <c r="H112" s="96"/>
      <c r="I112" s="96"/>
      <c r="J112" s="96"/>
      <c r="K112" s="94"/>
    </row>
    <row r="113" spans="1:11" x14ac:dyDescent="0.2">
      <c r="A113" s="96"/>
      <c r="B113" s="96"/>
      <c r="C113" s="96"/>
      <c r="D113" s="96"/>
      <c r="E113" s="96"/>
      <c r="F113" s="96"/>
      <c r="G113" s="96"/>
      <c r="H113" s="96"/>
      <c r="I113" s="96"/>
      <c r="J113" s="96"/>
      <c r="K113" s="94"/>
    </row>
    <row r="114" spans="1:11" x14ac:dyDescent="0.2">
      <c r="A114" s="96"/>
      <c r="B114" s="96"/>
      <c r="C114" s="96"/>
      <c r="D114" s="96"/>
      <c r="E114" s="96"/>
      <c r="F114" s="96"/>
      <c r="G114" s="96"/>
      <c r="H114" s="96"/>
      <c r="I114" s="96"/>
      <c r="J114" s="96"/>
      <c r="K114" s="94"/>
    </row>
    <row r="115" spans="1:11" x14ac:dyDescent="0.2">
      <c r="A115" s="96"/>
      <c r="B115" s="96"/>
      <c r="C115" s="96"/>
      <c r="D115" s="96"/>
      <c r="E115" s="96"/>
      <c r="F115" s="96"/>
      <c r="G115" s="96"/>
      <c r="H115" s="96"/>
      <c r="I115" s="96"/>
      <c r="J115" s="96"/>
      <c r="K115" s="94"/>
    </row>
    <row r="116" spans="1:11" x14ac:dyDescent="0.2">
      <c r="A116" s="96"/>
      <c r="B116" s="96"/>
      <c r="C116" s="96"/>
      <c r="D116" s="96"/>
      <c r="E116" s="96"/>
      <c r="F116" s="96"/>
      <c r="G116" s="96"/>
      <c r="H116" s="96"/>
      <c r="I116" s="96"/>
      <c r="J116" s="96"/>
      <c r="K116" s="94"/>
    </row>
    <row r="117" spans="1:11" x14ac:dyDescent="0.2">
      <c r="A117" s="96"/>
      <c r="B117" s="96"/>
      <c r="C117" s="96"/>
      <c r="D117" s="96"/>
      <c r="E117" s="96"/>
      <c r="F117" s="96"/>
      <c r="G117" s="96"/>
      <c r="H117" s="96"/>
      <c r="I117" s="96"/>
      <c r="J117" s="96"/>
      <c r="K117" s="94"/>
    </row>
    <row r="118" spans="1:11" x14ac:dyDescent="0.2">
      <c r="A118" s="96"/>
      <c r="B118" s="96"/>
      <c r="C118" s="96"/>
      <c r="D118" s="96"/>
      <c r="E118" s="96"/>
      <c r="F118" s="96"/>
      <c r="G118" s="96"/>
      <c r="H118" s="96"/>
      <c r="I118" s="96"/>
      <c r="J118" s="96"/>
      <c r="K118" s="94"/>
    </row>
    <row r="119" spans="1:11" x14ac:dyDescent="0.2">
      <c r="A119" s="96"/>
      <c r="B119" s="96"/>
      <c r="C119" s="96"/>
      <c r="D119" s="96"/>
      <c r="E119" s="96"/>
      <c r="F119" s="96"/>
      <c r="G119" s="96"/>
      <c r="H119" s="96"/>
      <c r="I119" s="96"/>
      <c r="J119" s="96"/>
      <c r="K119" s="94"/>
    </row>
    <row r="120" spans="1:11" x14ac:dyDescent="0.2">
      <c r="A120" s="96"/>
      <c r="B120" s="96"/>
      <c r="C120" s="96"/>
      <c r="D120" s="96"/>
      <c r="E120" s="96"/>
      <c r="F120" s="96"/>
      <c r="G120" s="96"/>
      <c r="H120" s="96"/>
      <c r="I120" s="96"/>
      <c r="J120" s="96"/>
      <c r="K120" s="94"/>
    </row>
    <row r="121" spans="1:11" x14ac:dyDescent="0.2">
      <c r="A121" s="96"/>
      <c r="B121" s="96"/>
      <c r="C121" s="96"/>
      <c r="D121" s="96"/>
      <c r="E121" s="96"/>
      <c r="F121" s="96"/>
      <c r="G121" s="96"/>
      <c r="H121" s="96"/>
      <c r="I121" s="96"/>
      <c r="J121" s="96"/>
      <c r="K121" s="94"/>
    </row>
    <row r="122" spans="1:11" x14ac:dyDescent="0.2">
      <c r="A122" s="96"/>
      <c r="B122" s="96"/>
      <c r="C122" s="96"/>
      <c r="D122" s="96"/>
      <c r="E122" s="96"/>
      <c r="F122" s="96"/>
      <c r="G122" s="96"/>
      <c r="H122" s="96"/>
      <c r="I122" s="96"/>
      <c r="J122" s="96"/>
      <c r="K122" s="94"/>
    </row>
    <row r="123" spans="1:11" x14ac:dyDescent="0.2">
      <c r="A123" s="96"/>
      <c r="B123" s="96"/>
      <c r="C123" s="96"/>
      <c r="D123" s="96"/>
      <c r="E123" s="96"/>
      <c r="F123" s="96"/>
      <c r="G123" s="96"/>
      <c r="H123" s="96"/>
      <c r="I123" s="96"/>
      <c r="J123" s="96"/>
      <c r="K123" s="94"/>
    </row>
    <row r="124" spans="1:11" x14ac:dyDescent="0.2">
      <c r="A124" s="96"/>
      <c r="B124" s="96"/>
      <c r="C124" s="96"/>
      <c r="D124" s="96"/>
      <c r="E124" s="96"/>
      <c r="F124" s="96"/>
      <c r="G124" s="96"/>
      <c r="H124" s="96"/>
      <c r="I124" s="96"/>
      <c r="J124" s="96"/>
      <c r="K124" s="94"/>
    </row>
    <row r="125" spans="1:11" x14ac:dyDescent="0.2">
      <c r="A125" s="96"/>
      <c r="B125" s="96"/>
      <c r="C125" s="96"/>
      <c r="D125" s="96"/>
      <c r="E125" s="96"/>
      <c r="F125" s="96"/>
      <c r="G125" s="96"/>
      <c r="H125" s="96"/>
      <c r="I125" s="96"/>
      <c r="J125" s="96"/>
      <c r="K125" s="94"/>
    </row>
    <row r="126" spans="1:11" x14ac:dyDescent="0.2">
      <c r="A126" s="96"/>
      <c r="B126" s="96"/>
      <c r="C126" s="96"/>
      <c r="D126" s="96"/>
      <c r="E126" s="96"/>
      <c r="F126" s="96"/>
      <c r="G126" s="96"/>
      <c r="H126" s="96"/>
      <c r="I126" s="96"/>
      <c r="J126" s="96"/>
      <c r="K126" s="94"/>
    </row>
    <row r="127" spans="1:11" x14ac:dyDescent="0.2">
      <c r="A127" s="96"/>
      <c r="B127" s="96"/>
      <c r="C127" s="96"/>
      <c r="D127" s="96"/>
      <c r="E127" s="96"/>
      <c r="F127" s="96"/>
      <c r="G127" s="96"/>
      <c r="H127" s="96"/>
      <c r="I127" s="96"/>
      <c r="J127" s="96"/>
      <c r="K127" s="94"/>
    </row>
    <row r="128" spans="1:11" x14ac:dyDescent="0.2">
      <c r="A128" s="96"/>
      <c r="B128" s="96"/>
      <c r="C128" s="96"/>
      <c r="D128" s="96"/>
      <c r="E128" s="96"/>
      <c r="F128" s="96"/>
      <c r="G128" s="96"/>
      <c r="H128" s="96"/>
      <c r="I128" s="96"/>
      <c r="J128" s="96"/>
      <c r="K128" s="94"/>
    </row>
    <row r="129" spans="1:11" x14ac:dyDescent="0.2">
      <c r="A129" s="96"/>
      <c r="B129" s="96"/>
      <c r="C129" s="96"/>
      <c r="D129" s="96"/>
      <c r="E129" s="96"/>
      <c r="F129" s="96"/>
      <c r="G129" s="96"/>
      <c r="H129" s="96"/>
      <c r="I129" s="96"/>
      <c r="J129" s="96"/>
      <c r="K129" s="94"/>
    </row>
    <row r="130" spans="1:11" x14ac:dyDescent="0.2">
      <c r="A130" s="96"/>
      <c r="B130" s="96"/>
      <c r="C130" s="96"/>
      <c r="D130" s="96"/>
      <c r="E130" s="96"/>
      <c r="F130" s="96"/>
      <c r="G130" s="96"/>
      <c r="H130" s="96"/>
      <c r="I130" s="96"/>
      <c r="J130" s="96"/>
      <c r="K130" s="94"/>
    </row>
    <row r="131" spans="1:11" x14ac:dyDescent="0.2">
      <c r="A131" s="96"/>
      <c r="B131" s="96"/>
      <c r="C131" s="96"/>
      <c r="D131" s="96"/>
      <c r="E131" s="96"/>
      <c r="F131" s="96"/>
      <c r="G131" s="96"/>
      <c r="H131" s="96"/>
      <c r="I131" s="96"/>
      <c r="J131" s="96"/>
      <c r="K131" s="94"/>
    </row>
    <row r="132" spans="1:11" x14ac:dyDescent="0.2">
      <c r="A132" s="96"/>
      <c r="B132" s="96"/>
      <c r="C132" s="96"/>
      <c r="D132" s="96"/>
      <c r="E132" s="96"/>
      <c r="F132" s="96"/>
      <c r="G132" s="96"/>
      <c r="H132" s="96"/>
      <c r="I132" s="96"/>
      <c r="J132" s="96"/>
      <c r="K132" s="94"/>
    </row>
    <row r="133" spans="1:11" x14ac:dyDescent="0.2">
      <c r="A133" s="96"/>
      <c r="B133" s="96"/>
      <c r="C133" s="96"/>
      <c r="D133" s="96"/>
      <c r="E133" s="96"/>
      <c r="F133" s="96"/>
      <c r="G133" s="96"/>
      <c r="H133" s="96"/>
      <c r="I133" s="96"/>
      <c r="J133" s="96"/>
      <c r="K133" s="94"/>
    </row>
    <row r="134" spans="1:11" x14ac:dyDescent="0.2">
      <c r="A134" s="96"/>
      <c r="B134" s="96"/>
      <c r="C134" s="96"/>
      <c r="D134" s="96"/>
      <c r="E134" s="96"/>
      <c r="F134" s="96"/>
      <c r="G134" s="96"/>
      <c r="H134" s="96"/>
      <c r="I134" s="96"/>
      <c r="J134" s="96"/>
      <c r="K134" s="94"/>
    </row>
    <row r="135" spans="1:11" x14ac:dyDescent="0.2">
      <c r="A135" s="96"/>
      <c r="B135" s="96"/>
      <c r="C135" s="96"/>
      <c r="D135" s="96"/>
      <c r="E135" s="96"/>
      <c r="F135" s="96"/>
      <c r="G135" s="96"/>
      <c r="H135" s="96"/>
      <c r="I135" s="96"/>
      <c r="J135" s="96"/>
      <c r="K135" s="94"/>
    </row>
    <row r="136" spans="1:11" x14ac:dyDescent="0.2">
      <c r="A136" s="96"/>
      <c r="B136" s="96"/>
      <c r="C136" s="96"/>
      <c r="D136" s="96"/>
      <c r="E136" s="96"/>
      <c r="F136" s="96"/>
      <c r="G136" s="96"/>
      <c r="H136" s="96"/>
      <c r="I136" s="96"/>
      <c r="J136" s="96"/>
      <c r="K136" s="94"/>
    </row>
    <row r="137" spans="1:11" x14ac:dyDescent="0.2">
      <c r="A137" s="96"/>
      <c r="B137" s="96"/>
      <c r="C137" s="96"/>
      <c r="D137" s="96"/>
      <c r="E137" s="96"/>
      <c r="F137" s="96"/>
      <c r="G137" s="96"/>
      <c r="H137" s="96"/>
      <c r="I137" s="96"/>
      <c r="J137" s="96"/>
      <c r="K137" s="94"/>
    </row>
    <row r="138" spans="1:11" x14ac:dyDescent="0.2">
      <c r="A138" s="96"/>
      <c r="B138" s="96"/>
      <c r="C138" s="96"/>
      <c r="D138" s="96"/>
      <c r="E138" s="96"/>
      <c r="F138" s="96"/>
      <c r="G138" s="96"/>
      <c r="H138" s="96"/>
      <c r="I138" s="96"/>
      <c r="J138" s="96"/>
      <c r="K138" s="94"/>
    </row>
    <row r="139" spans="1:11" x14ac:dyDescent="0.2">
      <c r="A139" s="96"/>
      <c r="B139" s="96"/>
      <c r="C139" s="96"/>
      <c r="D139" s="96"/>
      <c r="E139" s="96"/>
      <c r="F139" s="96"/>
      <c r="G139" s="96"/>
      <c r="H139" s="96"/>
      <c r="I139" s="96"/>
      <c r="J139" s="96"/>
      <c r="K139" s="94"/>
    </row>
    <row r="140" spans="1:11" x14ac:dyDescent="0.2">
      <c r="A140" s="96"/>
      <c r="B140" s="96"/>
      <c r="C140" s="96"/>
      <c r="D140" s="96"/>
      <c r="E140" s="96"/>
      <c r="F140" s="96"/>
      <c r="G140" s="96"/>
      <c r="H140" s="96"/>
      <c r="I140" s="96"/>
      <c r="J140" s="96"/>
      <c r="K140" s="94"/>
    </row>
    <row r="141" spans="1:11" x14ac:dyDescent="0.2">
      <c r="A141" s="96"/>
      <c r="B141" s="96"/>
      <c r="C141" s="96"/>
      <c r="D141" s="96"/>
      <c r="E141" s="96"/>
      <c r="F141" s="96"/>
      <c r="G141" s="96"/>
      <c r="H141" s="96"/>
      <c r="I141" s="96"/>
      <c r="J141" s="96"/>
      <c r="K141" s="94"/>
    </row>
    <row r="142" spans="1:11" x14ac:dyDescent="0.2">
      <c r="A142" s="96"/>
      <c r="B142" s="96"/>
      <c r="C142" s="96"/>
      <c r="D142" s="96"/>
      <c r="E142" s="96"/>
      <c r="F142" s="96"/>
      <c r="G142" s="96"/>
      <c r="H142" s="96"/>
      <c r="I142" s="96"/>
      <c r="J142" s="96"/>
      <c r="K142" s="94"/>
    </row>
    <row r="143" spans="1:11" x14ac:dyDescent="0.2">
      <c r="A143" s="96"/>
      <c r="B143" s="96"/>
      <c r="C143" s="96"/>
      <c r="D143" s="96"/>
      <c r="E143" s="96"/>
      <c r="F143" s="96"/>
      <c r="G143" s="96"/>
      <c r="H143" s="96"/>
      <c r="I143" s="96"/>
      <c r="J143" s="96"/>
      <c r="K143" s="94"/>
    </row>
    <row r="144" spans="1:11" x14ac:dyDescent="0.2">
      <c r="A144" s="96"/>
      <c r="B144" s="96"/>
      <c r="C144" s="96"/>
      <c r="D144" s="96"/>
      <c r="E144" s="96"/>
      <c r="F144" s="96"/>
      <c r="G144" s="96"/>
      <c r="H144" s="96"/>
      <c r="I144" s="96"/>
      <c r="J144" s="96"/>
      <c r="K144" s="94"/>
    </row>
    <row r="145" spans="1:11" x14ac:dyDescent="0.2">
      <c r="A145" s="96"/>
      <c r="B145" s="96"/>
      <c r="C145" s="96"/>
      <c r="D145" s="96"/>
      <c r="E145" s="96"/>
      <c r="F145" s="96"/>
      <c r="G145" s="96"/>
      <c r="H145" s="96"/>
      <c r="I145" s="96"/>
      <c r="J145" s="96"/>
      <c r="K145" s="94"/>
    </row>
    <row r="146" spans="1:11" x14ac:dyDescent="0.2">
      <c r="A146" s="96"/>
      <c r="B146" s="96"/>
      <c r="C146" s="96"/>
      <c r="D146" s="96"/>
      <c r="E146" s="96"/>
      <c r="F146" s="96"/>
      <c r="G146" s="96"/>
      <c r="H146" s="96"/>
      <c r="I146" s="96"/>
      <c r="J146" s="96"/>
      <c r="K146" s="94"/>
    </row>
    <row r="147" spans="1:11" x14ac:dyDescent="0.2">
      <c r="A147" s="96"/>
      <c r="B147" s="96"/>
      <c r="C147" s="96"/>
      <c r="D147" s="96"/>
      <c r="E147" s="96"/>
      <c r="F147" s="96"/>
      <c r="G147" s="96"/>
      <c r="H147" s="96"/>
      <c r="I147" s="96"/>
      <c r="J147" s="96"/>
      <c r="K147" s="94"/>
    </row>
    <row r="148" spans="1:11" x14ac:dyDescent="0.2">
      <c r="A148" s="96"/>
      <c r="B148" s="96"/>
      <c r="C148" s="96"/>
      <c r="D148" s="96"/>
      <c r="E148" s="96"/>
      <c r="F148" s="96"/>
      <c r="G148" s="96"/>
      <c r="H148" s="96"/>
      <c r="I148" s="96"/>
      <c r="J148" s="96"/>
      <c r="K148" s="94"/>
    </row>
    <row r="149" spans="1:11" x14ac:dyDescent="0.2">
      <c r="A149" s="96"/>
      <c r="B149" s="96"/>
      <c r="C149" s="96"/>
      <c r="D149" s="96"/>
      <c r="E149" s="96"/>
      <c r="F149" s="96"/>
      <c r="G149" s="96"/>
      <c r="H149" s="96"/>
      <c r="I149" s="96"/>
      <c r="J149" s="96"/>
      <c r="K149" s="94"/>
    </row>
    <row r="150" spans="1:11" x14ac:dyDescent="0.2">
      <c r="A150" s="96"/>
      <c r="B150" s="96"/>
      <c r="C150" s="96"/>
      <c r="D150" s="96"/>
      <c r="E150" s="96"/>
      <c r="F150" s="96"/>
      <c r="G150" s="96"/>
      <c r="H150" s="96"/>
      <c r="I150" s="96"/>
      <c r="J150" s="96"/>
      <c r="K150" s="94"/>
    </row>
    <row r="151" spans="1:11" x14ac:dyDescent="0.2">
      <c r="A151" s="96"/>
      <c r="B151" s="96"/>
      <c r="C151" s="96"/>
      <c r="D151" s="96"/>
      <c r="E151" s="96"/>
      <c r="F151" s="96"/>
      <c r="G151" s="96"/>
      <c r="H151" s="96"/>
      <c r="I151" s="96"/>
      <c r="J151" s="96"/>
      <c r="K151" s="94"/>
    </row>
    <row r="152" spans="1:11" x14ac:dyDescent="0.2">
      <c r="A152" s="96"/>
      <c r="B152" s="96"/>
      <c r="C152" s="96"/>
      <c r="D152" s="96"/>
      <c r="E152" s="96"/>
      <c r="F152" s="96"/>
      <c r="G152" s="96"/>
      <c r="H152" s="96"/>
      <c r="I152" s="96"/>
      <c r="J152" s="96"/>
      <c r="K152" s="94"/>
    </row>
    <row r="153" spans="1:11" x14ac:dyDescent="0.2">
      <c r="A153" s="96"/>
      <c r="B153" s="96"/>
      <c r="C153" s="96"/>
      <c r="D153" s="96"/>
      <c r="E153" s="96"/>
      <c r="F153" s="96"/>
      <c r="G153" s="96"/>
      <c r="H153" s="96"/>
      <c r="I153" s="96"/>
      <c r="J153" s="96"/>
      <c r="K153" s="94"/>
    </row>
    <row r="154" spans="1:11" x14ac:dyDescent="0.2">
      <c r="A154" s="96"/>
      <c r="B154" s="96"/>
      <c r="C154" s="96"/>
      <c r="D154" s="96"/>
      <c r="E154" s="96"/>
      <c r="F154" s="96"/>
      <c r="G154" s="96"/>
      <c r="H154" s="96"/>
      <c r="I154" s="96"/>
      <c r="J154" s="96"/>
      <c r="K154" s="94"/>
    </row>
    <row r="155" spans="1:11" x14ac:dyDescent="0.2">
      <c r="A155" s="96"/>
      <c r="B155" s="96"/>
      <c r="C155" s="96"/>
      <c r="D155" s="96"/>
      <c r="E155" s="96"/>
      <c r="F155" s="96"/>
      <c r="G155" s="96"/>
      <c r="H155" s="96"/>
      <c r="I155" s="96"/>
      <c r="J155" s="96"/>
      <c r="K155" s="94"/>
    </row>
    <row r="156" spans="1:11" x14ac:dyDescent="0.2">
      <c r="A156" s="96"/>
      <c r="B156" s="96"/>
      <c r="C156" s="96"/>
      <c r="D156" s="96"/>
      <c r="E156" s="96"/>
      <c r="F156" s="96"/>
      <c r="G156" s="96"/>
      <c r="H156" s="96"/>
      <c r="I156" s="96"/>
      <c r="J156" s="96"/>
      <c r="K156" s="94"/>
    </row>
    <row r="157" spans="1:11" x14ac:dyDescent="0.2">
      <c r="A157" s="96"/>
      <c r="B157" s="96"/>
      <c r="C157" s="96"/>
      <c r="D157" s="96"/>
      <c r="E157" s="96"/>
      <c r="F157" s="96"/>
      <c r="G157" s="96"/>
      <c r="H157" s="96"/>
      <c r="I157" s="96"/>
      <c r="J157" s="96"/>
      <c r="K157" s="94"/>
    </row>
    <row r="158" spans="1:11" x14ac:dyDescent="0.2">
      <c r="A158" s="96"/>
      <c r="B158" s="96"/>
      <c r="C158" s="96"/>
      <c r="D158" s="96"/>
      <c r="E158" s="96"/>
      <c r="F158" s="96"/>
      <c r="G158" s="96"/>
      <c r="H158" s="96"/>
      <c r="I158" s="96"/>
      <c r="J158" s="96"/>
      <c r="K158" s="94"/>
    </row>
    <row r="159" spans="1:11" x14ac:dyDescent="0.2">
      <c r="A159" s="96"/>
      <c r="B159" s="96"/>
      <c r="C159" s="96"/>
      <c r="D159" s="96"/>
      <c r="E159" s="96"/>
      <c r="F159" s="96"/>
      <c r="G159" s="96"/>
      <c r="H159" s="96"/>
      <c r="I159" s="96"/>
      <c r="J159" s="96"/>
      <c r="K159" s="94"/>
    </row>
    <row r="160" spans="1:11" x14ac:dyDescent="0.2">
      <c r="A160" s="96"/>
      <c r="B160" s="96"/>
      <c r="C160" s="96"/>
      <c r="D160" s="96"/>
      <c r="E160" s="96"/>
      <c r="F160" s="96"/>
      <c r="G160" s="96"/>
      <c r="H160" s="96"/>
      <c r="I160" s="96"/>
      <c r="J160" s="96"/>
      <c r="K160" s="94"/>
    </row>
    <row r="161" spans="1:11" x14ac:dyDescent="0.2">
      <c r="A161" s="96"/>
      <c r="B161" s="96"/>
      <c r="C161" s="96"/>
      <c r="D161" s="96"/>
      <c r="E161" s="96"/>
      <c r="F161" s="96"/>
      <c r="G161" s="96"/>
      <c r="H161" s="96"/>
      <c r="I161" s="96"/>
      <c r="J161" s="96"/>
      <c r="K161" s="94"/>
    </row>
    <row r="162" spans="1:11" x14ac:dyDescent="0.2">
      <c r="A162" s="96"/>
      <c r="B162" s="96"/>
      <c r="C162" s="96"/>
      <c r="D162" s="96"/>
      <c r="E162" s="96"/>
      <c r="F162" s="96"/>
      <c r="G162" s="96"/>
      <c r="H162" s="96"/>
      <c r="I162" s="96"/>
      <c r="J162" s="96"/>
      <c r="K162" s="94"/>
    </row>
    <row r="163" spans="1:11" x14ac:dyDescent="0.2">
      <c r="A163" s="96"/>
      <c r="B163" s="96"/>
      <c r="C163" s="96"/>
      <c r="D163" s="96"/>
      <c r="E163" s="96"/>
      <c r="F163" s="96"/>
      <c r="G163" s="96"/>
      <c r="H163" s="96"/>
      <c r="I163" s="96"/>
      <c r="J163" s="96"/>
      <c r="K163" s="94"/>
    </row>
    <row r="164" spans="1:11" x14ac:dyDescent="0.2">
      <c r="A164" s="96"/>
      <c r="B164" s="96"/>
      <c r="C164" s="96"/>
      <c r="D164" s="96"/>
      <c r="E164" s="96"/>
      <c r="F164" s="96"/>
      <c r="G164" s="96"/>
      <c r="H164" s="96"/>
      <c r="I164" s="96"/>
      <c r="J164" s="96"/>
      <c r="K164" s="94"/>
    </row>
    <row r="165" spans="1:11" x14ac:dyDescent="0.2">
      <c r="A165" s="96"/>
      <c r="B165" s="96"/>
      <c r="C165" s="96"/>
      <c r="D165" s="96"/>
      <c r="E165" s="96"/>
      <c r="F165" s="96"/>
      <c r="G165" s="96"/>
      <c r="H165" s="96"/>
      <c r="I165" s="96"/>
      <c r="J165" s="96"/>
      <c r="K165" s="94"/>
    </row>
    <row r="166" spans="1:11" x14ac:dyDescent="0.2">
      <c r="A166" s="96"/>
      <c r="B166" s="96"/>
      <c r="C166" s="96"/>
      <c r="D166" s="96"/>
      <c r="E166" s="96"/>
      <c r="F166" s="96"/>
      <c r="G166" s="96"/>
      <c r="H166" s="96"/>
      <c r="I166" s="96"/>
      <c r="J166" s="96"/>
      <c r="K166" s="94"/>
    </row>
    <row r="167" spans="1:11" x14ac:dyDescent="0.2">
      <c r="A167" s="96"/>
      <c r="B167" s="96"/>
      <c r="C167" s="96"/>
      <c r="D167" s="96"/>
      <c r="E167" s="96"/>
      <c r="F167" s="96"/>
      <c r="G167" s="96"/>
      <c r="H167" s="96"/>
      <c r="I167" s="96"/>
      <c r="J167" s="96"/>
      <c r="K167" s="94"/>
    </row>
    <row r="168" spans="1:11" x14ac:dyDescent="0.2">
      <c r="A168" s="96"/>
      <c r="B168" s="96"/>
      <c r="C168" s="96"/>
      <c r="D168" s="96"/>
      <c r="E168" s="96"/>
      <c r="F168" s="96"/>
      <c r="G168" s="96"/>
      <c r="H168" s="96"/>
      <c r="I168" s="96"/>
      <c r="J168" s="96"/>
      <c r="K168" s="94"/>
    </row>
    <row r="169" spans="1:11" x14ac:dyDescent="0.2">
      <c r="A169" s="96"/>
      <c r="B169" s="96"/>
      <c r="C169" s="96"/>
      <c r="D169" s="96"/>
      <c r="E169" s="96"/>
      <c r="F169" s="96"/>
      <c r="G169" s="96"/>
      <c r="H169" s="96"/>
      <c r="I169" s="96"/>
      <c r="J169" s="96"/>
      <c r="K169" s="94"/>
    </row>
    <row r="170" spans="1:11" x14ac:dyDescent="0.2">
      <c r="A170" s="96"/>
      <c r="B170" s="96"/>
      <c r="C170" s="96"/>
      <c r="D170" s="96"/>
      <c r="E170" s="96"/>
      <c r="F170" s="96"/>
      <c r="G170" s="96"/>
      <c r="H170" s="96"/>
      <c r="I170" s="96"/>
      <c r="J170" s="96"/>
      <c r="K170" s="94"/>
    </row>
    <row r="171" spans="1:11" x14ac:dyDescent="0.2">
      <c r="A171" s="96"/>
      <c r="B171" s="96"/>
      <c r="C171" s="96"/>
      <c r="D171" s="96"/>
      <c r="E171" s="96"/>
      <c r="F171" s="96"/>
      <c r="G171" s="96"/>
      <c r="H171" s="96"/>
      <c r="I171" s="96"/>
      <c r="J171" s="96"/>
      <c r="K171" s="94"/>
    </row>
    <row r="172" spans="1:11" x14ac:dyDescent="0.2">
      <c r="A172" s="96"/>
      <c r="B172" s="96"/>
      <c r="C172" s="96"/>
      <c r="D172" s="96"/>
      <c r="E172" s="96"/>
      <c r="F172" s="96"/>
      <c r="G172" s="96"/>
      <c r="H172" s="96"/>
      <c r="I172" s="96"/>
      <c r="J172" s="96"/>
      <c r="K172" s="94"/>
    </row>
    <row r="173" spans="1:11" x14ac:dyDescent="0.2">
      <c r="A173" s="96"/>
      <c r="B173" s="96"/>
      <c r="C173" s="96"/>
      <c r="D173" s="96"/>
      <c r="E173" s="96"/>
      <c r="F173" s="96"/>
      <c r="G173" s="96"/>
      <c r="H173" s="96"/>
      <c r="I173" s="96"/>
      <c r="J173" s="96"/>
      <c r="K173" s="94"/>
    </row>
    <row r="174" spans="1:11" x14ac:dyDescent="0.2">
      <c r="A174" s="96"/>
      <c r="B174" s="96"/>
      <c r="C174" s="96"/>
      <c r="D174" s="96"/>
      <c r="E174" s="96"/>
      <c r="F174" s="96"/>
      <c r="G174" s="96"/>
      <c r="H174" s="96"/>
      <c r="I174" s="96"/>
      <c r="J174" s="96"/>
      <c r="K174" s="94"/>
    </row>
    <row r="175" spans="1:11" x14ac:dyDescent="0.2">
      <c r="A175" s="96"/>
      <c r="B175" s="96"/>
      <c r="C175" s="96"/>
      <c r="D175" s="96"/>
      <c r="E175" s="96"/>
      <c r="F175" s="96"/>
      <c r="G175" s="96"/>
      <c r="H175" s="96"/>
      <c r="I175" s="96"/>
      <c r="J175" s="96"/>
      <c r="K175" s="94"/>
    </row>
    <row r="176" spans="1:11" x14ac:dyDescent="0.2">
      <c r="A176" s="96"/>
      <c r="B176" s="96"/>
      <c r="C176" s="96"/>
      <c r="D176" s="96"/>
      <c r="E176" s="96"/>
      <c r="F176" s="96"/>
      <c r="G176" s="96"/>
      <c r="H176" s="96"/>
      <c r="I176" s="96"/>
      <c r="J176" s="96"/>
      <c r="K176" s="94"/>
    </row>
    <row r="177" spans="1:11" x14ac:dyDescent="0.2">
      <c r="A177" s="96"/>
      <c r="B177" s="96"/>
      <c r="C177" s="96"/>
      <c r="D177" s="96"/>
      <c r="E177" s="96"/>
      <c r="F177" s="96"/>
      <c r="G177" s="96"/>
      <c r="H177" s="96"/>
      <c r="I177" s="96"/>
      <c r="J177" s="96"/>
      <c r="K177" s="94"/>
    </row>
    <row r="178" spans="1:11" x14ac:dyDescent="0.2">
      <c r="A178" s="96"/>
      <c r="B178" s="96"/>
      <c r="C178" s="96"/>
      <c r="D178" s="96"/>
      <c r="E178" s="96"/>
      <c r="F178" s="96"/>
      <c r="G178" s="96"/>
      <c r="H178" s="96"/>
      <c r="I178" s="96"/>
      <c r="J178" s="96"/>
      <c r="K178" s="94"/>
    </row>
    <row r="179" spans="1:11" x14ac:dyDescent="0.2">
      <c r="A179" s="96"/>
      <c r="B179" s="96"/>
      <c r="C179" s="96"/>
      <c r="D179" s="96"/>
      <c r="E179" s="96"/>
      <c r="F179" s="96"/>
      <c r="G179" s="96"/>
      <c r="H179" s="96"/>
      <c r="I179" s="96"/>
      <c r="J179" s="96"/>
      <c r="K179" s="94"/>
    </row>
    <row r="180" spans="1:11" x14ac:dyDescent="0.2">
      <c r="A180" s="96"/>
      <c r="B180" s="96"/>
      <c r="C180" s="96"/>
      <c r="D180" s="96"/>
      <c r="E180" s="96"/>
      <c r="F180" s="96"/>
      <c r="G180" s="96"/>
      <c r="H180" s="96"/>
      <c r="I180" s="96"/>
      <c r="J180" s="96"/>
      <c r="K180" s="94"/>
    </row>
    <row r="181" spans="1:11" x14ac:dyDescent="0.2">
      <c r="A181" s="96"/>
      <c r="B181" s="96"/>
      <c r="C181" s="96"/>
      <c r="D181" s="96"/>
      <c r="E181" s="96"/>
      <c r="F181" s="96"/>
      <c r="G181" s="96"/>
      <c r="H181" s="96"/>
      <c r="I181" s="96"/>
      <c r="J181" s="96"/>
      <c r="K181" s="94"/>
    </row>
    <row r="182" spans="1:11" x14ac:dyDescent="0.2">
      <c r="A182" s="96"/>
      <c r="B182" s="96"/>
      <c r="C182" s="96"/>
      <c r="D182" s="96"/>
      <c r="E182" s="96"/>
      <c r="F182" s="96"/>
      <c r="G182" s="96"/>
      <c r="H182" s="96"/>
      <c r="I182" s="96"/>
      <c r="J182" s="96"/>
      <c r="K182" s="94"/>
    </row>
    <row r="183" spans="1:11" x14ac:dyDescent="0.2">
      <c r="A183" s="96"/>
      <c r="B183" s="96"/>
      <c r="C183" s="96"/>
      <c r="D183" s="96"/>
      <c r="E183" s="96"/>
      <c r="F183" s="96"/>
      <c r="G183" s="96"/>
      <c r="H183" s="96"/>
      <c r="I183" s="96"/>
      <c r="J183" s="96"/>
      <c r="K183" s="94"/>
    </row>
    <row r="184" spans="1:11" x14ac:dyDescent="0.2">
      <c r="A184" s="96"/>
      <c r="B184" s="96"/>
      <c r="C184" s="96"/>
      <c r="D184" s="96"/>
      <c r="E184" s="96"/>
      <c r="F184" s="96"/>
      <c r="G184" s="96"/>
      <c r="H184" s="96"/>
      <c r="I184" s="96"/>
      <c r="J184" s="96"/>
      <c r="K184" s="94"/>
    </row>
    <row r="185" spans="1:11" x14ac:dyDescent="0.2">
      <c r="A185" s="96"/>
      <c r="B185" s="96"/>
      <c r="C185" s="96"/>
      <c r="D185" s="96"/>
      <c r="E185" s="96"/>
      <c r="F185" s="96"/>
      <c r="G185" s="96"/>
      <c r="H185" s="96"/>
      <c r="I185" s="96"/>
      <c r="J185" s="96"/>
      <c r="K185" s="94"/>
    </row>
    <row r="186" spans="1:11" x14ac:dyDescent="0.2">
      <c r="A186" s="96"/>
      <c r="B186" s="96"/>
      <c r="C186" s="96"/>
      <c r="D186" s="96"/>
      <c r="E186" s="96"/>
      <c r="F186" s="96"/>
      <c r="G186" s="96"/>
      <c r="H186" s="96"/>
      <c r="I186" s="96"/>
      <c r="J186" s="96"/>
      <c r="K186" s="94"/>
    </row>
    <row r="187" spans="1:11" x14ac:dyDescent="0.2">
      <c r="A187" s="96"/>
      <c r="B187" s="96"/>
      <c r="C187" s="96"/>
      <c r="D187" s="96"/>
      <c r="E187" s="96"/>
      <c r="F187" s="96"/>
      <c r="G187" s="96"/>
      <c r="H187" s="96"/>
      <c r="I187" s="96"/>
      <c r="J187" s="96"/>
      <c r="K187" s="94"/>
    </row>
    <row r="188" spans="1:11" x14ac:dyDescent="0.2">
      <c r="A188" s="96"/>
      <c r="B188" s="96"/>
      <c r="C188" s="96"/>
      <c r="D188" s="96"/>
      <c r="E188" s="96"/>
      <c r="F188" s="96"/>
      <c r="G188" s="96"/>
      <c r="H188" s="96"/>
      <c r="I188" s="96"/>
      <c r="J188" s="96"/>
      <c r="K188" s="94"/>
    </row>
    <row r="189" spans="1:11" x14ac:dyDescent="0.2">
      <c r="A189" s="96"/>
      <c r="B189" s="96"/>
      <c r="C189" s="96"/>
      <c r="D189" s="96"/>
      <c r="E189" s="96"/>
      <c r="F189" s="96"/>
      <c r="G189" s="96"/>
      <c r="H189" s="96"/>
      <c r="I189" s="96"/>
      <c r="J189" s="96"/>
      <c r="K189" s="94"/>
    </row>
    <row r="190" spans="1:11" x14ac:dyDescent="0.2">
      <c r="A190" s="96"/>
      <c r="B190" s="96"/>
      <c r="C190" s="96"/>
      <c r="D190" s="96"/>
      <c r="E190" s="96"/>
      <c r="F190" s="96"/>
      <c r="G190" s="96"/>
      <c r="H190" s="96"/>
      <c r="I190" s="96"/>
      <c r="J190" s="96"/>
      <c r="K190" s="94"/>
    </row>
    <row r="191" spans="1:11" x14ac:dyDescent="0.2">
      <c r="A191" s="96"/>
      <c r="B191" s="96"/>
      <c r="C191" s="96"/>
      <c r="D191" s="96"/>
      <c r="E191" s="96"/>
      <c r="F191" s="96"/>
      <c r="G191" s="96"/>
      <c r="H191" s="96"/>
      <c r="I191" s="96"/>
      <c r="J191" s="96"/>
      <c r="K191" s="94"/>
    </row>
    <row r="192" spans="1:11" x14ac:dyDescent="0.2">
      <c r="A192" s="96"/>
      <c r="B192" s="96"/>
      <c r="C192" s="96"/>
      <c r="D192" s="96"/>
      <c r="E192" s="96"/>
      <c r="F192" s="96"/>
      <c r="G192" s="96"/>
      <c r="H192" s="96"/>
      <c r="I192" s="96"/>
      <c r="J192" s="96"/>
      <c r="K192" s="94"/>
    </row>
    <row r="193" spans="1:11" x14ac:dyDescent="0.2">
      <c r="A193" s="96"/>
      <c r="B193" s="96"/>
      <c r="C193" s="96"/>
      <c r="D193" s="96"/>
      <c r="E193" s="96"/>
      <c r="F193" s="96"/>
      <c r="G193" s="96"/>
      <c r="H193" s="96"/>
      <c r="I193" s="96"/>
      <c r="J193" s="96"/>
      <c r="K193" s="94"/>
    </row>
    <row r="194" spans="1:11" x14ac:dyDescent="0.2">
      <c r="A194" s="96"/>
      <c r="B194" s="96"/>
      <c r="C194" s="96"/>
      <c r="D194" s="96"/>
      <c r="E194" s="96"/>
      <c r="F194" s="96"/>
      <c r="G194" s="96"/>
      <c r="H194" s="96"/>
      <c r="I194" s="96"/>
      <c r="J194" s="96"/>
      <c r="K194" s="94"/>
    </row>
    <row r="195" spans="1:11" x14ac:dyDescent="0.2">
      <c r="A195" s="96"/>
      <c r="B195" s="96"/>
      <c r="C195" s="96"/>
      <c r="D195" s="96"/>
      <c r="E195" s="96"/>
      <c r="F195" s="96"/>
      <c r="G195" s="96"/>
      <c r="H195" s="96"/>
      <c r="I195" s="96"/>
      <c r="J195" s="96"/>
      <c r="K195" s="94"/>
    </row>
    <row r="196" spans="1:11" x14ac:dyDescent="0.2">
      <c r="A196" s="96"/>
      <c r="B196" s="96"/>
      <c r="C196" s="96"/>
      <c r="D196" s="96"/>
      <c r="E196" s="96"/>
      <c r="F196" s="96"/>
      <c r="G196" s="96"/>
      <c r="H196" s="96"/>
      <c r="I196" s="96"/>
      <c r="J196" s="96"/>
      <c r="K196" s="94"/>
    </row>
    <row r="197" spans="1:11" x14ac:dyDescent="0.2">
      <c r="A197" s="96"/>
      <c r="B197" s="96"/>
      <c r="C197" s="96"/>
      <c r="D197" s="96"/>
      <c r="E197" s="96"/>
      <c r="F197" s="96"/>
      <c r="G197" s="96"/>
      <c r="H197" s="96"/>
      <c r="I197" s="96"/>
      <c r="J197" s="96"/>
      <c r="K197" s="94"/>
    </row>
    <row r="198" spans="1:11" x14ac:dyDescent="0.2">
      <c r="A198" s="96"/>
      <c r="B198" s="96"/>
      <c r="C198" s="96"/>
      <c r="D198" s="96"/>
      <c r="E198" s="96"/>
      <c r="F198" s="96"/>
      <c r="G198" s="96"/>
      <c r="H198" s="96"/>
      <c r="I198" s="96"/>
      <c r="J198" s="96"/>
      <c r="K198" s="94"/>
    </row>
    <row r="199" spans="1:11" x14ac:dyDescent="0.2">
      <c r="A199" s="96"/>
      <c r="B199" s="96"/>
      <c r="C199" s="96"/>
      <c r="D199" s="96"/>
      <c r="E199" s="96"/>
      <c r="F199" s="96"/>
      <c r="G199" s="96"/>
      <c r="H199" s="96"/>
      <c r="I199" s="96"/>
      <c r="J199" s="96"/>
      <c r="K199" s="94"/>
    </row>
    <row r="200" spans="1:11" x14ac:dyDescent="0.2">
      <c r="A200" s="96"/>
      <c r="B200" s="96"/>
      <c r="C200" s="96"/>
      <c r="D200" s="96"/>
      <c r="E200" s="96"/>
      <c r="F200" s="96"/>
      <c r="G200" s="96"/>
      <c r="H200" s="96"/>
      <c r="I200" s="96"/>
      <c r="J200" s="96"/>
      <c r="K200" s="94"/>
    </row>
    <row r="201" spans="1:11" x14ac:dyDescent="0.2">
      <c r="A201" s="96"/>
      <c r="B201" s="96"/>
      <c r="C201" s="96"/>
      <c r="D201" s="96"/>
      <c r="E201" s="96"/>
      <c r="F201" s="96"/>
      <c r="G201" s="96"/>
      <c r="H201" s="96"/>
      <c r="I201" s="96"/>
      <c r="J201" s="96"/>
      <c r="K201" s="94"/>
    </row>
    <row r="202" spans="1:11" x14ac:dyDescent="0.2">
      <c r="A202" s="96"/>
      <c r="B202" s="96"/>
      <c r="C202" s="96"/>
      <c r="D202" s="96"/>
      <c r="E202" s="96"/>
      <c r="F202" s="96"/>
      <c r="G202" s="96"/>
      <c r="H202" s="96"/>
      <c r="I202" s="96"/>
      <c r="J202" s="96"/>
      <c r="K202" s="94"/>
    </row>
    <row r="203" spans="1:11" x14ac:dyDescent="0.2">
      <c r="A203" s="96"/>
      <c r="B203" s="96"/>
      <c r="C203" s="96"/>
      <c r="D203" s="96"/>
      <c r="E203" s="96"/>
      <c r="F203" s="96"/>
      <c r="G203" s="96"/>
      <c r="H203" s="96"/>
      <c r="I203" s="96"/>
      <c r="J203" s="96"/>
      <c r="K203" s="94"/>
    </row>
    <row r="204" spans="1:11" x14ac:dyDescent="0.2">
      <c r="A204" s="96"/>
      <c r="B204" s="96"/>
      <c r="C204" s="96"/>
      <c r="D204" s="96"/>
      <c r="E204" s="96"/>
      <c r="F204" s="96"/>
      <c r="G204" s="96"/>
      <c r="H204" s="96"/>
      <c r="I204" s="96"/>
      <c r="J204" s="96"/>
      <c r="K204" s="94"/>
    </row>
    <row r="205" spans="1:11" x14ac:dyDescent="0.2">
      <c r="A205" s="96"/>
      <c r="B205" s="96"/>
      <c r="C205" s="96"/>
      <c r="D205" s="96"/>
      <c r="E205" s="96"/>
      <c r="F205" s="96"/>
      <c r="G205" s="96"/>
      <c r="H205" s="96"/>
      <c r="I205" s="96"/>
      <c r="J205" s="96"/>
      <c r="K205" s="94"/>
    </row>
    <row r="206" spans="1:11" x14ac:dyDescent="0.2">
      <c r="A206" s="96"/>
      <c r="B206" s="96"/>
      <c r="C206" s="96"/>
      <c r="D206" s="96"/>
      <c r="E206" s="96"/>
      <c r="F206" s="96"/>
      <c r="G206" s="96"/>
      <c r="H206" s="96"/>
      <c r="I206" s="96"/>
      <c r="J206" s="96"/>
      <c r="K206" s="94"/>
    </row>
    <row r="207" spans="1:11" x14ac:dyDescent="0.2">
      <c r="A207" s="96"/>
      <c r="B207" s="96"/>
      <c r="C207" s="96"/>
      <c r="D207" s="96"/>
      <c r="E207" s="96"/>
      <c r="F207" s="96"/>
      <c r="G207" s="96"/>
      <c r="H207" s="96"/>
      <c r="I207" s="96"/>
      <c r="J207" s="96"/>
      <c r="K207" s="94"/>
    </row>
    <row r="208" spans="1:11" x14ac:dyDescent="0.2">
      <c r="A208" s="96"/>
      <c r="B208" s="96"/>
      <c r="C208" s="96"/>
      <c r="D208" s="96"/>
      <c r="E208" s="96"/>
      <c r="F208" s="96"/>
      <c r="G208" s="96"/>
      <c r="H208" s="96"/>
      <c r="I208" s="96"/>
      <c r="J208" s="96"/>
      <c r="K208" s="94"/>
    </row>
    <row r="209" spans="1:11" x14ac:dyDescent="0.2">
      <c r="A209" s="96"/>
      <c r="B209" s="96"/>
      <c r="C209" s="96"/>
      <c r="D209" s="96"/>
      <c r="E209" s="96"/>
      <c r="F209" s="96"/>
      <c r="G209" s="96"/>
      <c r="H209" s="96"/>
      <c r="I209" s="96"/>
      <c r="J209" s="96"/>
      <c r="K209" s="94"/>
    </row>
    <row r="210" spans="1:11" x14ac:dyDescent="0.2">
      <c r="A210" s="96"/>
      <c r="B210" s="96"/>
      <c r="C210" s="96"/>
      <c r="D210" s="96"/>
      <c r="E210" s="96"/>
      <c r="F210" s="96"/>
      <c r="G210" s="96"/>
      <c r="H210" s="96"/>
      <c r="I210" s="96"/>
      <c r="J210" s="96"/>
      <c r="K210" s="94"/>
    </row>
    <row r="211" spans="1:11" x14ac:dyDescent="0.2">
      <c r="A211" s="96"/>
      <c r="B211" s="96"/>
      <c r="C211" s="96"/>
      <c r="D211" s="96"/>
      <c r="E211" s="96"/>
      <c r="F211" s="96"/>
      <c r="G211" s="96"/>
      <c r="H211" s="96"/>
      <c r="I211" s="96"/>
      <c r="J211" s="96"/>
      <c r="K211" s="94"/>
    </row>
    <row r="212" spans="1:11" x14ac:dyDescent="0.2">
      <c r="A212" s="96"/>
      <c r="B212" s="96"/>
      <c r="C212" s="96"/>
      <c r="D212" s="96"/>
      <c r="E212" s="96"/>
      <c r="F212" s="96"/>
      <c r="G212" s="96"/>
      <c r="H212" s="96"/>
      <c r="I212" s="96"/>
      <c r="J212" s="96"/>
      <c r="K212" s="94"/>
    </row>
    <row r="213" spans="1:11" x14ac:dyDescent="0.2">
      <c r="A213" s="96"/>
      <c r="B213" s="96"/>
      <c r="C213" s="96"/>
      <c r="D213" s="96"/>
      <c r="E213" s="96"/>
      <c r="F213" s="96"/>
      <c r="G213" s="96"/>
      <c r="H213" s="96"/>
      <c r="I213" s="96"/>
      <c r="J213" s="96"/>
      <c r="K213" s="94"/>
    </row>
    <row r="214" spans="1:11" x14ac:dyDescent="0.2">
      <c r="A214" s="96"/>
      <c r="B214" s="96"/>
      <c r="C214" s="96"/>
      <c r="D214" s="96"/>
      <c r="E214" s="96"/>
      <c r="F214" s="96"/>
      <c r="G214" s="96"/>
      <c r="H214" s="96"/>
      <c r="I214" s="96"/>
      <c r="J214" s="96"/>
      <c r="K214" s="94"/>
    </row>
    <row r="215" spans="1:11" x14ac:dyDescent="0.2">
      <c r="A215" s="96"/>
      <c r="B215" s="96"/>
      <c r="C215" s="96"/>
      <c r="D215" s="96"/>
      <c r="E215" s="96"/>
      <c r="F215" s="96"/>
      <c r="G215" s="96"/>
      <c r="H215" s="96"/>
      <c r="I215" s="96"/>
      <c r="J215" s="96"/>
      <c r="K215" s="94"/>
    </row>
    <row r="216" spans="1:11" x14ac:dyDescent="0.2">
      <c r="A216" s="96"/>
      <c r="B216" s="96"/>
      <c r="C216" s="96"/>
      <c r="D216" s="96"/>
      <c r="E216" s="96"/>
      <c r="F216" s="96"/>
      <c r="G216" s="96"/>
      <c r="H216" s="96"/>
      <c r="I216" s="96"/>
      <c r="J216" s="96"/>
      <c r="K216" s="94"/>
    </row>
    <row r="217" spans="1:11" x14ac:dyDescent="0.2">
      <c r="A217" s="96"/>
      <c r="B217" s="96"/>
      <c r="C217" s="96"/>
      <c r="D217" s="96"/>
      <c r="E217" s="96"/>
      <c r="F217" s="96"/>
      <c r="G217" s="96"/>
      <c r="H217" s="96"/>
      <c r="I217" s="96"/>
      <c r="J217" s="96"/>
      <c r="K217" s="94"/>
    </row>
    <row r="218" spans="1:11" x14ac:dyDescent="0.2">
      <c r="A218" s="96"/>
      <c r="B218" s="96"/>
      <c r="C218" s="96"/>
      <c r="D218" s="96"/>
      <c r="E218" s="96"/>
      <c r="F218" s="96"/>
      <c r="G218" s="96"/>
      <c r="H218" s="96"/>
      <c r="I218" s="96"/>
      <c r="J218" s="96"/>
      <c r="K218" s="94"/>
    </row>
    <row r="219" spans="1:11" x14ac:dyDescent="0.2">
      <c r="A219" s="96"/>
      <c r="B219" s="96"/>
      <c r="C219" s="96"/>
      <c r="D219" s="96"/>
      <c r="E219" s="96"/>
      <c r="F219" s="96"/>
      <c r="G219" s="96"/>
      <c r="H219" s="96"/>
      <c r="I219" s="96"/>
      <c r="J219" s="96"/>
      <c r="K219" s="94"/>
    </row>
    <row r="220" spans="1:11" x14ac:dyDescent="0.2">
      <c r="A220" s="96"/>
      <c r="B220" s="96"/>
      <c r="C220" s="96"/>
      <c r="D220" s="96"/>
      <c r="E220" s="96"/>
      <c r="F220" s="96"/>
      <c r="G220" s="96"/>
      <c r="H220" s="96"/>
      <c r="I220" s="96"/>
      <c r="J220" s="96"/>
      <c r="K220" s="94"/>
    </row>
    <row r="221" spans="1:11" x14ac:dyDescent="0.2">
      <c r="A221" s="96"/>
      <c r="B221" s="96"/>
      <c r="C221" s="96"/>
      <c r="D221" s="96"/>
      <c r="E221" s="96"/>
      <c r="F221" s="96"/>
      <c r="G221" s="96"/>
      <c r="H221" s="96"/>
      <c r="I221" s="96"/>
      <c r="J221" s="96"/>
      <c r="K221" s="94"/>
    </row>
    <row r="222" spans="1:11" x14ac:dyDescent="0.2">
      <c r="A222" s="96"/>
      <c r="B222" s="96"/>
      <c r="C222" s="96"/>
      <c r="D222" s="96"/>
      <c r="E222" s="96"/>
      <c r="F222" s="96"/>
      <c r="G222" s="96"/>
      <c r="H222" s="96"/>
      <c r="I222" s="96"/>
      <c r="J222" s="96"/>
      <c r="K222" s="94"/>
    </row>
    <row r="223" spans="1:11" x14ac:dyDescent="0.2">
      <c r="A223" s="96"/>
      <c r="B223" s="96"/>
      <c r="C223" s="96"/>
      <c r="D223" s="96"/>
      <c r="E223" s="96"/>
      <c r="F223" s="96"/>
      <c r="G223" s="96"/>
      <c r="H223" s="96"/>
      <c r="I223" s="96"/>
      <c r="J223" s="96"/>
      <c r="K223" s="94"/>
    </row>
    <row r="224" spans="1:11" x14ac:dyDescent="0.2">
      <c r="A224" s="96"/>
      <c r="B224" s="96"/>
      <c r="C224" s="96"/>
      <c r="D224" s="96"/>
      <c r="E224" s="96"/>
      <c r="F224" s="96"/>
      <c r="G224" s="96"/>
      <c r="H224" s="96"/>
      <c r="I224" s="96"/>
      <c r="J224" s="96"/>
      <c r="K224" s="94"/>
    </row>
    <row r="225" spans="1:11" x14ac:dyDescent="0.2">
      <c r="A225" s="96"/>
      <c r="B225" s="96"/>
      <c r="C225" s="96"/>
      <c r="D225" s="96"/>
      <c r="E225" s="96"/>
      <c r="F225" s="96"/>
      <c r="G225" s="96"/>
      <c r="H225" s="96"/>
      <c r="I225" s="96"/>
      <c r="J225" s="96"/>
      <c r="K225" s="94"/>
    </row>
    <row r="226" spans="1:11" x14ac:dyDescent="0.2">
      <c r="A226" s="96"/>
      <c r="B226" s="96"/>
      <c r="C226" s="96"/>
      <c r="D226" s="96"/>
      <c r="E226" s="96"/>
      <c r="F226" s="96"/>
      <c r="G226" s="96"/>
      <c r="H226" s="96"/>
      <c r="I226" s="96"/>
      <c r="J226" s="96"/>
      <c r="K226" s="94"/>
    </row>
    <row r="227" spans="1:11" x14ac:dyDescent="0.2">
      <c r="A227" s="96"/>
      <c r="B227" s="96"/>
      <c r="C227" s="96"/>
      <c r="D227" s="96"/>
      <c r="E227" s="96"/>
      <c r="F227" s="96"/>
      <c r="G227" s="96"/>
      <c r="H227" s="96"/>
      <c r="I227" s="96"/>
      <c r="J227" s="96"/>
      <c r="K227" s="94"/>
    </row>
    <row r="228" spans="1:11" x14ac:dyDescent="0.2">
      <c r="A228" s="96"/>
      <c r="B228" s="96"/>
      <c r="C228" s="96"/>
      <c r="D228" s="96"/>
      <c r="E228" s="96"/>
      <c r="F228" s="96"/>
      <c r="G228" s="96"/>
      <c r="H228" s="96"/>
      <c r="I228" s="96"/>
      <c r="J228" s="96"/>
      <c r="K228" s="94"/>
    </row>
    <row r="229" spans="1:11" x14ac:dyDescent="0.2">
      <c r="A229" s="96"/>
      <c r="B229" s="96"/>
      <c r="C229" s="96"/>
      <c r="D229" s="96"/>
      <c r="E229" s="96"/>
      <c r="F229" s="96"/>
      <c r="G229" s="96"/>
      <c r="H229" s="96"/>
      <c r="I229" s="96"/>
      <c r="J229" s="96"/>
      <c r="K229" s="94"/>
    </row>
    <row r="230" spans="1:11" x14ac:dyDescent="0.2">
      <c r="A230" s="96"/>
      <c r="B230" s="96"/>
      <c r="C230" s="96"/>
      <c r="D230" s="96"/>
      <c r="E230" s="96"/>
      <c r="F230" s="96"/>
      <c r="G230" s="96"/>
      <c r="H230" s="96"/>
      <c r="I230" s="96"/>
      <c r="J230" s="96"/>
      <c r="K230" s="94"/>
    </row>
    <row r="231" spans="1:11" x14ac:dyDescent="0.2">
      <c r="A231" s="96"/>
      <c r="B231" s="96"/>
      <c r="C231" s="96"/>
      <c r="D231" s="96"/>
      <c r="E231" s="96"/>
      <c r="F231" s="96"/>
      <c r="G231" s="96"/>
      <c r="H231" s="96"/>
      <c r="I231" s="96"/>
      <c r="J231" s="96"/>
      <c r="K231" s="94"/>
    </row>
    <row r="232" spans="1:11" x14ac:dyDescent="0.2">
      <c r="A232" s="96"/>
      <c r="B232" s="96"/>
      <c r="C232" s="96"/>
      <c r="D232" s="96"/>
      <c r="E232" s="96"/>
      <c r="F232" s="96"/>
      <c r="G232" s="96"/>
      <c r="H232" s="96"/>
      <c r="I232" s="96"/>
      <c r="J232" s="96"/>
      <c r="K232" s="94"/>
    </row>
    <row r="233" spans="1:11" x14ac:dyDescent="0.2">
      <c r="A233" s="96"/>
      <c r="B233" s="96"/>
      <c r="C233" s="96"/>
      <c r="D233" s="96"/>
      <c r="E233" s="96"/>
      <c r="F233" s="96"/>
      <c r="G233" s="96"/>
      <c r="H233" s="96"/>
      <c r="I233" s="96"/>
      <c r="J233" s="96"/>
      <c r="K233" s="94"/>
    </row>
    <row r="234" spans="1:11" x14ac:dyDescent="0.2">
      <c r="A234" s="96"/>
      <c r="B234" s="96"/>
      <c r="C234" s="96"/>
      <c r="D234" s="96"/>
      <c r="E234" s="96"/>
      <c r="F234" s="96"/>
      <c r="G234" s="96"/>
      <c r="H234" s="96"/>
      <c r="I234" s="96"/>
      <c r="J234" s="96"/>
      <c r="K234" s="94"/>
    </row>
    <row r="235" spans="1:11" x14ac:dyDescent="0.2">
      <c r="A235" s="96"/>
      <c r="B235" s="96"/>
      <c r="C235" s="96"/>
      <c r="D235" s="96"/>
      <c r="E235" s="96"/>
      <c r="F235" s="96"/>
      <c r="G235" s="96"/>
      <c r="H235" s="96"/>
      <c r="I235" s="96"/>
      <c r="J235" s="96"/>
      <c r="K235" s="94"/>
    </row>
    <row r="236" spans="1:11" x14ac:dyDescent="0.2">
      <c r="A236" s="96"/>
      <c r="B236" s="96"/>
      <c r="C236" s="96"/>
      <c r="D236" s="96"/>
      <c r="E236" s="96"/>
      <c r="F236" s="96"/>
      <c r="G236" s="96"/>
      <c r="H236" s="96"/>
      <c r="I236" s="96"/>
      <c r="J236" s="96"/>
      <c r="K236" s="94"/>
    </row>
    <row r="237" spans="1:11" x14ac:dyDescent="0.2">
      <c r="A237" s="96"/>
      <c r="B237" s="96"/>
      <c r="C237" s="96"/>
      <c r="D237" s="96"/>
      <c r="E237" s="96"/>
      <c r="F237" s="96"/>
      <c r="G237" s="96"/>
      <c r="H237" s="96"/>
      <c r="I237" s="96"/>
      <c r="J237" s="96"/>
      <c r="K237" s="94"/>
    </row>
    <row r="238" spans="1:11" x14ac:dyDescent="0.2">
      <c r="A238" s="96"/>
      <c r="B238" s="96"/>
      <c r="C238" s="96"/>
      <c r="D238" s="96"/>
      <c r="E238" s="96"/>
      <c r="F238" s="96"/>
      <c r="G238" s="96"/>
      <c r="H238" s="96"/>
      <c r="I238" s="96"/>
      <c r="J238" s="96"/>
      <c r="K238" s="94"/>
    </row>
    <row r="239" spans="1:11" x14ac:dyDescent="0.2">
      <c r="A239" s="96"/>
      <c r="B239" s="96"/>
      <c r="C239" s="96"/>
      <c r="D239" s="96"/>
      <c r="E239" s="96"/>
      <c r="F239" s="96"/>
      <c r="G239" s="96"/>
      <c r="H239" s="96"/>
      <c r="I239" s="96"/>
      <c r="J239" s="96"/>
      <c r="K239" s="94"/>
    </row>
    <row r="240" spans="1:11" x14ac:dyDescent="0.2">
      <c r="A240" s="96"/>
      <c r="B240" s="96"/>
      <c r="C240" s="96"/>
      <c r="D240" s="96"/>
      <c r="E240" s="96"/>
      <c r="F240" s="96"/>
      <c r="G240" s="96"/>
      <c r="H240" s="96"/>
      <c r="I240" s="96"/>
      <c r="J240" s="96"/>
      <c r="K240" s="94"/>
    </row>
    <row r="241" spans="1:11" x14ac:dyDescent="0.2">
      <c r="A241" s="96"/>
      <c r="B241" s="96"/>
      <c r="C241" s="96"/>
      <c r="D241" s="96"/>
      <c r="E241" s="96"/>
      <c r="F241" s="96"/>
      <c r="G241" s="96"/>
      <c r="H241" s="96"/>
      <c r="I241" s="96"/>
      <c r="J241" s="96"/>
      <c r="K241" s="94"/>
    </row>
    <row r="242" spans="1:11" x14ac:dyDescent="0.2">
      <c r="A242" s="96"/>
      <c r="B242" s="96"/>
      <c r="C242" s="96"/>
      <c r="D242" s="96"/>
      <c r="E242" s="96"/>
      <c r="F242" s="96"/>
      <c r="G242" s="96"/>
      <c r="H242" s="96"/>
      <c r="I242" s="96"/>
      <c r="J242" s="96"/>
      <c r="K242" s="94"/>
    </row>
    <row r="243" spans="1:11" x14ac:dyDescent="0.2">
      <c r="A243" s="96"/>
      <c r="B243" s="96"/>
      <c r="C243" s="96"/>
      <c r="D243" s="96"/>
      <c r="E243" s="96"/>
      <c r="F243" s="96"/>
      <c r="G243" s="96"/>
      <c r="H243" s="96"/>
      <c r="I243" s="96"/>
      <c r="J243" s="96"/>
      <c r="K243" s="94"/>
    </row>
  </sheetData>
  <sortState ref="W7:Y45">
    <sortCondition ref="X7:X45"/>
  </sortState>
  <mergeCells count="9">
    <mergeCell ref="A56:J56"/>
    <mergeCell ref="AA5:AA6"/>
    <mergeCell ref="C2:K2"/>
    <mergeCell ref="A53:J53"/>
    <mergeCell ref="A54:J54"/>
    <mergeCell ref="A55:J55"/>
    <mergeCell ref="P5:Q5"/>
    <mergeCell ref="T5:U5"/>
    <mergeCell ref="X5:Y5"/>
  </mergeCells>
  <hyperlinks>
    <hyperlink ref="F60" r:id="rId1"/>
    <hyperlink ref="F58" r:id="rId2"/>
  </hyperlinks>
  <pageMargins left="0.25" right="0.25" top="0.75" bottom="0.75" header="0.3" footer="0.3"/>
  <pageSetup paperSize="9" scale="71" orientation="portrait" r:id="rId3"/>
  <headerFooter>
    <oddFooter>&amp;LBenefits and Wages: OECD Indicators
&amp;RPrinted from www.oecd.org/els/social/workincentives
 on &amp;D</oddFooter>
  </headerFooter>
  <rowBreaks count="1" manualBreakCount="1">
    <brk id="49"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A241"/>
  <sheetViews>
    <sheetView zoomScale="80" zoomScaleNormal="80" workbookViewId="0">
      <selection activeCell="W7" sqref="W7:Y45"/>
    </sheetView>
  </sheetViews>
  <sheetFormatPr defaultRowHeight="12" x14ac:dyDescent="0.2"/>
  <cols>
    <col min="1" max="9" width="10.7109375" style="33" customWidth="1"/>
    <col min="10" max="10" width="9.140625" style="32"/>
    <col min="11" max="14" width="9.140625" style="33"/>
    <col min="15" max="15" width="16.5703125" style="33" bestFit="1" customWidth="1"/>
    <col min="16" max="18" width="9.140625" style="33"/>
    <col min="19" max="19" width="16.5703125" style="33" bestFit="1" customWidth="1"/>
    <col min="20" max="21" width="10" style="33" customWidth="1"/>
    <col min="22" max="22" width="9.140625" style="33"/>
    <col min="23" max="23" width="16.5703125" style="33" bestFit="1" customWidth="1"/>
    <col min="24" max="25" width="11.28515625" style="33" customWidth="1"/>
    <col min="26" max="16384" width="9.140625" style="33"/>
  </cols>
  <sheetData>
    <row r="1" spans="1:27" ht="14.25" x14ac:dyDescent="0.2">
      <c r="A1" s="32"/>
      <c r="B1" s="92" t="s">
        <v>95</v>
      </c>
      <c r="C1" s="92"/>
      <c r="D1" s="92"/>
      <c r="E1" s="92"/>
      <c r="F1" s="92"/>
      <c r="G1" s="92"/>
      <c r="H1" s="92"/>
      <c r="I1" s="92"/>
      <c r="J1" s="92"/>
    </row>
    <row r="2" spans="1:27" ht="12.75" x14ac:dyDescent="0.2">
      <c r="A2" s="32"/>
      <c r="B2" s="115" t="str">
        <f>"Revenu net valeur en % du revenu médian des ménages, " &amp; P6 &amp; " et "&amp;Q6</f>
        <v>Revenu net valeur en % du revenu médian des ménages, 2015 et 2005</v>
      </c>
      <c r="C2" s="115"/>
      <c r="D2" s="115"/>
      <c r="E2" s="115"/>
      <c r="F2" s="115"/>
      <c r="G2" s="115"/>
      <c r="H2" s="115"/>
      <c r="I2" s="115"/>
      <c r="J2" s="115"/>
    </row>
    <row r="3" spans="1:27" x14ac:dyDescent="0.2">
      <c r="B3" s="34" t="s">
        <v>112</v>
      </c>
      <c r="J3" s="35"/>
    </row>
    <row r="4" spans="1:27" x14ac:dyDescent="0.2">
      <c r="J4" s="35"/>
    </row>
    <row r="5" spans="1:27" ht="34.5" customHeight="1" x14ac:dyDescent="0.2">
      <c r="J5" s="35"/>
      <c r="O5" s="45"/>
      <c r="P5" s="117" t="s">
        <v>101</v>
      </c>
      <c r="Q5" s="118"/>
      <c r="R5" s="46"/>
      <c r="S5" s="45"/>
      <c r="T5" s="117" t="s">
        <v>110</v>
      </c>
      <c r="U5" s="118"/>
      <c r="W5" s="45"/>
      <c r="X5" s="117" t="s">
        <v>111</v>
      </c>
      <c r="Y5" s="118"/>
      <c r="AA5" s="114" t="s">
        <v>107</v>
      </c>
    </row>
    <row r="6" spans="1:27" ht="34.5" customHeight="1" x14ac:dyDescent="0.2">
      <c r="J6" s="35"/>
      <c r="O6" s="47"/>
      <c r="P6" s="62">
        <v>2015</v>
      </c>
      <c r="Q6" s="63">
        <v>2005</v>
      </c>
      <c r="R6" s="50"/>
      <c r="S6" s="47"/>
      <c r="T6" s="48">
        <f>P6</f>
        <v>2015</v>
      </c>
      <c r="U6" s="49">
        <f>Q6</f>
        <v>2005</v>
      </c>
      <c r="W6" s="47"/>
      <c r="X6" s="48">
        <f>P6</f>
        <v>2015</v>
      </c>
      <c r="Y6" s="49">
        <f>Q6</f>
        <v>2005</v>
      </c>
      <c r="AA6" s="114"/>
    </row>
    <row r="7" spans="1:27" x14ac:dyDescent="0.2">
      <c r="J7" s="35"/>
      <c r="O7" s="51" t="s">
        <v>49</v>
      </c>
      <c r="P7" s="52">
        <f ca="1">VLOOKUP($O7,INDIRECT("'" &amp; P$6 &amp; "'!$A$7:$J$47"),7,FALSE)</f>
        <v>0</v>
      </c>
      <c r="Q7" s="53">
        <f ca="1">VLOOKUP($O7,INDIRECT("'" &amp; Q$6 &amp; "'!$A$7:$J$47"),7,FALSE)</f>
        <v>0</v>
      </c>
      <c r="R7" s="54"/>
      <c r="S7" s="51" t="s">
        <v>55</v>
      </c>
      <c r="T7" s="52">
        <f ca="1">VLOOKUP($S7,INDIRECT("'" &amp; T$6 &amp; "'!$A$7:$J$47"),9,FALSE)</f>
        <v>0</v>
      </c>
      <c r="U7" s="53">
        <f ca="1">VLOOKUP($S7,INDIRECT("'" &amp; U$6 &amp; "'!$A$7:$J$47"),9,FALSE)</f>
        <v>0</v>
      </c>
      <c r="W7" s="51" t="s">
        <v>55</v>
      </c>
      <c r="X7" s="52">
        <f ca="1">VLOOKUP($W7,INDIRECT("'" &amp; X$6 &amp; "'!$A$7:$J$47"),10,FALSE)</f>
        <v>0</v>
      </c>
      <c r="Y7" s="53">
        <f ca="1">VLOOKUP($W7,INDIRECT("'" &amp; Y$6 &amp; "'!$A$7:$J$47"),10,FALSE)</f>
        <v>0</v>
      </c>
      <c r="AA7" s="60">
        <v>50</v>
      </c>
    </row>
    <row r="8" spans="1:27" x14ac:dyDescent="0.2">
      <c r="J8" s="35"/>
      <c r="O8" s="51" t="s">
        <v>55</v>
      </c>
      <c r="P8" s="52">
        <f ca="1">VLOOKUP($O8,INDIRECT("'" &amp; P$6 &amp; "'!$A$7:$J$47"),7,FALSE)</f>
        <v>0</v>
      </c>
      <c r="Q8" s="53">
        <f ca="1">VLOOKUP($O8,INDIRECT("'" &amp; Q$6 &amp; "'!$A$7:$J$47"),7,FALSE)</f>
        <v>0</v>
      </c>
      <c r="R8" s="54"/>
      <c r="S8" s="51" t="s">
        <v>67</v>
      </c>
      <c r="T8" s="52">
        <f ca="1">VLOOKUP($S8,INDIRECT("'" &amp; T$6 &amp; "'!$A$7:$J$47"),9,FALSE)</f>
        <v>0</v>
      </c>
      <c r="U8" s="53">
        <f ca="1">VLOOKUP($S8,INDIRECT("'" &amp; U$6 &amp; "'!$A$7:$J$47"),9,FALSE)</f>
        <v>0</v>
      </c>
      <c r="W8" s="51" t="s">
        <v>67</v>
      </c>
      <c r="X8" s="52">
        <f ca="1">VLOOKUP($W8,INDIRECT("'" &amp; X$6 &amp; "'!$A$7:$J$47"),10,FALSE)</f>
        <v>0</v>
      </c>
      <c r="Y8" s="53">
        <f ca="1">VLOOKUP($W8,INDIRECT("'" &amp; Y$6 &amp; "'!$A$7:$J$47"),10,FALSE)</f>
        <v>0</v>
      </c>
      <c r="AA8" s="60">
        <v>50</v>
      </c>
    </row>
    <row r="9" spans="1:27" x14ac:dyDescent="0.2">
      <c r="J9" s="35"/>
      <c r="O9" s="51" t="s">
        <v>67</v>
      </c>
      <c r="P9" s="52">
        <f ca="1">VLOOKUP($O9,INDIRECT("'" &amp; P$6 &amp; "'!$A$7:$J$47"),7,FALSE)</f>
        <v>0</v>
      </c>
      <c r="Q9" s="53">
        <f ca="1">VLOOKUP($O9,INDIRECT("'" &amp; Q$6 &amp; "'!$A$7:$J$47"),7,FALSE)</f>
        <v>0</v>
      </c>
      <c r="R9" s="54"/>
      <c r="S9" s="51" t="s">
        <v>74</v>
      </c>
      <c r="T9" s="52">
        <f ca="1">VLOOKUP($S9,INDIRECT("'" &amp; T$6 &amp; "'!$A$7:$J$47"),9,FALSE)</f>
        <v>11.474163879276331</v>
      </c>
      <c r="U9" s="53">
        <f ca="1">VLOOKUP($S9,INDIRECT("'" &amp; U$6 &amp; "'!$A$7:$J$47"),9,FALSE)</f>
        <v>26.372506508103498</v>
      </c>
      <c r="W9" s="51" t="s">
        <v>49</v>
      </c>
      <c r="X9" s="52">
        <f ca="1">VLOOKUP($W9,INDIRECT("'" &amp; X$6 &amp; "'!$A$7:$J$47"),10,FALSE)</f>
        <v>8.0182630599682554</v>
      </c>
      <c r="Y9" s="53">
        <f ca="1">VLOOKUP($W9,INDIRECT("'" &amp; Y$6 &amp; "'!$A$7:$J$47"),10,FALSE)</f>
        <v>3.0278181818181817</v>
      </c>
      <c r="AA9" s="60">
        <v>50</v>
      </c>
    </row>
    <row r="10" spans="1:27" x14ac:dyDescent="0.2">
      <c r="J10" s="35"/>
      <c r="O10" s="51" t="s">
        <v>42</v>
      </c>
      <c r="P10" s="52">
        <f ca="1">VLOOKUP($O10,INDIRECT("'" &amp; P$6 &amp; "'!$A$7:$J$47"),7,FALSE)</f>
        <v>4.7705234306044018</v>
      </c>
      <c r="Q10" s="53" t="str">
        <f ca="1">VLOOKUP($O10,INDIRECT("'" &amp; Q$6 &amp; "'!$A$7:$J$47"),7,FALSE)</f>
        <v>n/a</v>
      </c>
      <c r="R10" s="54"/>
      <c r="S10" s="51" t="s">
        <v>42</v>
      </c>
      <c r="T10" s="52">
        <f ca="1">VLOOKUP($S10,INDIRECT("'" &amp; T$6 &amp; "'!$A$7:$J$47"),9,FALSE)</f>
        <v>16.157960319571945</v>
      </c>
      <c r="U10" s="53" t="str">
        <f ca="1">VLOOKUP($S10,INDIRECT("'" &amp; U$6 &amp; "'!$A$7:$J$47"),9,FALSE)</f>
        <v>n/a</v>
      </c>
      <c r="W10" s="51" t="s">
        <v>74</v>
      </c>
      <c r="X10" s="52">
        <f ca="1">VLOOKUP($W10,INDIRECT("'" &amp; X$6 &amp; "'!$A$7:$J$47"),10,FALSE)</f>
        <v>11.647477433274748</v>
      </c>
      <c r="Y10" s="53">
        <f ca="1">VLOOKUP($W10,INDIRECT("'" &amp; Y$6 &amp; "'!$A$7:$J$47"),10,FALSE)</f>
        <v>30.249060764630389</v>
      </c>
      <c r="AA10" s="60">
        <v>50</v>
      </c>
    </row>
    <row r="11" spans="1:27" x14ac:dyDescent="0.2">
      <c r="J11" s="35"/>
      <c r="O11" s="51" t="s">
        <v>74</v>
      </c>
      <c r="P11" s="52">
        <f ca="1">VLOOKUP($O11,INDIRECT("'" &amp; P$6 &amp; "'!$A$7:$J$47"),7,FALSE)</f>
        <v>6.6594321647647092</v>
      </c>
      <c r="Q11" s="53">
        <f ca="1">VLOOKUP($O11,INDIRECT("'" &amp; Q$6 &amp; "'!$A$7:$J$47"),7,FALSE)</f>
        <v>14.819600334284647</v>
      </c>
      <c r="R11" s="54"/>
      <c r="S11" s="51" t="s">
        <v>49</v>
      </c>
      <c r="T11" s="52">
        <f ca="1">VLOOKUP($S11,INDIRECT("'" &amp; T$6 &amp; "'!$A$7:$J$47"),9,FALSE)</f>
        <v>16.206658090397354</v>
      </c>
      <c r="U11" s="53">
        <f ca="1">VLOOKUP($S11,INDIRECT("'" &amp; U$6 &amp; "'!$A$7:$J$47"),9,FALSE)</f>
        <v>9.0413052155095386</v>
      </c>
      <c r="W11" s="51" t="s">
        <v>42</v>
      </c>
      <c r="X11" s="52">
        <f ca="1">VLOOKUP($W11,INDIRECT("'" &amp; X$6 &amp; "'!$A$7:$J$47"),10,FALSE)</f>
        <v>16.378465825392432</v>
      </c>
      <c r="Y11" s="53" t="str">
        <f ca="1">VLOOKUP($W11,INDIRECT("'" &amp; Y$6 &amp; "'!$A$7:$J$47"),10,FALSE)</f>
        <v>n/a</v>
      </c>
      <c r="AA11" s="60">
        <v>50</v>
      </c>
    </row>
    <row r="12" spans="1:27" x14ac:dyDescent="0.2">
      <c r="J12" s="35"/>
      <c r="O12" s="51" t="s">
        <v>47</v>
      </c>
      <c r="P12" s="52">
        <f ca="1">VLOOKUP($O12,INDIRECT("'" &amp; P$6 &amp; "'!$A$7:$J$47"),7,FALSE)</f>
        <v>7.09986604841143</v>
      </c>
      <c r="Q12" s="53">
        <f ca="1">VLOOKUP($O12,INDIRECT("'" &amp; Q$6 &amp; "'!$A$7:$J$47"),7,FALSE)</f>
        <v>6.618055460558975</v>
      </c>
      <c r="R12" s="54"/>
      <c r="S12" s="51" t="s">
        <v>47</v>
      </c>
      <c r="T12" s="52">
        <f ca="1">VLOOKUP($S12,INDIRECT("'" &amp; T$6 &amp; "'!$A$7:$J$47"),9,FALSE)</f>
        <v>21.192819087543327</v>
      </c>
      <c r="U12" s="53">
        <f ca="1">VLOOKUP($S12,INDIRECT("'" &amp; U$6 &amp; "'!$A$7:$J$47"),9,FALSE)</f>
        <v>21.848574218920056</v>
      </c>
      <c r="W12" s="51" t="s">
        <v>70</v>
      </c>
      <c r="X12" s="52">
        <f ca="1">VLOOKUP($W12,INDIRECT("'" &amp; X$6 &amp; "'!$A$7:$J$47"),10,FALSE)</f>
        <v>19.894764692402866</v>
      </c>
      <c r="Y12" s="53" t="str">
        <f ca="1">VLOOKUP($W12,INDIRECT("'" &amp; Y$6 &amp; "'!$A$7:$J$47"),10,FALSE)</f>
        <v>n/a</v>
      </c>
      <c r="AA12" s="60">
        <v>50</v>
      </c>
    </row>
    <row r="13" spans="1:27" x14ac:dyDescent="0.2">
      <c r="J13" s="35"/>
      <c r="O13" s="51" t="s">
        <v>70</v>
      </c>
      <c r="P13" s="52">
        <f ca="1">VLOOKUP($O13,INDIRECT("'" &amp; P$6 &amp; "'!$A$7:$J$47"),7,FALSE)</f>
        <v>13.173503003210893</v>
      </c>
      <c r="Q13" s="53" t="str">
        <f ca="1">VLOOKUP($O13,INDIRECT("'" &amp; Q$6 &amp; "'!$A$7:$J$47"),7,FALSE)</f>
        <v>n/a</v>
      </c>
      <c r="R13" s="54"/>
      <c r="S13" s="51" t="s">
        <v>76</v>
      </c>
      <c r="T13" s="52">
        <f ca="1">VLOOKUP($S13,INDIRECT("'" &amp; T$6 &amp; "'!$A$7:$J$47"),9,FALSE)</f>
        <v>22.85484769829003</v>
      </c>
      <c r="U13" s="53" t="str">
        <f ca="1">VLOOKUP($S13,INDIRECT("'" &amp; U$6 &amp; "'!$A$7:$J$47"),9,FALSE)</f>
        <v>n/a</v>
      </c>
      <c r="W13" s="51" t="s">
        <v>50</v>
      </c>
      <c r="X13" s="52">
        <f ca="1">VLOOKUP($W13,INDIRECT("'" &amp; X$6 &amp; "'!$A$7:$J$47"),10,FALSE)</f>
        <v>20.446493803840074</v>
      </c>
      <c r="Y13" s="53">
        <f ca="1">VLOOKUP($W13,INDIRECT("'" &amp; Y$6 &amp; "'!$A$7:$J$47"),10,FALSE)</f>
        <v>36.780893470762756</v>
      </c>
      <c r="AA13" s="60">
        <v>50</v>
      </c>
    </row>
    <row r="14" spans="1:27" x14ac:dyDescent="0.2">
      <c r="J14" s="35"/>
      <c r="O14" s="51" t="s">
        <v>76</v>
      </c>
      <c r="P14" s="52">
        <f ca="1">VLOOKUP($O14,INDIRECT("'" &amp; P$6 &amp; "'!$A$7:$J$47"),7,FALSE)</f>
        <v>14.71512448325012</v>
      </c>
      <c r="Q14" s="53" t="str">
        <f ca="1">VLOOKUP($O14,INDIRECT("'" &amp; Q$6 &amp; "'!$A$7:$J$47"),7,FALSE)</f>
        <v>n/a</v>
      </c>
      <c r="R14" s="54"/>
      <c r="S14" s="51" t="s">
        <v>50</v>
      </c>
      <c r="T14" s="52">
        <f ca="1">VLOOKUP($S14,INDIRECT("'" &amp; T$6 &amp; "'!$A$7:$J$47"),9,FALSE)</f>
        <v>24.98935790085541</v>
      </c>
      <c r="U14" s="53">
        <f ca="1">VLOOKUP($S14,INDIRECT("'" &amp; U$6 &amp; "'!$A$7:$J$47"),9,FALSE)</f>
        <v>32.091529307041704</v>
      </c>
      <c r="W14" s="51" t="s">
        <v>47</v>
      </c>
      <c r="X14" s="52">
        <f ca="1">VLOOKUP($W14,INDIRECT("'" &amp; X$6 &amp; "'!$A$7:$J$47"),10,FALSE)</f>
        <v>22.800085299795469</v>
      </c>
      <c r="Y14" s="53">
        <f ca="1">VLOOKUP($W14,INDIRECT("'" &amp; Y$6 &amp; "'!$A$7:$J$47"),10,FALSE)</f>
        <v>23.163194111956411</v>
      </c>
      <c r="AA14" s="60">
        <v>50</v>
      </c>
    </row>
    <row r="15" spans="1:27" x14ac:dyDescent="0.2">
      <c r="J15" s="35"/>
      <c r="O15" s="55" t="s">
        <v>50</v>
      </c>
      <c r="P15" s="52">
        <f ca="1">VLOOKUP($O15,INDIRECT("'" &amp; P$6 &amp; "'!$A$7:$J$47"),7,FALSE)</f>
        <v>18.162859430943652</v>
      </c>
      <c r="Q15" s="53">
        <f ca="1">VLOOKUP($O15,INDIRECT("'" &amp; Q$6 &amp; "'!$A$7:$J$47"),7,FALSE)</f>
        <v>23.473089463232515</v>
      </c>
      <c r="R15" s="54"/>
      <c r="S15" s="51" t="s">
        <v>45</v>
      </c>
      <c r="T15" s="52">
        <f ca="1">VLOOKUP($S15,INDIRECT("'" &amp; T$6 &amp; "'!$A$7:$J$47"),9,FALSE)</f>
        <v>26.427615549733375</v>
      </c>
      <c r="U15" s="53">
        <f ca="1">VLOOKUP($S15,INDIRECT("'" &amp; U$6 &amp; "'!$A$7:$J$47"),9,FALSE)</f>
        <v>28.499109460212885</v>
      </c>
      <c r="W15" s="51" t="s">
        <v>45</v>
      </c>
      <c r="X15" s="52">
        <f ca="1">VLOOKUP($W15,INDIRECT("'" &amp; X$6 &amp; "'!$A$7:$J$47"),10,FALSE)</f>
        <v>22.886986427517755</v>
      </c>
      <c r="Y15" s="53">
        <f ca="1">VLOOKUP($W15,INDIRECT("'" &amp; Y$6 &amp; "'!$A$7:$J$47"),10,FALSE)</f>
        <v>24.68095277777778</v>
      </c>
      <c r="AA15" s="60">
        <v>50</v>
      </c>
    </row>
    <row r="16" spans="1:27" x14ac:dyDescent="0.2">
      <c r="J16" s="35"/>
      <c r="O16" s="51" t="s">
        <v>73</v>
      </c>
      <c r="P16" s="52">
        <f ca="1">VLOOKUP($O16,INDIRECT("'" &amp; P$6 &amp; "'!$A$7:$J$47"),7,FALSE)</f>
        <v>20.54321584980557</v>
      </c>
      <c r="Q16" s="53">
        <f ca="1">VLOOKUP($O16,INDIRECT("'" &amp; Q$6 &amp; "'!$A$7:$J$47"),7,FALSE)</f>
        <v>30.036375337957129</v>
      </c>
      <c r="R16" s="54"/>
      <c r="S16" s="51" t="s">
        <v>70</v>
      </c>
      <c r="T16" s="52">
        <f ca="1">VLOOKUP($S16,INDIRECT("'" &amp; T$6 &amp; "'!$A$7:$J$47"),9,FALSE)</f>
        <v>26.984630150741381</v>
      </c>
      <c r="U16" s="53" t="str">
        <f ca="1">VLOOKUP($S16,INDIRECT("'" &amp; U$6 &amp; "'!$A$7:$J$47"),9,FALSE)</f>
        <v>n/a</v>
      </c>
      <c r="W16" s="51" t="s">
        <v>76</v>
      </c>
      <c r="X16" s="52">
        <f ca="1">VLOOKUP($W16,INDIRECT("'" &amp; X$6 &amp; "'!$A$7:$J$47"),10,FALSE)</f>
        <v>22.901707822523075</v>
      </c>
      <c r="Y16" s="53" t="str">
        <f ca="1">VLOOKUP($W16,INDIRECT("'" &amp; Y$6 &amp; "'!$A$7:$J$47"),10,FALSE)</f>
        <v>n/a</v>
      </c>
      <c r="AA16" s="60">
        <v>50</v>
      </c>
    </row>
    <row r="17" spans="2:27" x14ac:dyDescent="0.2">
      <c r="J17" s="35"/>
      <c r="O17" s="51" t="s">
        <v>3</v>
      </c>
      <c r="P17" s="52">
        <f ca="1">VLOOKUP($O17,INDIRECT("'" &amp; P$6 &amp; "'!$A$7:$J$47"),7,FALSE)</f>
        <v>23.12103146342411</v>
      </c>
      <c r="Q17" s="53">
        <f ca="1">VLOOKUP($O17,INDIRECT("'" &amp; Q$6 &amp; "'!$A$7:$J$47"),7,FALSE)</f>
        <v>24.060768867977551</v>
      </c>
      <c r="R17" s="54"/>
      <c r="S17" s="51" t="s">
        <v>73</v>
      </c>
      <c r="T17" s="52">
        <f ca="1">VLOOKUP($S17,INDIRECT("'" &amp; T$6 &amp; "'!$A$7:$J$47"),9,FALSE)</f>
        <v>27.393186255735422</v>
      </c>
      <c r="U17" s="53">
        <f ca="1">VLOOKUP($S17,INDIRECT("'" &amp; U$6 &amp; "'!$A$7:$J$47"),9,FALSE)</f>
        <v>52.055970127206315</v>
      </c>
      <c r="W17" s="51" t="s">
        <v>73</v>
      </c>
      <c r="X17" s="52">
        <f ca="1">VLOOKUP($W17,INDIRECT("'" &amp; X$6 &amp; "'!$A$7:$J$47"),10,FALSE)</f>
        <v>27.672229030396196</v>
      </c>
      <c r="Y17" s="53">
        <f ca="1">VLOOKUP($W17,INDIRECT("'" &amp; Y$6 &amp; "'!$A$7:$J$47"),10,FALSE)</f>
        <v>45.332569663385449</v>
      </c>
      <c r="AA17" s="60">
        <v>50</v>
      </c>
    </row>
    <row r="18" spans="2:27" x14ac:dyDescent="0.2">
      <c r="J18" s="35"/>
      <c r="O18" s="51" t="s">
        <v>22</v>
      </c>
      <c r="P18" s="52">
        <f ca="1">VLOOKUP($O18,INDIRECT("'" &amp; P$6 &amp; "'!$A$7:$J$47"),7,FALSE)</f>
        <v>23.247381953488713</v>
      </c>
      <c r="Q18" s="53">
        <f ca="1">VLOOKUP($O18,INDIRECT("'" &amp; Q$6 &amp; "'!$A$7:$J$47"),7,FALSE)</f>
        <v>23.739123410425027</v>
      </c>
      <c r="R18" s="54"/>
      <c r="S18" s="51" t="s">
        <v>22</v>
      </c>
      <c r="T18" s="52">
        <f ca="1">VLOOKUP($S18,INDIRECT("'" &amp; T$6 &amp; "'!$A$7:$J$47"),9,FALSE)</f>
        <v>28.103078302419949</v>
      </c>
      <c r="U18" s="53">
        <f ca="1">VLOOKUP($S18,INDIRECT("'" &amp; U$6 &amp; "'!$A$7:$J$47"),9,FALSE)</f>
        <v>32.759859271534694</v>
      </c>
      <c r="W18" s="51" t="s">
        <v>61</v>
      </c>
      <c r="X18" s="52">
        <f ca="1">VLOOKUP($W18,INDIRECT("'" &amp; X$6 &amp; "'!$A$7:$J$47"),10,FALSE)</f>
        <v>28.705458009307058</v>
      </c>
      <c r="Y18" s="53">
        <f ca="1">VLOOKUP($W18,INDIRECT("'" &amp; Y$6 &amp; "'!$A$7:$J$47"),10,FALSE)</f>
        <v>34.646481117157954</v>
      </c>
      <c r="AA18" s="60">
        <v>50</v>
      </c>
    </row>
    <row r="19" spans="2:27" x14ac:dyDescent="0.2">
      <c r="J19" s="35"/>
      <c r="O19" s="51" t="s">
        <v>43</v>
      </c>
      <c r="P19" s="52">
        <f ca="1">VLOOKUP($O19,INDIRECT("'" &amp; P$6 &amp; "'!$A$7:$J$47"),7,FALSE)</f>
        <v>23.880832273805041</v>
      </c>
      <c r="Q19" s="53">
        <f ca="1">VLOOKUP($O19,INDIRECT("'" &amp; Q$6 &amp; "'!$A$7:$J$47"),7,FALSE)</f>
        <v>26.481602572144819</v>
      </c>
      <c r="R19" s="54"/>
      <c r="S19" s="51" t="s">
        <v>61</v>
      </c>
      <c r="T19" s="52">
        <f ca="1">VLOOKUP($S19,INDIRECT("'" &amp; T$6 &amp; "'!$A$7:$J$47"),9,FALSE)</f>
        <v>29.347114724650393</v>
      </c>
      <c r="U19" s="53">
        <f ca="1">VLOOKUP($S19,INDIRECT("'" &amp; U$6 &amp; "'!$A$7:$J$47"),9,FALSE)</f>
        <v>38.229613612452695</v>
      </c>
      <c r="W19" s="51" t="s">
        <v>22</v>
      </c>
      <c r="X19" s="52">
        <f ca="1">VLOOKUP($W19,INDIRECT("'" &amp; X$6 &amp; "'!$A$7:$J$47"),10,FALSE)</f>
        <v>29.193146194203113</v>
      </c>
      <c r="Y19" s="53">
        <f ca="1">VLOOKUP($W19,INDIRECT("'" &amp; Y$6 &amp; "'!$A$7:$J$47"),10,FALSE)</f>
        <v>40.240432058764732</v>
      </c>
      <c r="AA19" s="60">
        <v>50</v>
      </c>
    </row>
    <row r="20" spans="2:27" x14ac:dyDescent="0.2">
      <c r="J20" s="35"/>
      <c r="O20" s="51" t="s">
        <v>53</v>
      </c>
      <c r="P20" s="52">
        <f ca="1">VLOOKUP($O20,INDIRECT("'" &amp; P$6 &amp; "'!$A$7:$J$47"),7,FALSE)</f>
        <v>27.253135735642758</v>
      </c>
      <c r="Q20" s="53" t="str">
        <f ca="1">VLOOKUP($O20,INDIRECT("'" &amp; Q$6 &amp; "'!$A$7:$J$47"),7,FALSE)</f>
        <v>n/a</v>
      </c>
      <c r="R20" s="54"/>
      <c r="S20" s="51" t="s">
        <v>75</v>
      </c>
      <c r="T20" s="52">
        <f ca="1">VLOOKUP($S20,INDIRECT("'" &amp; T$6 &amp; "'!$A$7:$J$47"),9,FALSE)</f>
        <v>37.841178764905784</v>
      </c>
      <c r="U20" s="53">
        <f ca="1">VLOOKUP($S20,INDIRECT("'" &amp; U$6 &amp; "'!$A$7:$J$47"),9,FALSE)</f>
        <v>44.886084216781526</v>
      </c>
      <c r="W20" s="51" t="s">
        <v>118</v>
      </c>
      <c r="X20" s="52">
        <f ca="1">VLOOKUP($W20,INDIRECT("'" &amp; X$6 &amp; "'!$A$7:$J$47"),10,FALSE)</f>
        <v>34.554829477472154</v>
      </c>
      <c r="Y20" s="53" t="e">
        <f ca="1">VLOOKUP($W20,INDIRECT("'" &amp; Y$6 &amp; "'!$A$7:$J$47"),10,FALSE)</f>
        <v>#N/A</v>
      </c>
      <c r="AA20" s="60">
        <v>50</v>
      </c>
    </row>
    <row r="21" spans="2:27" x14ac:dyDescent="0.2">
      <c r="B21" s="34" t="s">
        <v>109</v>
      </c>
      <c r="J21" s="35"/>
      <c r="O21" s="51" t="s">
        <v>61</v>
      </c>
      <c r="P21" s="52">
        <f ca="1">VLOOKUP($O21,INDIRECT("'" &amp; P$6 &amp; "'!$A$7:$J$47"),7,FALSE)</f>
        <v>27.489183130931231</v>
      </c>
      <c r="Q21" s="53">
        <f ca="1">VLOOKUP($O21,INDIRECT("'" &amp; Q$6 &amp; "'!$A$7:$J$47"),7,FALSE)</f>
        <v>27.165387950972239</v>
      </c>
      <c r="R21" s="54"/>
      <c r="S21" s="51" t="s">
        <v>60</v>
      </c>
      <c r="T21" s="52">
        <f ca="1">VLOOKUP($S21,INDIRECT("'" &amp; T$6 &amp; "'!$A$7:$J$47"),9,FALSE)</f>
        <v>37.866292782265937</v>
      </c>
      <c r="U21" s="53">
        <f ca="1">VLOOKUP($S21,INDIRECT("'" &amp; U$6 &amp; "'!$A$7:$J$47"),9,FALSE)</f>
        <v>45.640813413473253</v>
      </c>
      <c r="W21" s="51" t="s">
        <v>75</v>
      </c>
      <c r="X21" s="52">
        <f ca="1">VLOOKUP($W21,INDIRECT("'" &amp; X$6 &amp; "'!$A$7:$J$47"),10,FALSE)</f>
        <v>35.178294408838205</v>
      </c>
      <c r="Y21" s="53">
        <f ca="1">VLOOKUP($W21,INDIRECT("'" &amp; Y$6 &amp; "'!$A$7:$J$47"),10,FALSE)</f>
        <v>40.982567255191654</v>
      </c>
      <c r="AA21" s="60">
        <v>50</v>
      </c>
    </row>
    <row r="22" spans="2:27" x14ac:dyDescent="0.2">
      <c r="J22" s="35"/>
      <c r="O22" s="51" t="s">
        <v>118</v>
      </c>
      <c r="P22" s="52">
        <f ca="1">VLOOKUP($O22,INDIRECT("'" &amp; P$6 &amp; "'!$A$7:$J$47"),7,FALSE)</f>
        <v>27.656032236161632</v>
      </c>
      <c r="Q22" s="53" t="e">
        <f ca="1">VLOOKUP($O22,INDIRECT("'" &amp; Q$6 &amp; "'!$A$7:$J$47"),7,FALSE)</f>
        <v>#N/A</v>
      </c>
      <c r="R22" s="54"/>
      <c r="S22" s="51" t="s">
        <v>118</v>
      </c>
      <c r="T22" s="52">
        <f ca="1">VLOOKUP($S22,INDIRECT("'" &amp; T$6 &amp; "'!$A$7:$J$47"),9,FALSE)</f>
        <v>37.901943403293927</v>
      </c>
      <c r="U22" s="53" t="e">
        <f ca="1">VLOOKUP($S22,INDIRECT("'" &amp; U$6 &amp; "'!$A$7:$J$47"),9,FALSE)</f>
        <v>#N/A</v>
      </c>
      <c r="W22" s="51" t="s">
        <v>53</v>
      </c>
      <c r="X22" s="52">
        <f ca="1">VLOOKUP($W22,INDIRECT("'" &amp; X$6 &amp; "'!$A$7:$J$47"),10,FALSE)</f>
        <v>36.710138031613617</v>
      </c>
      <c r="Y22" s="53" t="str">
        <f ca="1">VLOOKUP($W22,INDIRECT("'" &amp; Y$6 &amp; "'!$A$7:$J$47"),10,FALSE)</f>
        <v>n/a</v>
      </c>
      <c r="AA22" s="60">
        <v>50</v>
      </c>
    </row>
    <row r="23" spans="2:27" x14ac:dyDescent="0.2">
      <c r="J23" s="35"/>
      <c r="O23" s="51" t="s">
        <v>60</v>
      </c>
      <c r="P23" s="52">
        <f ca="1">VLOOKUP($O23,INDIRECT("'" &amp; P$6 &amp; "'!$A$7:$J$47"),7,FALSE)</f>
        <v>28.357807770398285</v>
      </c>
      <c r="Q23" s="53">
        <f ca="1">VLOOKUP($O23,INDIRECT("'" &amp; Q$6 &amp; "'!$A$7:$J$47"),7,FALSE)</f>
        <v>38.442054603320706</v>
      </c>
      <c r="R23" s="54"/>
      <c r="S23" s="55" t="s">
        <v>62</v>
      </c>
      <c r="T23" s="52">
        <f ca="1">VLOOKUP($S23,INDIRECT("'" &amp; T$6 &amp; "'!$A$7:$J$47"),9,FALSE)</f>
        <v>39.420883812420975</v>
      </c>
      <c r="U23" s="53">
        <f ca="1">VLOOKUP($S23,INDIRECT("'" &amp; U$6 &amp; "'!$A$7:$J$47"),9,FALSE)</f>
        <v>39.803997729224292</v>
      </c>
      <c r="W23" s="51" t="s">
        <v>3</v>
      </c>
      <c r="X23" s="52">
        <f ca="1">VLOOKUP($W23,INDIRECT("'" &amp; X$6 &amp; "'!$A$7:$J$47"),10,FALSE)</f>
        <v>37.737912721081145</v>
      </c>
      <c r="Y23" s="53">
        <f ca="1">VLOOKUP($W23,INDIRECT("'" &amp; Y$6 &amp; "'!$A$7:$J$47"),10,FALSE)</f>
        <v>33.43064439090692</v>
      </c>
      <c r="AA23" s="60">
        <v>50</v>
      </c>
    </row>
    <row r="24" spans="2:27" x14ac:dyDescent="0.2">
      <c r="J24" s="35"/>
      <c r="O24" s="51" t="s">
        <v>45</v>
      </c>
      <c r="P24" s="52">
        <f ca="1">VLOOKUP($O24,INDIRECT("'" &amp; P$6 &amp; "'!$A$7:$J$47"),7,FALSE)</f>
        <v>29.587125016279561</v>
      </c>
      <c r="Q24" s="53">
        <f ca="1">VLOOKUP($O24,INDIRECT("'" &amp; Q$6 &amp; "'!$A$7:$J$47"),7,FALSE)</f>
        <v>30</v>
      </c>
      <c r="R24" s="54"/>
      <c r="S24" s="55" t="s">
        <v>3</v>
      </c>
      <c r="T24" s="52">
        <f ca="1">VLOOKUP($S24,INDIRECT("'" &amp; T$6 &amp; "'!$A$7:$J$47"),9,FALSE)</f>
        <v>39.927223638191933</v>
      </c>
      <c r="U24" s="53">
        <f ca="1">VLOOKUP($S24,INDIRECT("'" &amp; U$6 &amp; "'!$A$7:$J$47"),9,FALSE)</f>
        <v>36.204044632666161</v>
      </c>
      <c r="W24" s="51" t="s">
        <v>43</v>
      </c>
      <c r="X24" s="52">
        <f ca="1">VLOOKUP($W24,INDIRECT("'" &amp; X$6 &amp; "'!$A$7:$J$47"),10,FALSE)</f>
        <v>37.761224487870209</v>
      </c>
      <c r="Y24" s="53">
        <f ca="1">VLOOKUP($W24,INDIRECT("'" &amp; Y$6 &amp; "'!$A$7:$J$47"),10,FALSE)</f>
        <v>37.522037463738727</v>
      </c>
      <c r="AA24" s="60">
        <v>50</v>
      </c>
    </row>
    <row r="25" spans="2:27" x14ac:dyDescent="0.2">
      <c r="J25" s="35"/>
      <c r="O25" s="51" t="s">
        <v>64</v>
      </c>
      <c r="P25" s="52">
        <f ca="1">VLOOKUP($O25,INDIRECT("'" &amp; P$6 &amp; "'!$A$7:$J$47"),7,FALSE)</f>
        <v>30.088346027097771</v>
      </c>
      <c r="Q25" s="53">
        <f ca="1">VLOOKUP($O25,INDIRECT("'" &amp; Q$6 &amp; "'!$A$7:$J$47"),7,FALSE)</f>
        <v>28.913484326902285</v>
      </c>
      <c r="R25" s="54"/>
      <c r="S25" s="51" t="s">
        <v>8</v>
      </c>
      <c r="T25" s="52">
        <f ca="1">VLOOKUP($S25,INDIRECT("'" &amp; T$6 &amp; "'!$A$7:$J$47"),9,FALSE)</f>
        <v>40.245791576643114</v>
      </c>
      <c r="U25" s="53">
        <f ca="1">VLOOKUP($S25,INDIRECT("'" &amp; U$6 &amp; "'!$A$7:$J$47"),9,FALSE)</f>
        <v>39.583558986692204</v>
      </c>
      <c r="W25" s="51" t="s">
        <v>41</v>
      </c>
      <c r="X25" s="52">
        <f ca="1">VLOOKUP($W25,INDIRECT("'" &amp; X$6 &amp; "'!$A$7:$J$47"),10,FALSE)</f>
        <v>37.853682638348509</v>
      </c>
      <c r="Y25" s="53">
        <f ca="1">VLOOKUP($W25,INDIRECT("'" &amp; Y$6 &amp; "'!$A$7:$J$47"),10,FALSE)</f>
        <v>36.429501376137189</v>
      </c>
      <c r="AA25" s="60">
        <v>50</v>
      </c>
    </row>
    <row r="26" spans="2:27" x14ac:dyDescent="0.2">
      <c r="J26" s="35"/>
      <c r="O26" s="55" t="s">
        <v>46</v>
      </c>
      <c r="P26" s="52">
        <f ca="1">VLOOKUP($O26,INDIRECT("'" &amp; P$6 &amp; "'!$A$7:$J$47"),7,FALSE)</f>
        <v>32.893966793343829</v>
      </c>
      <c r="Q26" s="53">
        <f ca="1">VLOOKUP($O26,INDIRECT("'" &amp; Q$6 &amp; "'!$A$7:$J$47"),7,FALSE)</f>
        <v>30.200198537694128</v>
      </c>
      <c r="R26" s="54"/>
      <c r="S26" s="51" t="s">
        <v>57</v>
      </c>
      <c r="T26" s="52">
        <f ca="1">VLOOKUP($S26,INDIRECT("'" &amp; T$6 &amp; "'!$A$7:$J$47"),9,FALSE)</f>
        <v>40.854278869933331</v>
      </c>
      <c r="U26" s="53">
        <f ca="1">VLOOKUP($S26,INDIRECT("'" &amp; U$6 &amp; "'!$A$7:$J$47"),9,FALSE)</f>
        <v>45.500474532493207</v>
      </c>
      <c r="W26" s="55" t="s">
        <v>8</v>
      </c>
      <c r="X26" s="52">
        <f ca="1">VLOOKUP($W26,INDIRECT("'" &amp; X$6 &amp; "'!$A$7:$J$47"),10,FALSE)</f>
        <v>38.656380657242288</v>
      </c>
      <c r="Y26" s="53">
        <f ca="1">VLOOKUP($W26,INDIRECT("'" &amp; Y$6 &amp; "'!$A$7:$J$47"),10,FALSE)</f>
        <v>38.407547387277027</v>
      </c>
      <c r="AA26" s="60">
        <v>50</v>
      </c>
    </row>
    <row r="27" spans="2:27" x14ac:dyDescent="0.2">
      <c r="J27" s="35"/>
      <c r="O27" s="51" t="s">
        <v>39</v>
      </c>
      <c r="P27" s="52">
        <f ca="1">VLOOKUP($O27,INDIRECT("'" &amp; P$6 &amp; "'!$A$7:$J$47"),7,FALSE)</f>
        <v>35.134077333133192</v>
      </c>
      <c r="Q27" s="53">
        <f ca="1">VLOOKUP($O27,INDIRECT("'" &amp; Q$6 &amp; "'!$A$7:$J$47"),7,FALSE)</f>
        <v>43.638526902583365</v>
      </c>
      <c r="R27" s="54"/>
      <c r="S27" s="51" t="s">
        <v>43</v>
      </c>
      <c r="T27" s="52">
        <f ca="1">VLOOKUP($S27,INDIRECT("'" &amp; T$6 &amp; "'!$A$7:$J$47"),9,FALSE)</f>
        <v>41.457466575433145</v>
      </c>
      <c r="U27" s="53">
        <f ca="1">VLOOKUP($S27,INDIRECT("'" &amp; U$6 &amp; "'!$A$7:$J$47"),9,FALSE)</f>
        <v>35.526124833118359</v>
      </c>
      <c r="W27" s="51" t="s">
        <v>66</v>
      </c>
      <c r="X27" s="52">
        <f ca="1">VLOOKUP($W27,INDIRECT("'" &amp; X$6 &amp; "'!$A$7:$J$47"),10,FALSE)</f>
        <v>39.961183791109384</v>
      </c>
      <c r="Y27" s="53">
        <f ca="1">VLOOKUP($W27,INDIRECT("'" &amp; Y$6 &amp; "'!$A$7:$J$47"),10,FALSE)</f>
        <v>41.635272056893292</v>
      </c>
      <c r="AA27" s="60">
        <v>50</v>
      </c>
    </row>
    <row r="28" spans="2:27" x14ac:dyDescent="0.2">
      <c r="J28" s="35"/>
      <c r="O28" s="51" t="s">
        <v>58</v>
      </c>
      <c r="P28" s="52">
        <f ca="1">VLOOKUP($O28,INDIRECT("'" &amp; P$6 &amp; "'!$A$7:$J$47"),7,FALSE)</f>
        <v>38.182551369061471</v>
      </c>
      <c r="Q28" s="53">
        <f ca="1">VLOOKUP($O28,INDIRECT("'" &amp; Q$6 &amp; "'!$A$7:$J$47"),7,FALSE)</f>
        <v>46.076391278859404</v>
      </c>
      <c r="R28" s="54"/>
      <c r="S28" s="51" t="s">
        <v>65</v>
      </c>
      <c r="T28" s="52">
        <f ca="1">VLOOKUP($S28,INDIRECT("'" &amp; T$6 &amp; "'!$A$7:$J$47"),9,FALSE)</f>
        <v>41.502966245806924</v>
      </c>
      <c r="U28" s="53">
        <f ca="1">VLOOKUP($S28,INDIRECT("'" &amp; U$6 &amp; "'!$A$7:$J$47"),9,FALSE)</f>
        <v>45.272036531581378</v>
      </c>
      <c r="W28" s="51" t="s">
        <v>58</v>
      </c>
      <c r="X28" s="52">
        <f ca="1">VLOOKUP($W28,INDIRECT("'" &amp; X$6 &amp; "'!$A$7:$J$47"),10,FALSE)</f>
        <v>40.310258630417941</v>
      </c>
      <c r="Y28" s="53">
        <f ca="1">VLOOKUP($W28,INDIRECT("'" &amp; Y$6 &amp; "'!$A$7:$J$47"),10,FALSE)</f>
        <v>43.858843761206423</v>
      </c>
      <c r="AA28" s="60">
        <v>50</v>
      </c>
    </row>
    <row r="29" spans="2:27" x14ac:dyDescent="0.2">
      <c r="O29" s="51" t="s">
        <v>8</v>
      </c>
      <c r="P29" s="52">
        <f ca="1">VLOOKUP($O29,INDIRECT("'" &amp; P$6 &amp; "'!$A$7:$J$47"),7,FALSE)</f>
        <v>40.125876139852231</v>
      </c>
      <c r="Q29" s="53">
        <f ca="1">VLOOKUP($O29,INDIRECT("'" &amp; Q$6 &amp; "'!$A$7:$J$47"),7,FALSE)</f>
        <v>39.520276105800754</v>
      </c>
      <c r="R29" s="54"/>
      <c r="S29" s="51" t="s">
        <v>66</v>
      </c>
      <c r="T29" s="52">
        <f ca="1">VLOOKUP($S29,INDIRECT("'" &amp; T$6 &amp; "'!$A$7:$J$47"),9,FALSE)</f>
        <v>42.549261074970168</v>
      </c>
      <c r="U29" s="53">
        <f ca="1">VLOOKUP($S29,INDIRECT("'" &amp; U$6 &amp; "'!$A$7:$J$47"),9,FALSE)</f>
        <v>44.265433838723929</v>
      </c>
      <c r="W29" s="55" t="s">
        <v>57</v>
      </c>
      <c r="X29" s="52">
        <f ca="1">VLOOKUP($W29,INDIRECT("'" &amp; X$6 &amp; "'!$A$7:$J$47"),10,FALSE)</f>
        <v>41.778825878102019</v>
      </c>
      <c r="Y29" s="53">
        <f ca="1">VLOOKUP($W29,INDIRECT("'" &amp; Y$6 &amp; "'!$A$7:$J$47"),10,FALSE)</f>
        <v>46.987526176413816</v>
      </c>
      <c r="AA29" s="60">
        <v>50</v>
      </c>
    </row>
    <row r="30" spans="2:27" x14ac:dyDescent="0.2">
      <c r="O30" s="51" t="s">
        <v>41</v>
      </c>
      <c r="P30" s="52">
        <f ca="1">VLOOKUP($O30,INDIRECT("'" &amp; P$6 &amp; "'!$A$7:$J$47"),7,FALSE)</f>
        <v>40.396789253596801</v>
      </c>
      <c r="Q30" s="53">
        <f ca="1">VLOOKUP($O30,INDIRECT("'" &amp; Q$6 &amp; "'!$A$7:$J$47"),7,FALSE)</f>
        <v>38.943822965498278</v>
      </c>
      <c r="R30" s="54"/>
      <c r="S30" s="51" t="s">
        <v>58</v>
      </c>
      <c r="T30" s="52">
        <f ca="1">VLOOKUP($S30,INDIRECT("'" &amp; T$6 &amp; "'!$A$7:$J$47"),9,FALSE)</f>
        <v>43.221533708853876</v>
      </c>
      <c r="U30" s="53">
        <f ca="1">VLOOKUP($S30,INDIRECT("'" &amp; U$6 &amp; "'!$A$7:$J$47"),9,FALSE)</f>
        <v>46.933450967290291</v>
      </c>
      <c r="W30" s="51" t="s">
        <v>62</v>
      </c>
      <c r="X30" s="52">
        <f ca="1">VLOOKUP($W30,INDIRECT("'" &amp; X$6 &amp; "'!$A$7:$J$47"),10,FALSE)</f>
        <v>41.969284760899569</v>
      </c>
      <c r="Y30" s="53">
        <f ca="1">VLOOKUP($W30,INDIRECT("'" &amp; Y$6 &amp; "'!$A$7:$J$47"),10,FALSE)</f>
        <v>43.37195206404737</v>
      </c>
      <c r="AA30" s="60">
        <v>50</v>
      </c>
    </row>
    <row r="31" spans="2:27" x14ac:dyDescent="0.2">
      <c r="O31" s="51" t="s">
        <v>38</v>
      </c>
      <c r="P31" s="52">
        <f ca="1">VLOOKUP($O31,INDIRECT("'" &amp; P$6 &amp; "'!$A$7:$J$47"),7,FALSE)</f>
        <v>40.56096450712613</v>
      </c>
      <c r="Q31" s="53">
        <f ca="1">VLOOKUP($O31,INDIRECT("'" &amp; Q$6 &amp; "'!$A$7:$J$47"),7,FALSE)</f>
        <v>45.684948729551074</v>
      </c>
      <c r="R31" s="54"/>
      <c r="S31" s="51" t="s">
        <v>17</v>
      </c>
      <c r="T31" s="52">
        <f ca="1">VLOOKUP($S31,INDIRECT("'" &amp; T$6 &amp; "'!$A$7:$J$47"),9,FALSE)</f>
        <v>44.772025124154631</v>
      </c>
      <c r="U31" s="53">
        <f ca="1">VLOOKUP($S31,INDIRECT("'" &amp; U$6 &amp; "'!$A$7:$J$47"),9,FALSE)</f>
        <v>39.593657309085721</v>
      </c>
      <c r="W31" s="51" t="s">
        <v>65</v>
      </c>
      <c r="X31" s="52">
        <f ca="1">VLOOKUP($W31,INDIRECT("'" &amp; X$6 &amp; "'!$A$7:$J$47"),10,FALSE)</f>
        <v>42.21093495917733</v>
      </c>
      <c r="Y31" s="53">
        <f ca="1">VLOOKUP($W31,INDIRECT("'" &amp; Y$6 &amp; "'!$A$7:$J$47"),10,FALSE)</f>
        <v>46.554947928681145</v>
      </c>
      <c r="AA31" s="60">
        <v>50</v>
      </c>
    </row>
    <row r="32" spans="2:27" x14ac:dyDescent="0.2">
      <c r="O32" s="51" t="s">
        <v>57</v>
      </c>
      <c r="P32" s="52">
        <f ca="1">VLOOKUP($O32,INDIRECT("'" &amp; P$6 &amp; "'!$A$7:$J$47"),7,FALSE)</f>
        <v>41.739259407233341</v>
      </c>
      <c r="Q32" s="53">
        <f ca="1">VLOOKUP($O32,INDIRECT("'" &amp; Q$6 &amp; "'!$A$7:$J$47"),7,FALSE)</f>
        <v>45.507893446006442</v>
      </c>
      <c r="R32" s="54"/>
      <c r="S32" s="51" t="s">
        <v>46</v>
      </c>
      <c r="T32" s="52">
        <f ca="1">VLOOKUP($S32,INDIRECT("'" &amp; T$6 &amp; "'!$A$7:$J$47"),9,FALSE)</f>
        <v>45.959611963582745</v>
      </c>
      <c r="U32" s="53">
        <f ca="1">VLOOKUP($S32,INDIRECT("'" &amp; U$6 &amp; "'!$A$7:$J$47"),9,FALSE)</f>
        <v>32.885795196738727</v>
      </c>
      <c r="W32" s="51" t="s">
        <v>60</v>
      </c>
      <c r="X32" s="52">
        <f ca="1">VLOOKUP($W32,INDIRECT("'" &amp; X$6 &amp; "'!$A$7:$J$47"),10,FALSE)</f>
        <v>43.724228662108835</v>
      </c>
      <c r="Y32" s="53">
        <f ca="1">VLOOKUP($W32,INDIRECT("'" &amp; Y$6 &amp; "'!$A$7:$J$47"),10,FALSE)</f>
        <v>52.701471820604525</v>
      </c>
      <c r="AA32" s="60">
        <v>50</v>
      </c>
    </row>
    <row r="33" spans="2:27" x14ac:dyDescent="0.2">
      <c r="O33" s="51" t="s">
        <v>40</v>
      </c>
      <c r="P33" s="52">
        <f ca="1">VLOOKUP($O33,INDIRECT("'" &amp; P$6 &amp; "'!$A$7:$J$47"),7,FALSE)</f>
        <v>43.969746999463247</v>
      </c>
      <c r="Q33" s="53">
        <f ca="1">VLOOKUP($O33,INDIRECT("'" &amp; Q$6 &amp; "'!$A$7:$J$47"),7,FALSE)</f>
        <v>45.162790497558326</v>
      </c>
      <c r="R33" s="54"/>
      <c r="S33" s="51" t="s">
        <v>39</v>
      </c>
      <c r="T33" s="52">
        <f ca="1">VLOOKUP($S33,INDIRECT("'" &amp; T$6 &amp; "'!$A$7:$J$47"),9,FALSE)</f>
        <v>46.012207406772689</v>
      </c>
      <c r="U33" s="53">
        <f ca="1">VLOOKUP($S33,INDIRECT("'" &amp; U$6 &amp; "'!$A$7:$J$47"),9,FALSE)</f>
        <v>52.348682152321615</v>
      </c>
      <c r="W33" s="51" t="s">
        <v>39</v>
      </c>
      <c r="X33" s="52">
        <f ca="1">VLOOKUP($W33,INDIRECT("'" &amp; X$6 &amp; "'!$A$7:$J$47"),10,FALSE)</f>
        <v>44.035016493530946</v>
      </c>
      <c r="Y33" s="53">
        <f ca="1">VLOOKUP($W33,INDIRECT("'" &amp; Y$6 &amp; "'!$A$7:$J$47"),10,FALSE)</f>
        <v>53.987936576800735</v>
      </c>
      <c r="AA33" s="60">
        <v>50</v>
      </c>
    </row>
    <row r="34" spans="2:27" x14ac:dyDescent="0.2">
      <c r="O34" s="51" t="s">
        <v>75</v>
      </c>
      <c r="P34" s="52">
        <f ca="1">VLOOKUP($O34,INDIRECT("'" &amp; P$6 &amp; "'!$A$7:$J$47"),7,FALSE)</f>
        <v>47.041093883818967</v>
      </c>
      <c r="Q34" s="53">
        <f ca="1">VLOOKUP($O34,INDIRECT("'" &amp; Q$6 &amp; "'!$A$7:$J$47"),7,FALSE)</f>
        <v>53.271233330289405</v>
      </c>
      <c r="R34" s="54"/>
      <c r="S34" s="51" t="s">
        <v>41</v>
      </c>
      <c r="T34" s="52">
        <f ca="1">VLOOKUP($S34,INDIRECT("'" &amp; T$6 &amp; "'!$A$7:$J$47"),9,FALSE)</f>
        <v>46.332574507428042</v>
      </c>
      <c r="U34" s="53">
        <f ca="1">VLOOKUP($S34,INDIRECT("'" &amp; U$6 &amp; "'!$A$7:$J$47"),9,FALSE)</f>
        <v>42.065164851913302</v>
      </c>
      <c r="W34" s="51" t="s">
        <v>46</v>
      </c>
      <c r="X34" s="52">
        <f ca="1">VLOOKUP($W34,INDIRECT("'" &amp; X$6 &amp; "'!$A$7:$J$47"),10,FALSE)</f>
        <v>44.473233130911048</v>
      </c>
      <c r="Y34" s="53">
        <f ca="1">VLOOKUP($W34,INDIRECT("'" &amp; Y$6 &amp; "'!$A$7:$J$47"),10,FALSE)</f>
        <v>32.302744005508274</v>
      </c>
      <c r="AA34" s="60">
        <v>50</v>
      </c>
    </row>
    <row r="35" spans="2:27" x14ac:dyDescent="0.2">
      <c r="K35" s="32"/>
      <c r="L35" s="32"/>
      <c r="M35" s="32"/>
      <c r="N35" s="32"/>
      <c r="O35" s="51" t="s">
        <v>66</v>
      </c>
      <c r="P35" s="52">
        <f ca="1">VLOOKUP($O35,INDIRECT("'" &amp; P$6 &amp; "'!$A$7:$J$47"),7,FALSE)</f>
        <v>47.047504750866565</v>
      </c>
      <c r="Q35" s="53">
        <f ca="1">VLOOKUP($O35,INDIRECT("'" &amp; Q$6 &amp; "'!$A$7:$J$47"),7,FALSE)</f>
        <v>56.326452052123607</v>
      </c>
      <c r="R35" s="54"/>
      <c r="S35" s="51" t="s">
        <v>52</v>
      </c>
      <c r="T35" s="52">
        <f ca="1">VLOOKUP($S35,INDIRECT("'" &amp; T$6 &amp; "'!$A$7:$J$47"),9,FALSE)</f>
        <v>48.209779861931814</v>
      </c>
      <c r="U35" s="53">
        <f ca="1">VLOOKUP($S35,INDIRECT("'" &amp; U$6 &amp; "'!$A$7:$J$47"),9,FALSE)</f>
        <v>43.348315447578415</v>
      </c>
      <c r="W35" s="51" t="s">
        <v>64</v>
      </c>
      <c r="X35" s="52">
        <f ca="1">VLOOKUP($W35,INDIRECT("'" &amp; X$6 &amp; "'!$A$7:$J$47"),10,FALSE)</f>
        <v>45.69663091366953</v>
      </c>
      <c r="Y35" s="53">
        <f ca="1">VLOOKUP($W35,INDIRECT("'" &amp; Y$6 &amp; "'!$A$7:$J$47"),10,FALSE)</f>
        <v>44.01690083923711</v>
      </c>
      <c r="AA35" s="60">
        <v>50</v>
      </c>
    </row>
    <row r="36" spans="2:27" x14ac:dyDescent="0.2">
      <c r="B36" s="36"/>
      <c r="F36" s="36"/>
      <c r="K36" s="32"/>
      <c r="L36" s="32"/>
      <c r="M36" s="32"/>
      <c r="N36" s="32"/>
      <c r="O36" s="51" t="s">
        <v>17</v>
      </c>
      <c r="P36" s="52">
        <f ca="1">VLOOKUP($O36,INDIRECT("'" &amp; P$6 &amp; "'!$A$7:$J$47"),7,FALSE)</f>
        <v>47.055900633458535</v>
      </c>
      <c r="Q36" s="53">
        <f ca="1">VLOOKUP($O36,INDIRECT("'" &amp; Q$6 &amp; "'!$A$7:$J$47"),7,FALSE)</f>
        <v>42.862027322243684</v>
      </c>
      <c r="R36" s="54"/>
      <c r="S36" s="51" t="s">
        <v>53</v>
      </c>
      <c r="T36" s="52">
        <f ca="1">VLOOKUP($S36,INDIRECT("'" &amp; T$6 &amp; "'!$A$7:$J$47"),9,FALSE)</f>
        <v>48.245050795643152</v>
      </c>
      <c r="U36" s="53" t="str">
        <f ca="1">VLOOKUP($S36,INDIRECT("'" &amp; U$6 &amp; "'!$A$7:$J$47"),9,FALSE)</f>
        <v>n/a</v>
      </c>
      <c r="W36" s="51" t="s">
        <v>17</v>
      </c>
      <c r="X36" s="52">
        <f ca="1">VLOOKUP($W36,INDIRECT("'" &amp; X$6 &amp; "'!$A$7:$J$47"),10,FALSE)</f>
        <v>48.880891683249203</v>
      </c>
      <c r="Y36" s="53">
        <f ca="1">VLOOKUP($W36,INDIRECT("'" &amp; Y$6 &amp; "'!$A$7:$J$47"),10,FALSE)</f>
        <v>43.852000708970138</v>
      </c>
      <c r="AA36" s="60">
        <v>50</v>
      </c>
    </row>
    <row r="37" spans="2:27" x14ac:dyDescent="0.2">
      <c r="K37" s="32"/>
      <c r="L37" s="32"/>
      <c r="M37" s="32"/>
      <c r="N37" s="32"/>
      <c r="O37" s="51" t="s">
        <v>62</v>
      </c>
      <c r="P37" s="52">
        <f ca="1">VLOOKUP($O37,INDIRECT("'" &amp; P$6 &amp; "'!$A$7:$J$47"),7,FALSE)</f>
        <v>48.303305400441417</v>
      </c>
      <c r="Q37" s="53">
        <f ca="1">VLOOKUP($O37,INDIRECT("'" &amp; Q$6 &amp; "'!$A$7:$J$47"),7,FALSE)</f>
        <v>32.434677195722379</v>
      </c>
      <c r="R37" s="54"/>
      <c r="S37" s="51" t="s">
        <v>48</v>
      </c>
      <c r="T37" s="52">
        <f ca="1">VLOOKUP($S37,INDIRECT("'" &amp; T$6 &amp; "'!$A$7:$J$47"),9,FALSE)</f>
        <v>48.797215059187018</v>
      </c>
      <c r="U37" s="53">
        <f ca="1">VLOOKUP($S37,INDIRECT("'" &amp; U$6 &amp; "'!$A$7:$J$47"),9,FALSE)</f>
        <v>46.195170052411733</v>
      </c>
      <c r="W37" s="51" t="s">
        <v>48</v>
      </c>
      <c r="X37" s="52">
        <f ca="1">VLOOKUP($W37,INDIRECT("'" &amp; X$6 &amp; "'!$A$7:$J$47"),10,FALSE)</f>
        <v>48.933495152549177</v>
      </c>
      <c r="Y37" s="53">
        <f ca="1">VLOOKUP($W37,INDIRECT("'" &amp; Y$6 &amp; "'!$A$7:$J$47"),10,FALSE)</f>
        <v>47.953345330034239</v>
      </c>
      <c r="AA37" s="60">
        <v>50</v>
      </c>
    </row>
    <row r="38" spans="2:27" x14ac:dyDescent="0.2">
      <c r="O38" s="51" t="s">
        <v>65</v>
      </c>
      <c r="P38" s="52">
        <f ca="1">VLOOKUP($O38,INDIRECT("'" &amp; P$6 &amp; "'!$A$7:$J$47"),7,FALSE)</f>
        <v>53.006565783465305</v>
      </c>
      <c r="Q38" s="53">
        <f ca="1">VLOOKUP($O38,INDIRECT("'" &amp; Q$6 &amp; "'!$A$7:$J$47"),7,FALSE)</f>
        <v>57.571254286914701</v>
      </c>
      <c r="R38" s="54"/>
      <c r="S38" s="51" t="s">
        <v>40</v>
      </c>
      <c r="T38" s="52">
        <f ca="1">VLOOKUP($S38,INDIRECT("'" &amp; T$6 &amp; "'!$A$7:$J$47"),9,FALSE)</f>
        <v>49.481886580491128</v>
      </c>
      <c r="U38" s="53">
        <f ca="1">VLOOKUP($S38,INDIRECT("'" &amp; U$6 &amp; "'!$A$7:$J$47"),9,FALSE)</f>
        <v>44.038794739377259</v>
      </c>
      <c r="W38" s="51" t="s">
        <v>40</v>
      </c>
      <c r="X38" s="52">
        <f ca="1">VLOOKUP($W38,INDIRECT("'" &amp; X$6 &amp; "'!$A$7:$J$47"),10,FALSE)</f>
        <v>50.124112425221774</v>
      </c>
      <c r="Y38" s="53">
        <f ca="1">VLOOKUP($W38,INDIRECT("'" &amp; Y$6 &amp; "'!$A$7:$J$47"),10,FALSE)</f>
        <v>44.419344021239141</v>
      </c>
      <c r="AA38" s="60">
        <v>50</v>
      </c>
    </row>
    <row r="39" spans="2:27" x14ac:dyDescent="0.2">
      <c r="O39" s="51" t="s">
        <v>48</v>
      </c>
      <c r="P39" s="52">
        <f ca="1">VLOOKUP($O39,INDIRECT("'" &amp; P$6 &amp; "'!$A$7:$J$47"),7,FALSE)</f>
        <v>53.175578272413624</v>
      </c>
      <c r="Q39" s="53">
        <f ca="1">VLOOKUP($O39,INDIRECT("'" &amp; Q$6 &amp; "'!$A$7:$J$47"),7,FALSE)</f>
        <v>51.714178600884757</v>
      </c>
      <c r="R39" s="54"/>
      <c r="S39" s="51" t="s">
        <v>38</v>
      </c>
      <c r="T39" s="52">
        <f ca="1">VLOOKUP($S39,INDIRECT("'" &amp; T$6 &amp; "'!$A$7:$J$47"),9,FALSE)</f>
        <v>51.728671068061693</v>
      </c>
      <c r="U39" s="53">
        <f ca="1">VLOOKUP($S39,INDIRECT("'" &amp; U$6 &amp; "'!$A$7:$J$47"),9,FALSE)</f>
        <v>53.321113624611627</v>
      </c>
      <c r="W39" s="51" t="s">
        <v>59</v>
      </c>
      <c r="X39" s="52">
        <f ca="1">VLOOKUP($W39,INDIRECT("'" &amp; X$6 &amp; "'!$A$7:$J$47"),10,FALSE)</f>
        <v>50.739052486507489</v>
      </c>
      <c r="Y39" s="53">
        <f ca="1">VLOOKUP($W39,INDIRECT("'" &amp; Y$6 &amp; "'!$A$7:$J$47"),10,FALSE)</f>
        <v>43.40722278279037</v>
      </c>
      <c r="AA39" s="60">
        <v>50</v>
      </c>
    </row>
    <row r="40" spans="2:27" x14ac:dyDescent="0.2">
      <c r="O40" s="51" t="s">
        <v>52</v>
      </c>
      <c r="P40" s="52">
        <f ca="1">VLOOKUP($O40,INDIRECT("'" &amp; P$6 &amp; "'!$A$7:$J$47"),7,FALSE)</f>
        <v>54.421556330636363</v>
      </c>
      <c r="Q40" s="53">
        <f ca="1">VLOOKUP($O40,INDIRECT("'" &amp; Q$6 &amp; "'!$A$7:$J$47"),7,FALSE)</f>
        <v>45.724544865992918</v>
      </c>
      <c r="S40" s="51" t="s">
        <v>64</v>
      </c>
      <c r="T40" s="52">
        <f ca="1">VLOOKUP($S40,INDIRECT("'" &amp; T$6 &amp; "'!$A$7:$J$47"),9,FALSE)</f>
        <v>52.548110664337678</v>
      </c>
      <c r="U40" s="53">
        <f ca="1">VLOOKUP($S40,INDIRECT("'" &amp; U$6 &amp; "'!$A$7:$J$47"),9,FALSE)</f>
        <v>45.711035971170453</v>
      </c>
      <c r="W40" s="51" t="s">
        <v>38</v>
      </c>
      <c r="X40" s="52">
        <f ca="1">VLOOKUP($W40,INDIRECT("'" &amp; X$6 &amp; "'!$A$7:$J$47"),10,FALSE)</f>
        <v>52.488429058310018</v>
      </c>
      <c r="Y40" s="53">
        <f ca="1">VLOOKUP($W40,INDIRECT("'" &amp; Y$6 &amp; "'!$A$7:$J$47"),10,FALSE)</f>
        <v>53.623113579721291</v>
      </c>
      <c r="AA40" s="60">
        <v>50</v>
      </c>
    </row>
    <row r="41" spans="2:27" x14ac:dyDescent="0.2">
      <c r="O41" s="51" t="s">
        <v>63</v>
      </c>
      <c r="P41" s="52">
        <f ca="1">VLOOKUP($O41,INDIRECT("'" &amp; P$6 &amp; "'!$A$7:$J$47"),7,FALSE)</f>
        <v>55.997029974585672</v>
      </c>
      <c r="Q41" s="53">
        <f ca="1">VLOOKUP($O41,INDIRECT("'" &amp; Q$6 &amp; "'!$A$7:$J$47"),7,FALSE)</f>
        <v>62.951265386559882</v>
      </c>
      <c r="S41" s="51" t="s">
        <v>59</v>
      </c>
      <c r="T41" s="52">
        <f ca="1">VLOOKUP($S41,INDIRECT("'" &amp; T$6 &amp; "'!$A$7:$J$47"),9,FALSE)</f>
        <v>54.025939599271339</v>
      </c>
      <c r="U41" s="53">
        <f ca="1">VLOOKUP($S41,INDIRECT("'" &amp; U$6 &amp; "'!$A$7:$J$47"),9,FALSE)</f>
        <v>47.009446582198393</v>
      </c>
      <c r="W41" s="51" t="s">
        <v>52</v>
      </c>
      <c r="X41" s="52">
        <f ca="1">VLOOKUP($W41,INDIRECT("'" &amp; X$6 &amp; "'!$A$7:$J$47"),10,FALSE)</f>
        <v>53.626802921038482</v>
      </c>
      <c r="Y41" s="53">
        <f ca="1">VLOOKUP($W41,INDIRECT("'" &amp; Y$6 &amp; "'!$A$7:$J$47"),10,FALSE)</f>
        <v>47.570003126277491</v>
      </c>
      <c r="AA41" s="60">
        <v>50</v>
      </c>
    </row>
    <row r="42" spans="2:27" x14ac:dyDescent="0.2">
      <c r="O42" s="51" t="s">
        <v>44</v>
      </c>
      <c r="P42" s="52">
        <f ca="1">VLOOKUP($O42,INDIRECT("'" &amp; P$6 &amp; "'!$A$7:$J$47"),7,FALSE)</f>
        <v>62.372001009200538</v>
      </c>
      <c r="Q42" s="53">
        <f ca="1">VLOOKUP($O42,INDIRECT("'" &amp; Q$6 &amp; "'!$A$7:$J$47"),7,FALSE)</f>
        <v>60.924125299160742</v>
      </c>
      <c r="S42" s="51" t="s">
        <v>51</v>
      </c>
      <c r="T42" s="52">
        <f ca="1">VLOOKUP($S42,INDIRECT("'" &amp; T$6 &amp; "'!$A$7:$J$47"),9,FALSE)</f>
        <v>58.005488971529971</v>
      </c>
      <c r="U42" s="53">
        <f ca="1">VLOOKUP($S42,INDIRECT("'" &amp; U$6 &amp; "'!$A$7:$J$47"),9,FALSE)</f>
        <v>45.945348285236591</v>
      </c>
      <c r="W42" s="51" t="s">
        <v>63</v>
      </c>
      <c r="X42" s="52">
        <f ca="1">VLOOKUP($W42,INDIRECT("'" &amp; X$6 &amp; "'!$A$7:$J$47"),10,FALSE)</f>
        <v>57.64145707821428</v>
      </c>
      <c r="Y42" s="53">
        <f ca="1">VLOOKUP($W42,INDIRECT("'" &amp; Y$6 &amp; "'!$A$7:$J$47"),10,FALSE)</f>
        <v>56.207388837258634</v>
      </c>
      <c r="AA42" s="60">
        <v>50</v>
      </c>
    </row>
    <row r="43" spans="2:27" x14ac:dyDescent="0.2">
      <c r="O43" s="51" t="s">
        <v>56</v>
      </c>
      <c r="P43" s="52">
        <f ca="1">VLOOKUP($O43,INDIRECT("'" &amp; P$6 &amp; "'!$A$7:$J$47"),7,FALSE)</f>
        <v>62.64698304855736</v>
      </c>
      <c r="Q43" s="53">
        <f ca="1">VLOOKUP($O43,INDIRECT("'" &amp; Q$6 &amp; "'!$A$7:$J$47"),7,FALSE)</f>
        <v>63.451322486148051</v>
      </c>
      <c r="S43" s="51" t="s">
        <v>63</v>
      </c>
      <c r="T43" s="52">
        <f ca="1">VLOOKUP($S43,INDIRECT("'" &amp; T$6 &amp; "'!$A$7:$J$47"),9,FALSE)</f>
        <v>59.695832530113144</v>
      </c>
      <c r="U43" s="53">
        <f ca="1">VLOOKUP($S43,INDIRECT("'" &amp; U$6 &amp; "'!$A$7:$J$47"),9,FALSE)</f>
        <v>58.406128217748062</v>
      </c>
      <c r="W43" s="51" t="s">
        <v>56</v>
      </c>
      <c r="X43" s="52">
        <f ca="1">VLOOKUP($W43,INDIRECT("'" &amp; X$6 &amp; "'!$A$7:$J$47"),10,FALSE)</f>
        <v>63.76023060406154</v>
      </c>
      <c r="Y43" s="53">
        <f ca="1">VLOOKUP($W43,INDIRECT("'" &amp; Y$6 &amp; "'!$A$7:$J$47"),10,FALSE)</f>
        <v>62.989043810982331</v>
      </c>
      <c r="AA43" s="60">
        <v>50</v>
      </c>
    </row>
    <row r="44" spans="2:27" x14ac:dyDescent="0.2">
      <c r="O44" s="51" t="s">
        <v>51</v>
      </c>
      <c r="P44" s="52">
        <f ca="1">VLOOKUP($O44,INDIRECT("'" &amp; P$6 &amp; "'!$A$7:$J$47"),7,FALSE)</f>
        <v>64.886855273394318</v>
      </c>
      <c r="Q44" s="53">
        <f ca="1">VLOOKUP($O44,INDIRECT("'" &amp; Q$6 &amp; "'!$A$7:$J$47"),7,FALSE)</f>
        <v>56.830244502420356</v>
      </c>
      <c r="S44" s="51" t="s">
        <v>44</v>
      </c>
      <c r="T44" s="52">
        <f ca="1">VLOOKUP($S44,INDIRECT("'" &amp; T$6 &amp; "'!$A$7:$J$47"),9,FALSE)</f>
        <v>59.955311162449838</v>
      </c>
      <c r="U44" s="53">
        <f ca="1">VLOOKUP($S44,INDIRECT("'" &amp; U$6 &amp; "'!$A$7:$J$47"),9,FALSE)</f>
        <v>59.627227706516081</v>
      </c>
      <c r="W44" s="51" t="s">
        <v>44</v>
      </c>
      <c r="X44" s="52">
        <f ca="1">VLOOKUP($W44,INDIRECT("'" &amp; X$6 &amp; "'!$A$7:$J$47"),10,FALSE)</f>
        <v>63.789335992900334</v>
      </c>
      <c r="Y44" s="53">
        <f ca="1">VLOOKUP($W44,INDIRECT("'" &amp; Y$6 &amp; "'!$A$7:$J$47"),10,FALSE)</f>
        <v>63.060000901505603</v>
      </c>
      <c r="AA44" s="60">
        <v>50</v>
      </c>
    </row>
    <row r="45" spans="2:27" x14ac:dyDescent="0.2">
      <c r="O45" s="51" t="s">
        <v>59</v>
      </c>
      <c r="P45" s="52">
        <f ca="1">VLOOKUP($O45,INDIRECT("'" &amp; P$6 &amp; "'!$A$7:$J$47"),7,FALSE)</f>
        <v>66.656248626720853</v>
      </c>
      <c r="Q45" s="53">
        <f ca="1">VLOOKUP($O45,INDIRECT("'" &amp; Q$6 &amp; "'!$A$7:$J$47"),7,FALSE)</f>
        <v>61.98636994124243</v>
      </c>
      <c r="S45" s="51" t="s">
        <v>56</v>
      </c>
      <c r="T45" s="52">
        <f ca="1">VLOOKUP($S45,INDIRECT("'" &amp; T$6 &amp; "'!$A$7:$J$47"),9,FALSE)</f>
        <v>72.099090630570629</v>
      </c>
      <c r="U45" s="53">
        <f ca="1">VLOOKUP($S45,INDIRECT("'" &amp; U$6 &amp; "'!$A$7:$J$47"),9,FALSE)</f>
        <v>68.906899264167222</v>
      </c>
      <c r="W45" s="51" t="s">
        <v>51</v>
      </c>
      <c r="X45" s="52">
        <f ca="1">VLOOKUP($W45,INDIRECT("'" &amp; X$6 &amp; "'!$A$7:$J$47"),10,FALSE)</f>
        <v>64.867124257455401</v>
      </c>
      <c r="Y45" s="53">
        <f ca="1">VLOOKUP($W45,INDIRECT("'" &amp; Y$6 &amp; "'!$A$7:$J$47"),10,FALSE)</f>
        <v>51.135369180837529</v>
      </c>
      <c r="AA45" s="60">
        <v>50</v>
      </c>
    </row>
    <row r="46" spans="2:27" x14ac:dyDescent="0.2">
      <c r="B46" s="34" t="s">
        <v>81</v>
      </c>
      <c r="O46" s="58" t="s">
        <v>71</v>
      </c>
      <c r="P46" s="56" t="str">
        <f t="shared" ref="P27:Q46" ca="1" si="0">VLOOKUP($O46,INDIRECT("'" &amp; P$6 &amp; "'!$A$7:$J$47"),7,FALSE)</f>
        <v>n/a</v>
      </c>
      <c r="Q46" s="57">
        <f t="shared" ca="1" si="0"/>
        <v>40.279123668509705</v>
      </c>
      <c r="S46" s="58" t="s">
        <v>71</v>
      </c>
      <c r="T46" s="56" t="str">
        <f t="shared" ref="T27:U46" ca="1" si="1">VLOOKUP($S46,INDIRECT("'" &amp; T$6 &amp; "'!$A$7:$J$47"),9,FALSE)</f>
        <v>n/a</v>
      </c>
      <c r="U46" s="57">
        <f t="shared" ca="1" si="1"/>
        <v>37.805096180511789</v>
      </c>
      <c r="W46" s="58" t="s">
        <v>71</v>
      </c>
      <c r="X46" s="56" t="str">
        <f t="shared" ref="X27:Y46" ca="1" si="2">VLOOKUP($W46,INDIRECT("'" &amp; X$6 &amp; "'!$A$7:$J$47"),10,FALSE)</f>
        <v>n/a</v>
      </c>
      <c r="Y46" s="57">
        <f t="shared" ca="1" si="2"/>
        <v>42.404278856972908</v>
      </c>
      <c r="AA46" s="60">
        <v>50</v>
      </c>
    </row>
    <row r="50" spans="1:12" x14ac:dyDescent="0.2">
      <c r="A50" s="80"/>
    </row>
    <row r="51" spans="1:12" x14ac:dyDescent="0.2">
      <c r="A51" s="80"/>
    </row>
    <row r="52" spans="1:12" ht="137.25" customHeight="1" x14ac:dyDescent="0.2">
      <c r="A52" s="82"/>
    </row>
    <row r="53" spans="1:12" x14ac:dyDescent="0.2">
      <c r="A53" s="73"/>
      <c r="B53" s="73"/>
      <c r="C53" s="73"/>
      <c r="D53" s="73"/>
      <c r="E53" s="73"/>
      <c r="F53" s="73"/>
      <c r="G53" s="73"/>
      <c r="H53" s="73"/>
      <c r="I53" s="74"/>
      <c r="J53" s="73"/>
    </row>
    <row r="54" spans="1:12" ht="12.75" x14ac:dyDescent="0.2">
      <c r="A54" s="73"/>
      <c r="B54" s="73"/>
      <c r="C54" s="73"/>
      <c r="D54" s="73"/>
      <c r="E54" s="73"/>
      <c r="F54" s="73"/>
      <c r="G54" s="73"/>
      <c r="H54" s="73"/>
      <c r="I54" s="73"/>
      <c r="J54" s="83"/>
      <c r="K54" s="84"/>
      <c r="L54" s="83"/>
    </row>
    <row r="55" spans="1:12" ht="12.75" x14ac:dyDescent="0.2">
      <c r="A55" s="73"/>
      <c r="B55" s="73"/>
      <c r="C55" s="73"/>
      <c r="D55" s="73"/>
      <c r="E55" s="73"/>
      <c r="F55" s="73"/>
      <c r="G55" s="73"/>
      <c r="H55" s="73"/>
      <c r="I55" s="74"/>
      <c r="J55" s="84"/>
      <c r="K55" s="83"/>
      <c r="L55" s="83"/>
    </row>
    <row r="56" spans="1:12" x14ac:dyDescent="0.2">
      <c r="A56" s="73"/>
      <c r="B56" s="73"/>
      <c r="C56" s="73"/>
      <c r="D56" s="73"/>
      <c r="E56" s="73"/>
      <c r="F56" s="73"/>
      <c r="G56" s="73"/>
      <c r="H56" s="73"/>
      <c r="I56" s="74"/>
      <c r="J56" s="73"/>
    </row>
    <row r="57" spans="1:12" x14ac:dyDescent="0.2">
      <c r="A57" s="73"/>
      <c r="B57" s="73"/>
      <c r="C57" s="73"/>
      <c r="D57" s="73"/>
      <c r="E57" s="73"/>
      <c r="F57" s="73"/>
      <c r="G57" s="73"/>
      <c r="H57" s="73"/>
      <c r="I57" s="74"/>
      <c r="J57" s="73"/>
    </row>
    <row r="58" spans="1:12" x14ac:dyDescent="0.2">
      <c r="A58" s="73"/>
      <c r="B58" s="73"/>
      <c r="C58" s="73"/>
      <c r="D58" s="73"/>
      <c r="E58" s="73"/>
      <c r="F58" s="73"/>
      <c r="G58" s="73"/>
      <c r="H58" s="73"/>
      <c r="I58" s="74"/>
      <c r="J58" s="73"/>
    </row>
    <row r="59" spans="1:12" ht="102" customHeight="1" x14ac:dyDescent="0.2">
      <c r="A59" s="73"/>
      <c r="B59" s="73"/>
      <c r="C59" s="73"/>
      <c r="D59" s="73"/>
      <c r="E59" s="73"/>
      <c r="F59" s="73"/>
      <c r="G59" s="73"/>
      <c r="H59" s="73"/>
      <c r="I59" s="74"/>
      <c r="J59" s="73"/>
    </row>
    <row r="60" spans="1:12" ht="166.5" customHeight="1" x14ac:dyDescent="0.2">
      <c r="A60" s="102" t="s">
        <v>124</v>
      </c>
      <c r="B60" s="103"/>
      <c r="C60" s="103"/>
      <c r="D60" s="103"/>
      <c r="E60" s="103"/>
      <c r="F60" s="103"/>
      <c r="G60" s="103"/>
      <c r="H60" s="103"/>
      <c r="I60" s="103"/>
      <c r="J60" s="103"/>
    </row>
    <row r="61" spans="1:12" ht="36" customHeight="1" x14ac:dyDescent="0.2">
      <c r="A61" s="112" t="s">
        <v>82</v>
      </c>
      <c r="B61" s="112"/>
      <c r="C61" s="112"/>
      <c r="D61" s="112"/>
      <c r="E61" s="112"/>
      <c r="F61" s="116"/>
      <c r="G61" s="116"/>
      <c r="H61" s="116"/>
      <c r="I61" s="116"/>
      <c r="J61" s="116"/>
    </row>
    <row r="62" spans="1:12" x14ac:dyDescent="0.2">
      <c r="A62" s="112" t="s">
        <v>83</v>
      </c>
      <c r="B62" s="112"/>
      <c r="C62" s="112"/>
      <c r="D62" s="112"/>
      <c r="E62" s="112"/>
      <c r="F62" s="116"/>
      <c r="G62" s="116"/>
      <c r="H62" s="116"/>
      <c r="I62" s="116"/>
      <c r="J62" s="116"/>
    </row>
    <row r="63" spans="1:12" ht="100.5" customHeight="1" x14ac:dyDescent="0.2">
      <c r="A63" s="112" t="s">
        <v>113</v>
      </c>
      <c r="B63" s="112"/>
      <c r="C63" s="112"/>
      <c r="D63" s="112"/>
      <c r="E63" s="112"/>
      <c r="F63" s="113"/>
      <c r="G63" s="113"/>
      <c r="H63" s="113"/>
      <c r="I63" s="113"/>
      <c r="J63" s="113"/>
    </row>
    <row r="64" spans="1:12" x14ac:dyDescent="0.2">
      <c r="A64" s="73" t="s">
        <v>121</v>
      </c>
      <c r="B64" s="75"/>
      <c r="C64" s="73"/>
      <c r="D64" s="73"/>
      <c r="E64" s="73"/>
      <c r="F64" s="73"/>
      <c r="G64" s="73"/>
      <c r="H64" s="73"/>
      <c r="I64" s="73"/>
      <c r="J64" s="74"/>
    </row>
    <row r="65" spans="1:10" x14ac:dyDescent="0.2">
      <c r="A65" s="73" t="s">
        <v>85</v>
      </c>
      <c r="B65" s="73"/>
      <c r="C65" s="73"/>
      <c r="D65" s="73"/>
      <c r="E65" s="73"/>
      <c r="F65" s="101" t="s">
        <v>120</v>
      </c>
      <c r="G65" s="1"/>
      <c r="H65" s="1"/>
      <c r="I65" s="1"/>
      <c r="J65" s="1"/>
    </row>
    <row r="66" spans="1:10" ht="12.75" x14ac:dyDescent="0.2">
      <c r="A66" s="73" t="s">
        <v>87</v>
      </c>
      <c r="B66" s="73"/>
      <c r="C66" s="73"/>
      <c r="D66" s="73"/>
      <c r="E66" s="73"/>
      <c r="F66" s="84" t="s">
        <v>122</v>
      </c>
      <c r="G66" s="83"/>
      <c r="H66" s="1"/>
      <c r="I66" s="1"/>
      <c r="J66" s="1"/>
    </row>
    <row r="67" spans="1:10" ht="12.75" x14ac:dyDescent="0.2">
      <c r="A67" s="73" t="s">
        <v>93</v>
      </c>
      <c r="B67" s="73"/>
      <c r="C67" s="73"/>
      <c r="D67" s="73"/>
      <c r="E67" s="73"/>
      <c r="F67" s="85" t="s">
        <v>94</v>
      </c>
      <c r="G67" s="1"/>
      <c r="H67" s="1"/>
      <c r="I67" s="1"/>
      <c r="J67" s="1"/>
    </row>
    <row r="68" spans="1:10" x14ac:dyDescent="0.2">
      <c r="A68" s="73" t="s">
        <v>90</v>
      </c>
      <c r="B68" s="73"/>
      <c r="C68" s="73"/>
      <c r="D68" s="73"/>
      <c r="E68" s="73"/>
      <c r="F68" s="74"/>
      <c r="G68" s="16">
        <f ca="1">TODAY()</f>
        <v>42978</v>
      </c>
      <c r="H68" s="1"/>
      <c r="I68" s="1"/>
      <c r="J68" s="1"/>
    </row>
    <row r="69" spans="1:10" x14ac:dyDescent="0.2">
      <c r="A69" s="73"/>
      <c r="B69" s="73"/>
      <c r="C69" s="73"/>
      <c r="D69" s="73"/>
      <c r="E69" s="73"/>
      <c r="F69" s="73"/>
      <c r="G69" s="73"/>
      <c r="H69" s="73"/>
      <c r="I69" s="73"/>
      <c r="J69" s="74"/>
    </row>
    <row r="70" spans="1:10" x14ac:dyDescent="0.2">
      <c r="A70" s="96"/>
      <c r="B70" s="96"/>
      <c r="C70" s="96"/>
      <c r="D70" s="96"/>
      <c r="E70" s="96"/>
      <c r="F70" s="96"/>
      <c r="G70" s="96"/>
      <c r="H70" s="96"/>
      <c r="I70" s="96"/>
      <c r="J70" s="94"/>
    </row>
    <row r="71" spans="1:10" x14ac:dyDescent="0.2">
      <c r="A71" s="96"/>
      <c r="B71" s="96"/>
      <c r="C71" s="96"/>
      <c r="D71" s="96"/>
      <c r="E71" s="96"/>
      <c r="F71" s="96"/>
      <c r="G71" s="96"/>
      <c r="H71" s="96"/>
      <c r="I71" s="96"/>
      <c r="J71" s="94"/>
    </row>
    <row r="72" spans="1:10" x14ac:dyDescent="0.2">
      <c r="A72" s="96"/>
      <c r="B72" s="96"/>
      <c r="C72" s="96"/>
      <c r="D72" s="96"/>
      <c r="E72" s="96"/>
      <c r="F72" s="96"/>
      <c r="G72" s="96"/>
      <c r="H72" s="96"/>
      <c r="I72" s="96"/>
      <c r="J72" s="94"/>
    </row>
    <row r="73" spans="1:10" x14ac:dyDescent="0.2">
      <c r="A73" s="96"/>
      <c r="B73" s="96"/>
      <c r="C73" s="96"/>
      <c r="D73" s="96"/>
      <c r="E73" s="96"/>
      <c r="F73" s="96"/>
      <c r="G73" s="96"/>
      <c r="H73" s="96"/>
      <c r="I73" s="96"/>
      <c r="J73" s="94"/>
    </row>
    <row r="74" spans="1:10" x14ac:dyDescent="0.2">
      <c r="A74" s="96"/>
      <c r="B74" s="96"/>
      <c r="C74" s="96"/>
      <c r="D74" s="96"/>
      <c r="E74" s="96"/>
      <c r="F74" s="96"/>
      <c r="G74" s="96"/>
      <c r="H74" s="96"/>
      <c r="I74" s="96"/>
      <c r="J74" s="94"/>
    </row>
    <row r="75" spans="1:10" x14ac:dyDescent="0.2">
      <c r="A75" s="96"/>
      <c r="B75" s="96"/>
      <c r="C75" s="96"/>
      <c r="D75" s="96"/>
      <c r="E75" s="96"/>
      <c r="F75" s="96"/>
      <c r="G75" s="96"/>
      <c r="H75" s="96"/>
      <c r="I75" s="96"/>
      <c r="J75" s="94"/>
    </row>
    <row r="76" spans="1:10" x14ac:dyDescent="0.2">
      <c r="A76" s="96"/>
      <c r="B76" s="96"/>
      <c r="C76" s="96"/>
      <c r="D76" s="96"/>
      <c r="E76" s="96"/>
      <c r="F76" s="96"/>
      <c r="G76" s="96"/>
      <c r="H76" s="96"/>
      <c r="I76" s="96"/>
      <c r="J76" s="94"/>
    </row>
    <row r="77" spans="1:10" x14ac:dyDescent="0.2">
      <c r="A77" s="96"/>
      <c r="B77" s="96"/>
      <c r="C77" s="96"/>
      <c r="D77" s="96"/>
      <c r="E77" s="96"/>
      <c r="F77" s="96"/>
      <c r="G77" s="96"/>
      <c r="H77" s="96"/>
      <c r="I77" s="96"/>
      <c r="J77" s="94"/>
    </row>
    <row r="78" spans="1:10" x14ac:dyDescent="0.2">
      <c r="A78" s="96"/>
      <c r="B78" s="96"/>
      <c r="C78" s="96"/>
      <c r="D78" s="96"/>
      <c r="E78" s="96"/>
      <c r="F78" s="96"/>
      <c r="G78" s="96"/>
      <c r="H78" s="96"/>
      <c r="I78" s="96"/>
      <c r="J78" s="94"/>
    </row>
    <row r="79" spans="1:10" x14ac:dyDescent="0.2">
      <c r="A79" s="96"/>
      <c r="B79" s="96"/>
      <c r="C79" s="96"/>
      <c r="D79" s="96"/>
      <c r="E79" s="96"/>
      <c r="F79" s="96"/>
      <c r="G79" s="96"/>
      <c r="H79" s="96"/>
      <c r="I79" s="96"/>
      <c r="J79" s="94"/>
    </row>
    <row r="80" spans="1:10" x14ac:dyDescent="0.2">
      <c r="A80" s="96"/>
      <c r="B80" s="96"/>
      <c r="C80" s="96"/>
      <c r="D80" s="96"/>
      <c r="E80" s="96"/>
      <c r="F80" s="96"/>
      <c r="G80" s="96"/>
      <c r="H80" s="96"/>
      <c r="I80" s="96"/>
      <c r="J80" s="94"/>
    </row>
    <row r="81" spans="1:10" x14ac:dyDescent="0.2">
      <c r="A81" s="96"/>
      <c r="B81" s="96"/>
      <c r="C81" s="96"/>
      <c r="D81" s="96"/>
      <c r="E81" s="96"/>
      <c r="F81" s="96"/>
      <c r="G81" s="96"/>
      <c r="H81" s="96"/>
      <c r="I81" s="96"/>
      <c r="J81" s="94"/>
    </row>
    <row r="82" spans="1:10" x14ac:dyDescent="0.2">
      <c r="A82" s="96"/>
      <c r="B82" s="96"/>
      <c r="C82" s="96"/>
      <c r="D82" s="96"/>
      <c r="E82" s="96"/>
      <c r="F82" s="96"/>
      <c r="G82" s="96"/>
      <c r="H82" s="96"/>
      <c r="I82" s="96"/>
      <c r="J82" s="94"/>
    </row>
    <row r="83" spans="1:10" x14ac:dyDescent="0.2">
      <c r="A83" s="96"/>
      <c r="B83" s="96"/>
      <c r="C83" s="96"/>
      <c r="D83" s="96"/>
      <c r="E83" s="96"/>
      <c r="F83" s="96"/>
      <c r="G83" s="96"/>
      <c r="H83" s="96"/>
      <c r="I83" s="96"/>
      <c r="J83" s="94"/>
    </row>
    <row r="84" spans="1:10" x14ac:dyDescent="0.2">
      <c r="A84" s="96"/>
      <c r="B84" s="96"/>
      <c r="C84" s="96"/>
      <c r="D84" s="96"/>
      <c r="E84" s="96"/>
      <c r="F84" s="96"/>
      <c r="G84" s="96"/>
      <c r="H84" s="96"/>
      <c r="I84" s="96"/>
      <c r="J84" s="94"/>
    </row>
    <row r="85" spans="1:10" x14ac:dyDescent="0.2">
      <c r="A85" s="96"/>
      <c r="B85" s="96"/>
      <c r="C85" s="96"/>
      <c r="D85" s="96"/>
      <c r="E85" s="96"/>
      <c r="F85" s="96"/>
      <c r="G85" s="96"/>
      <c r="H85" s="96"/>
      <c r="I85" s="96"/>
      <c r="J85" s="94"/>
    </row>
    <row r="86" spans="1:10" x14ac:dyDescent="0.2">
      <c r="A86" s="96"/>
      <c r="B86" s="96"/>
      <c r="C86" s="96"/>
      <c r="D86" s="96"/>
      <c r="E86" s="96"/>
      <c r="F86" s="96"/>
      <c r="G86" s="96"/>
      <c r="H86" s="96"/>
      <c r="I86" s="96"/>
      <c r="J86" s="94"/>
    </row>
    <row r="87" spans="1:10" x14ac:dyDescent="0.2">
      <c r="A87" s="96"/>
      <c r="B87" s="96"/>
      <c r="C87" s="96"/>
      <c r="D87" s="96"/>
      <c r="E87" s="96"/>
      <c r="F87" s="96"/>
      <c r="G87" s="96"/>
      <c r="H87" s="96"/>
      <c r="I87" s="96"/>
      <c r="J87" s="94"/>
    </row>
    <row r="88" spans="1:10" x14ac:dyDescent="0.2">
      <c r="A88" s="96"/>
      <c r="B88" s="96"/>
      <c r="C88" s="96"/>
      <c r="D88" s="96"/>
      <c r="E88" s="96"/>
      <c r="F88" s="96"/>
      <c r="G88" s="96"/>
      <c r="H88" s="96"/>
      <c r="I88" s="96"/>
      <c r="J88" s="94"/>
    </row>
    <row r="89" spans="1:10" x14ac:dyDescent="0.2">
      <c r="A89" s="96"/>
      <c r="B89" s="96"/>
      <c r="C89" s="96"/>
      <c r="D89" s="96"/>
      <c r="E89" s="96"/>
      <c r="F89" s="96"/>
      <c r="G89" s="96"/>
      <c r="H89" s="96"/>
      <c r="I89" s="96"/>
      <c r="J89" s="94"/>
    </row>
    <row r="90" spans="1:10" x14ac:dyDescent="0.2">
      <c r="A90" s="96"/>
      <c r="B90" s="96"/>
      <c r="C90" s="96"/>
      <c r="D90" s="96"/>
      <c r="E90" s="96"/>
      <c r="F90" s="96"/>
      <c r="G90" s="96"/>
      <c r="H90" s="96"/>
      <c r="I90" s="96"/>
      <c r="J90" s="94"/>
    </row>
    <row r="91" spans="1:10" x14ac:dyDescent="0.2">
      <c r="A91" s="96"/>
      <c r="B91" s="96"/>
      <c r="C91" s="96"/>
      <c r="D91" s="96"/>
      <c r="E91" s="96"/>
      <c r="F91" s="96"/>
      <c r="G91" s="96"/>
      <c r="H91" s="96"/>
      <c r="I91" s="96"/>
      <c r="J91" s="94"/>
    </row>
    <row r="92" spans="1:10" x14ac:dyDescent="0.2">
      <c r="A92" s="96"/>
      <c r="B92" s="96"/>
      <c r="C92" s="96"/>
      <c r="D92" s="96"/>
      <c r="E92" s="96"/>
      <c r="F92" s="96"/>
      <c r="G92" s="96"/>
      <c r="H92" s="96"/>
      <c r="I92" s="96"/>
      <c r="J92" s="94"/>
    </row>
    <row r="93" spans="1:10" x14ac:dyDescent="0.2">
      <c r="A93" s="96"/>
      <c r="B93" s="96"/>
      <c r="C93" s="96"/>
      <c r="D93" s="96"/>
      <c r="E93" s="96"/>
      <c r="F93" s="96"/>
      <c r="G93" s="96"/>
      <c r="H93" s="96"/>
      <c r="I93" s="96"/>
      <c r="J93" s="94"/>
    </row>
    <row r="94" spans="1:10" x14ac:dyDescent="0.2">
      <c r="A94" s="96"/>
      <c r="B94" s="96"/>
      <c r="C94" s="96"/>
      <c r="D94" s="96"/>
      <c r="E94" s="96"/>
      <c r="F94" s="96"/>
      <c r="G94" s="96"/>
      <c r="H94" s="96"/>
      <c r="I94" s="96"/>
      <c r="J94" s="94"/>
    </row>
    <row r="95" spans="1:10" x14ac:dyDescent="0.2">
      <c r="A95" s="96"/>
      <c r="B95" s="96"/>
      <c r="C95" s="96"/>
      <c r="D95" s="96"/>
      <c r="E95" s="96"/>
      <c r="F95" s="96"/>
      <c r="G95" s="96"/>
      <c r="H95" s="96"/>
      <c r="I95" s="96"/>
      <c r="J95" s="94"/>
    </row>
    <row r="96" spans="1:10" x14ac:dyDescent="0.2">
      <c r="A96" s="96"/>
      <c r="B96" s="96"/>
      <c r="C96" s="96"/>
      <c r="D96" s="96"/>
      <c r="E96" s="96"/>
      <c r="F96" s="96"/>
      <c r="G96" s="96"/>
      <c r="H96" s="96"/>
      <c r="I96" s="96"/>
      <c r="J96" s="94"/>
    </row>
    <row r="97" spans="1:10" x14ac:dyDescent="0.2">
      <c r="A97" s="96"/>
      <c r="B97" s="96"/>
      <c r="C97" s="96"/>
      <c r="D97" s="96"/>
      <c r="E97" s="96"/>
      <c r="F97" s="96"/>
      <c r="G97" s="96"/>
      <c r="H97" s="96"/>
      <c r="I97" s="96"/>
      <c r="J97" s="94"/>
    </row>
    <row r="98" spans="1:10" x14ac:dyDescent="0.2">
      <c r="A98" s="96"/>
      <c r="B98" s="96"/>
      <c r="C98" s="96"/>
      <c r="D98" s="96"/>
      <c r="E98" s="96"/>
      <c r="F98" s="96"/>
      <c r="G98" s="96"/>
      <c r="H98" s="96"/>
      <c r="I98" s="96"/>
      <c r="J98" s="94"/>
    </row>
    <row r="99" spans="1:10" x14ac:dyDescent="0.2">
      <c r="A99" s="96"/>
      <c r="B99" s="96"/>
      <c r="C99" s="96"/>
      <c r="D99" s="96"/>
      <c r="E99" s="96"/>
      <c r="F99" s="96"/>
      <c r="G99" s="96"/>
      <c r="H99" s="96"/>
      <c r="I99" s="96"/>
      <c r="J99" s="94"/>
    </row>
    <row r="100" spans="1:10" x14ac:dyDescent="0.2">
      <c r="A100" s="96"/>
      <c r="B100" s="96"/>
      <c r="C100" s="96"/>
      <c r="D100" s="96"/>
      <c r="E100" s="96"/>
      <c r="F100" s="96"/>
      <c r="G100" s="96"/>
      <c r="H100" s="96"/>
      <c r="I100" s="96"/>
      <c r="J100" s="94"/>
    </row>
    <row r="101" spans="1:10" x14ac:dyDescent="0.2">
      <c r="A101" s="96"/>
      <c r="B101" s="96"/>
      <c r="C101" s="96"/>
      <c r="D101" s="96"/>
      <c r="E101" s="96"/>
      <c r="F101" s="96"/>
      <c r="G101" s="96"/>
      <c r="H101" s="96"/>
      <c r="I101" s="96"/>
      <c r="J101" s="94"/>
    </row>
    <row r="102" spans="1:10" x14ac:dyDescent="0.2">
      <c r="A102" s="96"/>
      <c r="B102" s="96"/>
      <c r="C102" s="96"/>
      <c r="D102" s="96"/>
      <c r="E102" s="96"/>
      <c r="F102" s="96"/>
      <c r="G102" s="96"/>
      <c r="H102" s="96"/>
      <c r="I102" s="96"/>
      <c r="J102" s="94"/>
    </row>
    <row r="103" spans="1:10" x14ac:dyDescent="0.2">
      <c r="A103" s="96"/>
      <c r="B103" s="96"/>
      <c r="C103" s="96"/>
      <c r="D103" s="96"/>
      <c r="E103" s="96"/>
      <c r="F103" s="96"/>
      <c r="G103" s="96"/>
      <c r="H103" s="96"/>
      <c r="I103" s="96"/>
      <c r="J103" s="94"/>
    </row>
    <row r="104" spans="1:10" x14ac:dyDescent="0.2">
      <c r="A104" s="96"/>
      <c r="B104" s="96"/>
      <c r="C104" s="96"/>
      <c r="D104" s="96"/>
      <c r="E104" s="96"/>
      <c r="F104" s="96"/>
      <c r="G104" s="96"/>
      <c r="H104" s="96"/>
      <c r="I104" s="96"/>
      <c r="J104" s="94"/>
    </row>
    <row r="105" spans="1:10" x14ac:dyDescent="0.2">
      <c r="A105" s="96"/>
      <c r="B105" s="96"/>
      <c r="C105" s="96"/>
      <c r="D105" s="96"/>
      <c r="E105" s="96"/>
      <c r="F105" s="96"/>
      <c r="G105" s="96"/>
      <c r="H105" s="96"/>
      <c r="I105" s="96"/>
      <c r="J105" s="94"/>
    </row>
    <row r="106" spans="1:10" x14ac:dyDescent="0.2">
      <c r="A106" s="96"/>
      <c r="B106" s="96"/>
      <c r="C106" s="96"/>
      <c r="D106" s="96"/>
      <c r="E106" s="96"/>
      <c r="F106" s="96"/>
      <c r="G106" s="96"/>
      <c r="H106" s="96"/>
      <c r="I106" s="96"/>
      <c r="J106" s="94"/>
    </row>
    <row r="107" spans="1:10" x14ac:dyDescent="0.2">
      <c r="A107" s="96"/>
      <c r="B107" s="96"/>
      <c r="C107" s="96"/>
      <c r="D107" s="96"/>
      <c r="E107" s="96"/>
      <c r="F107" s="96"/>
      <c r="G107" s="96"/>
      <c r="H107" s="96"/>
      <c r="I107" s="96"/>
      <c r="J107" s="94"/>
    </row>
    <row r="108" spans="1:10" x14ac:dyDescent="0.2">
      <c r="A108" s="96"/>
      <c r="B108" s="96"/>
      <c r="C108" s="96"/>
      <c r="D108" s="96"/>
      <c r="E108" s="96"/>
      <c r="F108" s="96"/>
      <c r="G108" s="96"/>
      <c r="H108" s="96"/>
      <c r="I108" s="96"/>
      <c r="J108" s="94"/>
    </row>
    <row r="109" spans="1:10" x14ac:dyDescent="0.2">
      <c r="A109" s="96"/>
      <c r="B109" s="96"/>
      <c r="C109" s="96"/>
      <c r="D109" s="96"/>
      <c r="E109" s="96"/>
      <c r="F109" s="96"/>
      <c r="G109" s="96"/>
      <c r="H109" s="96"/>
      <c r="I109" s="96"/>
      <c r="J109" s="94"/>
    </row>
    <row r="110" spans="1:10" x14ac:dyDescent="0.2">
      <c r="A110" s="96"/>
      <c r="B110" s="96"/>
      <c r="C110" s="96"/>
      <c r="D110" s="96"/>
      <c r="E110" s="96"/>
      <c r="F110" s="96"/>
      <c r="G110" s="96"/>
      <c r="H110" s="96"/>
      <c r="I110" s="96"/>
      <c r="J110" s="94"/>
    </row>
    <row r="111" spans="1:10" x14ac:dyDescent="0.2">
      <c r="A111" s="96"/>
      <c r="B111" s="96"/>
      <c r="C111" s="96"/>
      <c r="D111" s="96"/>
      <c r="E111" s="96"/>
      <c r="F111" s="96"/>
      <c r="G111" s="96"/>
      <c r="H111" s="96"/>
      <c r="I111" s="96"/>
      <c r="J111" s="94"/>
    </row>
    <row r="112" spans="1:10" x14ac:dyDescent="0.2">
      <c r="A112" s="96"/>
      <c r="B112" s="96"/>
      <c r="C112" s="96"/>
      <c r="D112" s="96"/>
      <c r="E112" s="96"/>
      <c r="F112" s="96"/>
      <c r="G112" s="96"/>
      <c r="H112" s="96"/>
      <c r="I112" s="96"/>
      <c r="J112" s="94"/>
    </row>
    <row r="113" spans="1:10" x14ac:dyDescent="0.2">
      <c r="A113" s="96"/>
      <c r="B113" s="96"/>
      <c r="C113" s="96"/>
      <c r="D113" s="96"/>
      <c r="E113" s="96"/>
      <c r="F113" s="96"/>
      <c r="G113" s="96"/>
      <c r="H113" s="96"/>
      <c r="I113" s="96"/>
      <c r="J113" s="94"/>
    </row>
    <row r="114" spans="1:10" x14ac:dyDescent="0.2">
      <c r="A114" s="96"/>
      <c r="B114" s="96"/>
      <c r="C114" s="96"/>
      <c r="D114" s="96"/>
      <c r="E114" s="96"/>
      <c r="F114" s="96"/>
      <c r="G114" s="96"/>
      <c r="H114" s="96"/>
      <c r="I114" s="96"/>
      <c r="J114" s="94"/>
    </row>
    <row r="115" spans="1:10" x14ac:dyDescent="0.2">
      <c r="A115" s="96"/>
      <c r="B115" s="96"/>
      <c r="C115" s="96"/>
      <c r="D115" s="96"/>
      <c r="E115" s="96"/>
      <c r="F115" s="96"/>
      <c r="G115" s="96"/>
      <c r="H115" s="96"/>
      <c r="I115" s="96"/>
      <c r="J115" s="94"/>
    </row>
    <row r="116" spans="1:10" x14ac:dyDescent="0.2">
      <c r="A116" s="96"/>
      <c r="B116" s="96"/>
      <c r="C116" s="96"/>
      <c r="D116" s="96"/>
      <c r="E116" s="96"/>
      <c r="F116" s="96"/>
      <c r="G116" s="96"/>
      <c r="H116" s="96"/>
      <c r="I116" s="96"/>
      <c r="J116" s="94"/>
    </row>
    <row r="117" spans="1:10" x14ac:dyDescent="0.2">
      <c r="A117" s="96"/>
      <c r="B117" s="96"/>
      <c r="C117" s="96"/>
      <c r="D117" s="96"/>
      <c r="E117" s="96"/>
      <c r="F117" s="96"/>
      <c r="G117" s="96"/>
      <c r="H117" s="96"/>
      <c r="I117" s="96"/>
      <c r="J117" s="94"/>
    </row>
    <row r="118" spans="1:10" x14ac:dyDescent="0.2">
      <c r="A118" s="96"/>
      <c r="B118" s="96"/>
      <c r="C118" s="96"/>
      <c r="D118" s="96"/>
      <c r="E118" s="96"/>
      <c r="F118" s="96"/>
      <c r="G118" s="96"/>
      <c r="H118" s="96"/>
      <c r="I118" s="96"/>
      <c r="J118" s="94"/>
    </row>
    <row r="119" spans="1:10" x14ac:dyDescent="0.2">
      <c r="A119" s="96"/>
      <c r="B119" s="96"/>
      <c r="C119" s="96"/>
      <c r="D119" s="96"/>
      <c r="E119" s="96"/>
      <c r="F119" s="96"/>
      <c r="G119" s="96"/>
      <c r="H119" s="96"/>
      <c r="I119" s="96"/>
      <c r="J119" s="94"/>
    </row>
    <row r="120" spans="1:10" x14ac:dyDescent="0.2">
      <c r="A120" s="96"/>
      <c r="B120" s="96"/>
      <c r="C120" s="96"/>
      <c r="D120" s="96"/>
      <c r="E120" s="96"/>
      <c r="F120" s="96"/>
      <c r="G120" s="96"/>
      <c r="H120" s="96"/>
      <c r="I120" s="96"/>
      <c r="J120" s="94"/>
    </row>
    <row r="121" spans="1:10" x14ac:dyDescent="0.2">
      <c r="A121" s="96"/>
      <c r="B121" s="96"/>
      <c r="C121" s="96"/>
      <c r="D121" s="96"/>
      <c r="E121" s="96"/>
      <c r="F121" s="96"/>
      <c r="G121" s="96"/>
      <c r="H121" s="96"/>
      <c r="I121" s="96"/>
      <c r="J121" s="94"/>
    </row>
    <row r="122" spans="1:10" x14ac:dyDescent="0.2">
      <c r="A122" s="96"/>
      <c r="B122" s="96"/>
      <c r="C122" s="96"/>
      <c r="D122" s="96"/>
      <c r="E122" s="96"/>
      <c r="F122" s="96"/>
      <c r="G122" s="96"/>
      <c r="H122" s="96"/>
      <c r="I122" s="96"/>
      <c r="J122" s="94"/>
    </row>
    <row r="123" spans="1:10" x14ac:dyDescent="0.2">
      <c r="A123" s="96"/>
      <c r="B123" s="96"/>
      <c r="C123" s="96"/>
      <c r="D123" s="96"/>
      <c r="E123" s="96"/>
      <c r="F123" s="96"/>
      <c r="G123" s="96"/>
      <c r="H123" s="96"/>
      <c r="I123" s="96"/>
      <c r="J123" s="94"/>
    </row>
    <row r="124" spans="1:10" x14ac:dyDescent="0.2">
      <c r="A124" s="96"/>
      <c r="B124" s="96"/>
      <c r="C124" s="96"/>
      <c r="D124" s="96"/>
      <c r="E124" s="96"/>
      <c r="F124" s="96"/>
      <c r="G124" s="96"/>
      <c r="H124" s="96"/>
      <c r="I124" s="96"/>
      <c r="J124" s="94"/>
    </row>
    <row r="125" spans="1:10" x14ac:dyDescent="0.2">
      <c r="A125" s="96"/>
      <c r="B125" s="96"/>
      <c r="C125" s="96"/>
      <c r="D125" s="96"/>
      <c r="E125" s="96"/>
      <c r="F125" s="96"/>
      <c r="G125" s="96"/>
      <c r="H125" s="96"/>
      <c r="I125" s="96"/>
      <c r="J125" s="94"/>
    </row>
    <row r="126" spans="1:10" x14ac:dyDescent="0.2">
      <c r="A126" s="96"/>
      <c r="B126" s="96"/>
      <c r="C126" s="96"/>
      <c r="D126" s="96"/>
      <c r="E126" s="96"/>
      <c r="F126" s="96"/>
      <c r="G126" s="96"/>
      <c r="H126" s="96"/>
      <c r="I126" s="96"/>
      <c r="J126" s="94"/>
    </row>
    <row r="127" spans="1:10" x14ac:dyDescent="0.2">
      <c r="A127" s="96"/>
      <c r="B127" s="96"/>
      <c r="C127" s="96"/>
      <c r="D127" s="96"/>
      <c r="E127" s="96"/>
      <c r="F127" s="96"/>
      <c r="G127" s="96"/>
      <c r="H127" s="96"/>
      <c r="I127" s="96"/>
      <c r="J127" s="94"/>
    </row>
    <row r="128" spans="1:10" x14ac:dyDescent="0.2">
      <c r="A128" s="96"/>
      <c r="B128" s="96"/>
      <c r="C128" s="96"/>
      <c r="D128" s="96"/>
      <c r="E128" s="96"/>
      <c r="F128" s="96"/>
      <c r="G128" s="96"/>
      <c r="H128" s="96"/>
      <c r="I128" s="96"/>
      <c r="J128" s="94"/>
    </row>
    <row r="129" spans="1:10" x14ac:dyDescent="0.2">
      <c r="A129" s="96"/>
      <c r="B129" s="96"/>
      <c r="C129" s="96"/>
      <c r="D129" s="96"/>
      <c r="E129" s="96"/>
      <c r="F129" s="96"/>
      <c r="G129" s="96"/>
      <c r="H129" s="96"/>
      <c r="I129" s="96"/>
      <c r="J129" s="94"/>
    </row>
    <row r="130" spans="1:10" x14ac:dyDescent="0.2">
      <c r="A130" s="96"/>
      <c r="B130" s="96"/>
      <c r="C130" s="96"/>
      <c r="D130" s="96"/>
      <c r="E130" s="96"/>
      <c r="F130" s="96"/>
      <c r="G130" s="96"/>
      <c r="H130" s="96"/>
      <c r="I130" s="96"/>
      <c r="J130" s="94"/>
    </row>
    <row r="131" spans="1:10" x14ac:dyDescent="0.2">
      <c r="A131" s="96"/>
      <c r="B131" s="96"/>
      <c r="C131" s="96"/>
      <c r="D131" s="96"/>
      <c r="E131" s="96"/>
      <c r="F131" s="96"/>
      <c r="G131" s="96"/>
      <c r="H131" s="96"/>
      <c r="I131" s="96"/>
      <c r="J131" s="94"/>
    </row>
    <row r="132" spans="1:10" x14ac:dyDescent="0.2">
      <c r="A132" s="96"/>
      <c r="B132" s="96"/>
      <c r="C132" s="96"/>
      <c r="D132" s="96"/>
      <c r="E132" s="96"/>
      <c r="F132" s="96"/>
      <c r="G132" s="96"/>
      <c r="H132" s="96"/>
      <c r="I132" s="96"/>
      <c r="J132" s="94"/>
    </row>
    <row r="133" spans="1:10" x14ac:dyDescent="0.2">
      <c r="A133" s="96"/>
      <c r="B133" s="96"/>
      <c r="C133" s="96"/>
      <c r="D133" s="96"/>
      <c r="E133" s="96"/>
      <c r="F133" s="96"/>
      <c r="G133" s="96"/>
      <c r="H133" s="96"/>
      <c r="I133" s="96"/>
      <c r="J133" s="94"/>
    </row>
    <row r="134" spans="1:10" x14ac:dyDescent="0.2">
      <c r="A134" s="96"/>
      <c r="B134" s="96"/>
      <c r="C134" s="96"/>
      <c r="D134" s="96"/>
      <c r="E134" s="96"/>
      <c r="F134" s="96"/>
      <c r="G134" s="96"/>
      <c r="H134" s="96"/>
      <c r="I134" s="96"/>
      <c r="J134" s="94"/>
    </row>
    <row r="135" spans="1:10" x14ac:dyDescent="0.2">
      <c r="A135" s="96"/>
      <c r="B135" s="96"/>
      <c r="C135" s="96"/>
      <c r="D135" s="96"/>
      <c r="E135" s="96"/>
      <c r="F135" s="96"/>
      <c r="G135" s="96"/>
      <c r="H135" s="96"/>
      <c r="I135" s="96"/>
      <c r="J135" s="94"/>
    </row>
    <row r="136" spans="1:10" x14ac:dyDescent="0.2">
      <c r="A136" s="96"/>
      <c r="B136" s="96"/>
      <c r="C136" s="96"/>
      <c r="D136" s="96"/>
      <c r="E136" s="96"/>
      <c r="F136" s="96"/>
      <c r="G136" s="96"/>
      <c r="H136" s="96"/>
      <c r="I136" s="96"/>
      <c r="J136" s="94"/>
    </row>
    <row r="137" spans="1:10" x14ac:dyDescent="0.2">
      <c r="A137" s="96"/>
      <c r="B137" s="96"/>
      <c r="C137" s="96"/>
      <c r="D137" s="96"/>
      <c r="E137" s="96"/>
      <c r="F137" s="96"/>
      <c r="G137" s="96"/>
      <c r="H137" s="96"/>
      <c r="I137" s="96"/>
      <c r="J137" s="94"/>
    </row>
    <row r="138" spans="1:10" x14ac:dyDescent="0.2">
      <c r="A138" s="96"/>
      <c r="B138" s="96"/>
      <c r="C138" s="96"/>
      <c r="D138" s="96"/>
      <c r="E138" s="96"/>
      <c r="F138" s="96"/>
      <c r="G138" s="96"/>
      <c r="H138" s="96"/>
      <c r="I138" s="96"/>
      <c r="J138" s="94"/>
    </row>
    <row r="139" spans="1:10" x14ac:dyDescent="0.2">
      <c r="A139" s="96"/>
      <c r="B139" s="96"/>
      <c r="C139" s="96"/>
      <c r="D139" s="96"/>
      <c r="E139" s="96"/>
      <c r="F139" s="96"/>
      <c r="G139" s="96"/>
      <c r="H139" s="96"/>
      <c r="I139" s="96"/>
      <c r="J139" s="94"/>
    </row>
    <row r="140" spans="1:10" x14ac:dyDescent="0.2">
      <c r="A140" s="96"/>
      <c r="B140" s="96"/>
      <c r="C140" s="96"/>
      <c r="D140" s="96"/>
      <c r="E140" s="96"/>
      <c r="F140" s="96"/>
      <c r="G140" s="96"/>
      <c r="H140" s="96"/>
      <c r="I140" s="96"/>
      <c r="J140" s="94"/>
    </row>
    <row r="141" spans="1:10" x14ac:dyDescent="0.2">
      <c r="A141" s="96"/>
      <c r="B141" s="96"/>
      <c r="C141" s="96"/>
      <c r="D141" s="96"/>
      <c r="E141" s="96"/>
      <c r="F141" s="96"/>
      <c r="G141" s="96"/>
      <c r="H141" s="96"/>
      <c r="I141" s="96"/>
      <c r="J141" s="94"/>
    </row>
    <row r="142" spans="1:10" x14ac:dyDescent="0.2">
      <c r="A142" s="96"/>
      <c r="B142" s="96"/>
      <c r="C142" s="96"/>
      <c r="D142" s="96"/>
      <c r="E142" s="96"/>
      <c r="F142" s="96"/>
      <c r="G142" s="96"/>
      <c r="H142" s="96"/>
      <c r="I142" s="96"/>
      <c r="J142" s="94"/>
    </row>
    <row r="143" spans="1:10" x14ac:dyDescent="0.2">
      <c r="A143" s="96"/>
      <c r="B143" s="96"/>
      <c r="C143" s="96"/>
      <c r="D143" s="96"/>
      <c r="E143" s="96"/>
      <c r="F143" s="96"/>
      <c r="G143" s="96"/>
      <c r="H143" s="96"/>
      <c r="I143" s="96"/>
      <c r="J143" s="94"/>
    </row>
    <row r="144" spans="1:10" x14ac:dyDescent="0.2">
      <c r="A144" s="96"/>
      <c r="B144" s="96"/>
      <c r="C144" s="96"/>
      <c r="D144" s="96"/>
      <c r="E144" s="96"/>
      <c r="F144" s="96"/>
      <c r="G144" s="96"/>
      <c r="H144" s="96"/>
      <c r="I144" s="96"/>
      <c r="J144" s="94"/>
    </row>
    <row r="145" spans="1:10" x14ac:dyDescent="0.2">
      <c r="A145" s="96"/>
      <c r="B145" s="96"/>
      <c r="C145" s="96"/>
      <c r="D145" s="96"/>
      <c r="E145" s="96"/>
      <c r="F145" s="96"/>
      <c r="G145" s="96"/>
      <c r="H145" s="96"/>
      <c r="I145" s="96"/>
      <c r="J145" s="94"/>
    </row>
    <row r="146" spans="1:10" x14ac:dyDescent="0.2">
      <c r="A146" s="96"/>
      <c r="B146" s="96"/>
      <c r="C146" s="96"/>
      <c r="D146" s="96"/>
      <c r="E146" s="96"/>
      <c r="F146" s="96"/>
      <c r="G146" s="96"/>
      <c r="H146" s="96"/>
      <c r="I146" s="96"/>
      <c r="J146" s="94"/>
    </row>
    <row r="147" spans="1:10" x14ac:dyDescent="0.2">
      <c r="A147" s="96"/>
      <c r="B147" s="96"/>
      <c r="C147" s="96"/>
      <c r="D147" s="96"/>
      <c r="E147" s="96"/>
      <c r="F147" s="96"/>
      <c r="G147" s="96"/>
      <c r="H147" s="96"/>
      <c r="I147" s="96"/>
      <c r="J147" s="94"/>
    </row>
    <row r="148" spans="1:10" x14ac:dyDescent="0.2">
      <c r="A148" s="96"/>
      <c r="B148" s="96"/>
      <c r="C148" s="96"/>
      <c r="D148" s="96"/>
      <c r="E148" s="96"/>
      <c r="F148" s="96"/>
      <c r="G148" s="96"/>
      <c r="H148" s="96"/>
      <c r="I148" s="96"/>
      <c r="J148" s="94"/>
    </row>
    <row r="149" spans="1:10" x14ac:dyDescent="0.2">
      <c r="A149" s="96"/>
      <c r="B149" s="96"/>
      <c r="C149" s="96"/>
      <c r="D149" s="96"/>
      <c r="E149" s="96"/>
      <c r="F149" s="96"/>
      <c r="G149" s="96"/>
      <c r="H149" s="96"/>
      <c r="I149" s="96"/>
      <c r="J149" s="94"/>
    </row>
    <row r="150" spans="1:10" x14ac:dyDescent="0.2">
      <c r="A150" s="96"/>
      <c r="B150" s="96"/>
      <c r="C150" s="96"/>
      <c r="D150" s="96"/>
      <c r="E150" s="96"/>
      <c r="F150" s="96"/>
      <c r="G150" s="96"/>
      <c r="H150" s="96"/>
      <c r="I150" s="96"/>
      <c r="J150" s="94"/>
    </row>
    <row r="151" spans="1:10" x14ac:dyDescent="0.2">
      <c r="A151" s="96"/>
      <c r="B151" s="96"/>
      <c r="C151" s="96"/>
      <c r="D151" s="96"/>
      <c r="E151" s="96"/>
      <c r="F151" s="96"/>
      <c r="G151" s="96"/>
      <c r="H151" s="96"/>
      <c r="I151" s="96"/>
      <c r="J151" s="94"/>
    </row>
    <row r="152" spans="1:10" x14ac:dyDescent="0.2">
      <c r="A152" s="96"/>
      <c r="B152" s="96"/>
      <c r="C152" s="96"/>
      <c r="D152" s="96"/>
      <c r="E152" s="96"/>
      <c r="F152" s="96"/>
      <c r="G152" s="96"/>
      <c r="H152" s="96"/>
      <c r="I152" s="96"/>
      <c r="J152" s="94"/>
    </row>
    <row r="153" spans="1:10" x14ac:dyDescent="0.2">
      <c r="A153" s="96"/>
      <c r="B153" s="96"/>
      <c r="C153" s="96"/>
      <c r="D153" s="96"/>
      <c r="E153" s="96"/>
      <c r="F153" s="96"/>
      <c r="G153" s="96"/>
      <c r="H153" s="96"/>
      <c r="I153" s="96"/>
      <c r="J153" s="94"/>
    </row>
    <row r="154" spans="1:10" x14ac:dyDescent="0.2">
      <c r="A154" s="96"/>
      <c r="B154" s="96"/>
      <c r="C154" s="96"/>
      <c r="D154" s="96"/>
      <c r="E154" s="96"/>
      <c r="F154" s="96"/>
      <c r="G154" s="96"/>
      <c r="H154" s="96"/>
      <c r="I154" s="96"/>
      <c r="J154" s="94"/>
    </row>
    <row r="155" spans="1:10" x14ac:dyDescent="0.2">
      <c r="A155" s="96"/>
      <c r="B155" s="96"/>
      <c r="C155" s="96"/>
      <c r="D155" s="96"/>
      <c r="E155" s="96"/>
      <c r="F155" s="96"/>
      <c r="G155" s="96"/>
      <c r="H155" s="96"/>
      <c r="I155" s="96"/>
      <c r="J155" s="94"/>
    </row>
    <row r="156" spans="1:10" x14ac:dyDescent="0.2">
      <c r="A156" s="96"/>
      <c r="B156" s="96"/>
      <c r="C156" s="96"/>
      <c r="D156" s="96"/>
      <c r="E156" s="96"/>
      <c r="F156" s="96"/>
      <c r="G156" s="96"/>
      <c r="H156" s="96"/>
      <c r="I156" s="96"/>
      <c r="J156" s="94"/>
    </row>
    <row r="157" spans="1:10" x14ac:dyDescent="0.2">
      <c r="A157" s="96"/>
      <c r="B157" s="96"/>
      <c r="C157" s="96"/>
      <c r="D157" s="96"/>
      <c r="E157" s="96"/>
      <c r="F157" s="96"/>
      <c r="G157" s="96"/>
      <c r="H157" s="96"/>
      <c r="I157" s="96"/>
      <c r="J157" s="94"/>
    </row>
    <row r="158" spans="1:10" x14ac:dyDescent="0.2">
      <c r="A158" s="96"/>
      <c r="B158" s="96"/>
      <c r="C158" s="96"/>
      <c r="D158" s="96"/>
      <c r="E158" s="96"/>
      <c r="F158" s="96"/>
      <c r="G158" s="96"/>
      <c r="H158" s="96"/>
      <c r="I158" s="96"/>
      <c r="J158" s="94"/>
    </row>
    <row r="159" spans="1:10" x14ac:dyDescent="0.2">
      <c r="A159" s="96"/>
      <c r="B159" s="96"/>
      <c r="C159" s="96"/>
      <c r="D159" s="96"/>
      <c r="E159" s="96"/>
      <c r="F159" s="96"/>
      <c r="G159" s="96"/>
      <c r="H159" s="96"/>
      <c r="I159" s="96"/>
      <c r="J159" s="94"/>
    </row>
    <row r="160" spans="1:10" x14ac:dyDescent="0.2">
      <c r="A160" s="96"/>
      <c r="B160" s="96"/>
      <c r="C160" s="96"/>
      <c r="D160" s="96"/>
      <c r="E160" s="96"/>
      <c r="F160" s="96"/>
      <c r="G160" s="96"/>
      <c r="H160" s="96"/>
      <c r="I160" s="96"/>
      <c r="J160" s="94"/>
    </row>
    <row r="161" spans="1:10" x14ac:dyDescent="0.2">
      <c r="A161" s="96"/>
      <c r="B161" s="96"/>
      <c r="C161" s="96"/>
      <c r="D161" s="96"/>
      <c r="E161" s="96"/>
      <c r="F161" s="96"/>
      <c r="G161" s="96"/>
      <c r="H161" s="96"/>
      <c r="I161" s="96"/>
      <c r="J161" s="94"/>
    </row>
    <row r="162" spans="1:10" x14ac:dyDescent="0.2">
      <c r="A162" s="96"/>
      <c r="B162" s="96"/>
      <c r="C162" s="96"/>
      <c r="D162" s="96"/>
      <c r="E162" s="96"/>
      <c r="F162" s="96"/>
      <c r="G162" s="96"/>
      <c r="H162" s="96"/>
      <c r="I162" s="96"/>
      <c r="J162" s="94"/>
    </row>
    <row r="163" spans="1:10" x14ac:dyDescent="0.2">
      <c r="A163" s="96"/>
      <c r="B163" s="96"/>
      <c r="C163" s="96"/>
      <c r="D163" s="96"/>
      <c r="E163" s="96"/>
      <c r="F163" s="96"/>
      <c r="G163" s="96"/>
      <c r="H163" s="96"/>
      <c r="I163" s="96"/>
      <c r="J163" s="94"/>
    </row>
    <row r="164" spans="1:10" x14ac:dyDescent="0.2">
      <c r="A164" s="96"/>
      <c r="B164" s="96"/>
      <c r="C164" s="96"/>
      <c r="D164" s="96"/>
      <c r="E164" s="96"/>
      <c r="F164" s="96"/>
      <c r="G164" s="96"/>
      <c r="H164" s="96"/>
      <c r="I164" s="96"/>
      <c r="J164" s="94"/>
    </row>
    <row r="165" spans="1:10" x14ac:dyDescent="0.2">
      <c r="A165" s="96"/>
      <c r="B165" s="96"/>
      <c r="C165" s="96"/>
      <c r="D165" s="96"/>
      <c r="E165" s="96"/>
      <c r="F165" s="96"/>
      <c r="G165" s="96"/>
      <c r="H165" s="96"/>
      <c r="I165" s="96"/>
      <c r="J165" s="94"/>
    </row>
    <row r="166" spans="1:10" x14ac:dyDescent="0.2">
      <c r="A166" s="96"/>
      <c r="B166" s="96"/>
      <c r="C166" s="96"/>
      <c r="D166" s="96"/>
      <c r="E166" s="96"/>
      <c r="F166" s="96"/>
      <c r="G166" s="96"/>
      <c r="H166" s="96"/>
      <c r="I166" s="96"/>
      <c r="J166" s="94"/>
    </row>
    <row r="167" spans="1:10" x14ac:dyDescent="0.2">
      <c r="A167" s="96"/>
      <c r="B167" s="96"/>
      <c r="C167" s="96"/>
      <c r="D167" s="96"/>
      <c r="E167" s="96"/>
      <c r="F167" s="96"/>
      <c r="G167" s="96"/>
      <c r="H167" s="96"/>
      <c r="I167" s="96"/>
      <c r="J167" s="94"/>
    </row>
    <row r="168" spans="1:10" x14ac:dyDescent="0.2">
      <c r="A168" s="96"/>
      <c r="B168" s="96"/>
      <c r="C168" s="96"/>
      <c r="D168" s="96"/>
      <c r="E168" s="96"/>
      <c r="F168" s="96"/>
      <c r="G168" s="96"/>
      <c r="H168" s="96"/>
      <c r="I168" s="96"/>
      <c r="J168" s="94"/>
    </row>
    <row r="169" spans="1:10" x14ac:dyDescent="0.2">
      <c r="A169" s="96"/>
      <c r="B169" s="96"/>
      <c r="C169" s="96"/>
      <c r="D169" s="96"/>
      <c r="E169" s="96"/>
      <c r="F169" s="96"/>
      <c r="G169" s="96"/>
      <c r="H169" s="96"/>
      <c r="I169" s="96"/>
      <c r="J169" s="94"/>
    </row>
    <row r="170" spans="1:10" x14ac:dyDescent="0.2">
      <c r="A170" s="96"/>
      <c r="B170" s="96"/>
      <c r="C170" s="96"/>
      <c r="D170" s="96"/>
      <c r="E170" s="96"/>
      <c r="F170" s="96"/>
      <c r="G170" s="96"/>
      <c r="H170" s="96"/>
      <c r="I170" s="96"/>
      <c r="J170" s="94"/>
    </row>
    <row r="171" spans="1:10" x14ac:dyDescent="0.2">
      <c r="A171" s="96"/>
      <c r="B171" s="96"/>
      <c r="C171" s="96"/>
      <c r="D171" s="96"/>
      <c r="E171" s="96"/>
      <c r="F171" s="96"/>
      <c r="G171" s="96"/>
      <c r="H171" s="96"/>
      <c r="I171" s="96"/>
      <c r="J171" s="94"/>
    </row>
    <row r="172" spans="1:10" x14ac:dyDescent="0.2">
      <c r="A172" s="96"/>
      <c r="B172" s="96"/>
      <c r="C172" s="96"/>
      <c r="D172" s="96"/>
      <c r="E172" s="96"/>
      <c r="F172" s="96"/>
      <c r="G172" s="96"/>
      <c r="H172" s="96"/>
      <c r="I172" s="96"/>
      <c r="J172" s="94"/>
    </row>
    <row r="173" spans="1:10" x14ac:dyDescent="0.2">
      <c r="A173" s="96"/>
      <c r="B173" s="96"/>
      <c r="C173" s="96"/>
      <c r="D173" s="96"/>
      <c r="E173" s="96"/>
      <c r="F173" s="96"/>
      <c r="G173" s="96"/>
      <c r="H173" s="96"/>
      <c r="I173" s="96"/>
      <c r="J173" s="94"/>
    </row>
    <row r="174" spans="1:10" x14ac:dyDescent="0.2">
      <c r="A174" s="96"/>
      <c r="B174" s="96"/>
      <c r="C174" s="96"/>
      <c r="D174" s="96"/>
      <c r="E174" s="96"/>
      <c r="F174" s="96"/>
      <c r="G174" s="96"/>
      <c r="H174" s="96"/>
      <c r="I174" s="96"/>
      <c r="J174" s="94"/>
    </row>
    <row r="175" spans="1:10" x14ac:dyDescent="0.2">
      <c r="A175" s="96"/>
      <c r="B175" s="96"/>
      <c r="C175" s="96"/>
      <c r="D175" s="96"/>
      <c r="E175" s="96"/>
      <c r="F175" s="96"/>
      <c r="G175" s="96"/>
      <c r="H175" s="96"/>
      <c r="I175" s="96"/>
      <c r="J175" s="94"/>
    </row>
    <row r="176" spans="1:10" x14ac:dyDescent="0.2">
      <c r="A176" s="96"/>
      <c r="B176" s="96"/>
      <c r="C176" s="96"/>
      <c r="D176" s="96"/>
      <c r="E176" s="96"/>
      <c r="F176" s="96"/>
      <c r="G176" s="96"/>
      <c r="H176" s="96"/>
      <c r="I176" s="96"/>
      <c r="J176" s="94"/>
    </row>
    <row r="177" spans="1:10" x14ac:dyDescent="0.2">
      <c r="A177" s="96"/>
      <c r="B177" s="96"/>
      <c r="C177" s="96"/>
      <c r="D177" s="96"/>
      <c r="E177" s="96"/>
      <c r="F177" s="96"/>
      <c r="G177" s="96"/>
      <c r="H177" s="96"/>
      <c r="I177" s="96"/>
      <c r="J177" s="94"/>
    </row>
    <row r="178" spans="1:10" x14ac:dyDescent="0.2">
      <c r="A178" s="96"/>
      <c r="B178" s="96"/>
      <c r="C178" s="96"/>
      <c r="D178" s="96"/>
      <c r="E178" s="96"/>
      <c r="F178" s="96"/>
      <c r="G178" s="96"/>
      <c r="H178" s="96"/>
      <c r="I178" s="96"/>
      <c r="J178" s="94"/>
    </row>
    <row r="179" spans="1:10" x14ac:dyDescent="0.2">
      <c r="A179" s="96"/>
      <c r="B179" s="96"/>
      <c r="C179" s="96"/>
      <c r="D179" s="96"/>
      <c r="E179" s="96"/>
      <c r="F179" s="96"/>
      <c r="G179" s="96"/>
      <c r="H179" s="96"/>
      <c r="I179" s="96"/>
      <c r="J179" s="94"/>
    </row>
    <row r="180" spans="1:10" x14ac:dyDescent="0.2">
      <c r="A180" s="96"/>
      <c r="B180" s="96"/>
      <c r="C180" s="96"/>
      <c r="D180" s="96"/>
      <c r="E180" s="96"/>
      <c r="F180" s="96"/>
      <c r="G180" s="96"/>
      <c r="H180" s="96"/>
      <c r="I180" s="96"/>
      <c r="J180" s="94"/>
    </row>
    <row r="181" spans="1:10" x14ac:dyDescent="0.2">
      <c r="A181" s="96"/>
      <c r="B181" s="96"/>
      <c r="C181" s="96"/>
      <c r="D181" s="96"/>
      <c r="E181" s="96"/>
      <c r="F181" s="96"/>
      <c r="G181" s="96"/>
      <c r="H181" s="96"/>
      <c r="I181" s="96"/>
      <c r="J181" s="94"/>
    </row>
    <row r="182" spans="1:10" x14ac:dyDescent="0.2">
      <c r="A182" s="96"/>
      <c r="B182" s="96"/>
      <c r="C182" s="96"/>
      <c r="D182" s="96"/>
      <c r="E182" s="96"/>
      <c r="F182" s="96"/>
      <c r="G182" s="96"/>
      <c r="H182" s="96"/>
      <c r="I182" s="96"/>
      <c r="J182" s="94"/>
    </row>
    <row r="183" spans="1:10" x14ac:dyDescent="0.2">
      <c r="A183" s="96"/>
      <c r="B183" s="96"/>
      <c r="C183" s="96"/>
      <c r="D183" s="96"/>
      <c r="E183" s="96"/>
      <c r="F183" s="96"/>
      <c r="G183" s="96"/>
      <c r="H183" s="96"/>
      <c r="I183" s="96"/>
      <c r="J183" s="94"/>
    </row>
    <row r="184" spans="1:10" x14ac:dyDescent="0.2">
      <c r="A184" s="96"/>
      <c r="B184" s="96"/>
      <c r="C184" s="96"/>
      <c r="D184" s="96"/>
      <c r="E184" s="96"/>
      <c r="F184" s="96"/>
      <c r="G184" s="96"/>
      <c r="H184" s="96"/>
      <c r="I184" s="96"/>
      <c r="J184" s="94"/>
    </row>
    <row r="185" spans="1:10" x14ac:dyDescent="0.2">
      <c r="A185" s="96"/>
      <c r="B185" s="96"/>
      <c r="C185" s="96"/>
      <c r="D185" s="96"/>
      <c r="E185" s="96"/>
      <c r="F185" s="96"/>
      <c r="G185" s="96"/>
      <c r="H185" s="96"/>
      <c r="I185" s="96"/>
      <c r="J185" s="94"/>
    </row>
    <row r="186" spans="1:10" x14ac:dyDescent="0.2">
      <c r="A186" s="96"/>
      <c r="B186" s="96"/>
      <c r="C186" s="96"/>
      <c r="D186" s="96"/>
      <c r="E186" s="96"/>
      <c r="F186" s="96"/>
      <c r="G186" s="96"/>
      <c r="H186" s="96"/>
      <c r="I186" s="96"/>
      <c r="J186" s="94"/>
    </row>
    <row r="187" spans="1:10" x14ac:dyDescent="0.2">
      <c r="A187" s="96"/>
      <c r="B187" s="96"/>
      <c r="C187" s="96"/>
      <c r="D187" s="96"/>
      <c r="E187" s="96"/>
      <c r="F187" s="96"/>
      <c r="G187" s="96"/>
      <c r="H187" s="96"/>
      <c r="I187" s="96"/>
      <c r="J187" s="94"/>
    </row>
    <row r="188" spans="1:10" x14ac:dyDescent="0.2">
      <c r="A188" s="96"/>
      <c r="B188" s="96"/>
      <c r="C188" s="96"/>
      <c r="D188" s="96"/>
      <c r="E188" s="96"/>
      <c r="F188" s="96"/>
      <c r="G188" s="96"/>
      <c r="H188" s="96"/>
      <c r="I188" s="96"/>
      <c r="J188" s="94"/>
    </row>
    <row r="189" spans="1:10" x14ac:dyDescent="0.2">
      <c r="A189" s="96"/>
      <c r="B189" s="96"/>
      <c r="C189" s="96"/>
      <c r="D189" s="96"/>
      <c r="E189" s="96"/>
      <c r="F189" s="96"/>
      <c r="G189" s="96"/>
      <c r="H189" s="96"/>
      <c r="I189" s="96"/>
      <c r="J189" s="94"/>
    </row>
    <row r="190" spans="1:10" x14ac:dyDescent="0.2">
      <c r="A190" s="96"/>
      <c r="B190" s="96"/>
      <c r="C190" s="96"/>
      <c r="D190" s="96"/>
      <c r="E190" s="96"/>
      <c r="F190" s="96"/>
      <c r="G190" s="96"/>
      <c r="H190" s="96"/>
      <c r="I190" s="96"/>
      <c r="J190" s="94"/>
    </row>
    <row r="191" spans="1:10" x14ac:dyDescent="0.2">
      <c r="A191" s="96"/>
      <c r="B191" s="96"/>
      <c r="C191" s="96"/>
      <c r="D191" s="96"/>
      <c r="E191" s="96"/>
      <c r="F191" s="96"/>
      <c r="G191" s="96"/>
      <c r="H191" s="96"/>
      <c r="I191" s="96"/>
      <c r="J191" s="94"/>
    </row>
    <row r="192" spans="1:10" x14ac:dyDescent="0.2">
      <c r="A192" s="96"/>
      <c r="B192" s="96"/>
      <c r="C192" s="96"/>
      <c r="D192" s="96"/>
      <c r="E192" s="96"/>
      <c r="F192" s="96"/>
      <c r="G192" s="96"/>
      <c r="H192" s="96"/>
      <c r="I192" s="96"/>
      <c r="J192" s="94"/>
    </row>
    <row r="193" spans="1:10" x14ac:dyDescent="0.2">
      <c r="A193" s="96"/>
      <c r="B193" s="96"/>
      <c r="C193" s="96"/>
      <c r="D193" s="96"/>
      <c r="E193" s="96"/>
      <c r="F193" s="96"/>
      <c r="G193" s="96"/>
      <c r="H193" s="96"/>
      <c r="I193" s="96"/>
      <c r="J193" s="94"/>
    </row>
    <row r="194" spans="1:10" x14ac:dyDescent="0.2">
      <c r="A194" s="96"/>
      <c r="B194" s="96"/>
      <c r="C194" s="96"/>
      <c r="D194" s="96"/>
      <c r="E194" s="96"/>
      <c r="F194" s="96"/>
      <c r="G194" s="96"/>
      <c r="H194" s="96"/>
      <c r="I194" s="96"/>
      <c r="J194" s="94"/>
    </row>
    <row r="195" spans="1:10" x14ac:dyDescent="0.2">
      <c r="A195" s="96"/>
      <c r="B195" s="96"/>
      <c r="C195" s="96"/>
      <c r="D195" s="96"/>
      <c r="E195" s="96"/>
      <c r="F195" s="96"/>
      <c r="G195" s="96"/>
      <c r="H195" s="96"/>
      <c r="I195" s="96"/>
      <c r="J195" s="94"/>
    </row>
    <row r="196" spans="1:10" x14ac:dyDescent="0.2">
      <c r="A196" s="96"/>
      <c r="B196" s="96"/>
      <c r="C196" s="96"/>
      <c r="D196" s="96"/>
      <c r="E196" s="96"/>
      <c r="F196" s="96"/>
      <c r="G196" s="96"/>
      <c r="H196" s="96"/>
      <c r="I196" s="96"/>
      <c r="J196" s="94"/>
    </row>
    <row r="197" spans="1:10" x14ac:dyDescent="0.2">
      <c r="A197" s="96"/>
      <c r="B197" s="96"/>
      <c r="C197" s="96"/>
      <c r="D197" s="96"/>
      <c r="E197" s="96"/>
      <c r="F197" s="96"/>
      <c r="G197" s="96"/>
      <c r="H197" s="96"/>
      <c r="I197" s="96"/>
      <c r="J197" s="94"/>
    </row>
    <row r="198" spans="1:10" x14ac:dyDescent="0.2">
      <c r="A198" s="96"/>
      <c r="B198" s="96"/>
      <c r="C198" s="96"/>
      <c r="D198" s="96"/>
      <c r="E198" s="96"/>
      <c r="F198" s="96"/>
      <c r="G198" s="96"/>
      <c r="H198" s="96"/>
      <c r="I198" s="96"/>
      <c r="J198" s="94"/>
    </row>
    <row r="199" spans="1:10" x14ac:dyDescent="0.2">
      <c r="A199" s="96"/>
      <c r="B199" s="96"/>
      <c r="C199" s="96"/>
      <c r="D199" s="96"/>
      <c r="E199" s="96"/>
      <c r="F199" s="96"/>
      <c r="G199" s="96"/>
      <c r="H199" s="96"/>
      <c r="I199" s="96"/>
      <c r="J199" s="94"/>
    </row>
    <row r="200" spans="1:10" x14ac:dyDescent="0.2">
      <c r="A200" s="96"/>
      <c r="B200" s="96"/>
      <c r="C200" s="96"/>
      <c r="D200" s="96"/>
      <c r="E200" s="96"/>
      <c r="F200" s="96"/>
      <c r="G200" s="96"/>
      <c r="H200" s="96"/>
      <c r="I200" s="96"/>
      <c r="J200" s="94"/>
    </row>
    <row r="201" spans="1:10" x14ac:dyDescent="0.2">
      <c r="A201" s="96"/>
      <c r="B201" s="96"/>
      <c r="C201" s="96"/>
      <c r="D201" s="96"/>
      <c r="E201" s="96"/>
      <c r="F201" s="96"/>
      <c r="G201" s="96"/>
      <c r="H201" s="96"/>
      <c r="I201" s="96"/>
      <c r="J201" s="94"/>
    </row>
    <row r="202" spans="1:10" x14ac:dyDescent="0.2">
      <c r="A202" s="96"/>
      <c r="B202" s="96"/>
      <c r="C202" s="96"/>
      <c r="D202" s="96"/>
      <c r="E202" s="96"/>
      <c r="F202" s="96"/>
      <c r="G202" s="96"/>
      <c r="H202" s="96"/>
      <c r="I202" s="96"/>
      <c r="J202" s="94"/>
    </row>
    <row r="203" spans="1:10" x14ac:dyDescent="0.2">
      <c r="A203" s="96"/>
      <c r="B203" s="96"/>
      <c r="C203" s="96"/>
      <c r="D203" s="96"/>
      <c r="E203" s="96"/>
      <c r="F203" s="96"/>
      <c r="G203" s="96"/>
      <c r="H203" s="96"/>
      <c r="I203" s="96"/>
      <c r="J203" s="94"/>
    </row>
    <row r="204" spans="1:10" x14ac:dyDescent="0.2">
      <c r="A204" s="96"/>
      <c r="B204" s="96"/>
      <c r="C204" s="96"/>
      <c r="D204" s="96"/>
      <c r="E204" s="96"/>
      <c r="F204" s="96"/>
      <c r="G204" s="96"/>
      <c r="H204" s="96"/>
      <c r="I204" s="96"/>
      <c r="J204" s="94"/>
    </row>
    <row r="205" spans="1:10" x14ac:dyDescent="0.2">
      <c r="A205" s="96"/>
      <c r="B205" s="96"/>
      <c r="C205" s="96"/>
      <c r="D205" s="96"/>
      <c r="E205" s="96"/>
      <c r="F205" s="96"/>
      <c r="G205" s="96"/>
      <c r="H205" s="96"/>
      <c r="I205" s="96"/>
      <c r="J205" s="94"/>
    </row>
    <row r="206" spans="1:10" x14ac:dyDescent="0.2">
      <c r="A206" s="96"/>
      <c r="B206" s="96"/>
      <c r="C206" s="96"/>
      <c r="D206" s="96"/>
      <c r="E206" s="96"/>
      <c r="F206" s="96"/>
      <c r="G206" s="96"/>
      <c r="H206" s="96"/>
      <c r="I206" s="96"/>
      <c r="J206" s="94"/>
    </row>
    <row r="207" spans="1:10" x14ac:dyDescent="0.2">
      <c r="A207" s="96"/>
      <c r="B207" s="96"/>
      <c r="C207" s="96"/>
      <c r="D207" s="96"/>
      <c r="E207" s="96"/>
      <c r="F207" s="96"/>
      <c r="G207" s="96"/>
      <c r="H207" s="96"/>
      <c r="I207" s="96"/>
      <c r="J207" s="94"/>
    </row>
    <row r="208" spans="1:10" x14ac:dyDescent="0.2">
      <c r="A208" s="96"/>
      <c r="B208" s="96"/>
      <c r="C208" s="96"/>
      <c r="D208" s="96"/>
      <c r="E208" s="96"/>
      <c r="F208" s="96"/>
      <c r="G208" s="96"/>
      <c r="H208" s="96"/>
      <c r="I208" s="96"/>
      <c r="J208" s="94"/>
    </row>
    <row r="209" spans="1:10" x14ac:dyDescent="0.2">
      <c r="A209" s="96"/>
      <c r="B209" s="96"/>
      <c r="C209" s="96"/>
      <c r="D209" s="96"/>
      <c r="E209" s="96"/>
      <c r="F209" s="96"/>
      <c r="G209" s="96"/>
      <c r="H209" s="96"/>
      <c r="I209" s="96"/>
      <c r="J209" s="94"/>
    </row>
    <row r="210" spans="1:10" x14ac:dyDescent="0.2">
      <c r="A210" s="96"/>
      <c r="B210" s="96"/>
      <c r="C210" s="96"/>
      <c r="D210" s="96"/>
      <c r="E210" s="96"/>
      <c r="F210" s="96"/>
      <c r="G210" s="96"/>
      <c r="H210" s="96"/>
      <c r="I210" s="96"/>
      <c r="J210" s="94"/>
    </row>
    <row r="211" spans="1:10" x14ac:dyDescent="0.2">
      <c r="A211" s="96"/>
      <c r="B211" s="96"/>
      <c r="C211" s="96"/>
      <c r="D211" s="96"/>
      <c r="E211" s="96"/>
      <c r="F211" s="96"/>
      <c r="G211" s="96"/>
      <c r="H211" s="96"/>
      <c r="I211" s="96"/>
      <c r="J211" s="94"/>
    </row>
    <row r="212" spans="1:10" x14ac:dyDescent="0.2">
      <c r="A212" s="96"/>
      <c r="B212" s="96"/>
      <c r="C212" s="96"/>
      <c r="D212" s="96"/>
      <c r="E212" s="96"/>
      <c r="F212" s="96"/>
      <c r="G212" s="96"/>
      <c r="H212" s="96"/>
      <c r="I212" s="96"/>
      <c r="J212" s="94"/>
    </row>
    <row r="213" spans="1:10" x14ac:dyDescent="0.2">
      <c r="A213" s="96"/>
      <c r="B213" s="96"/>
      <c r="C213" s="96"/>
      <c r="D213" s="96"/>
      <c r="E213" s="96"/>
      <c r="F213" s="96"/>
      <c r="G213" s="96"/>
      <c r="H213" s="96"/>
      <c r="I213" s="96"/>
      <c r="J213" s="94"/>
    </row>
    <row r="214" spans="1:10" x14ac:dyDescent="0.2">
      <c r="A214" s="96"/>
      <c r="B214" s="96"/>
      <c r="C214" s="96"/>
      <c r="D214" s="96"/>
      <c r="E214" s="96"/>
      <c r="F214" s="96"/>
      <c r="G214" s="96"/>
      <c r="H214" s="96"/>
      <c r="I214" s="96"/>
      <c r="J214" s="94"/>
    </row>
    <row r="215" spans="1:10" x14ac:dyDescent="0.2">
      <c r="A215" s="96"/>
      <c r="B215" s="96"/>
      <c r="C215" s="96"/>
      <c r="D215" s="96"/>
      <c r="E215" s="96"/>
      <c r="F215" s="96"/>
      <c r="G215" s="96"/>
      <c r="H215" s="96"/>
      <c r="I215" s="96"/>
      <c r="J215" s="94"/>
    </row>
    <row r="216" spans="1:10" x14ac:dyDescent="0.2">
      <c r="A216" s="96"/>
      <c r="B216" s="96"/>
      <c r="C216" s="96"/>
      <c r="D216" s="96"/>
      <c r="E216" s="96"/>
      <c r="F216" s="96"/>
      <c r="G216" s="96"/>
      <c r="H216" s="96"/>
      <c r="I216" s="96"/>
      <c r="J216" s="94"/>
    </row>
    <row r="217" spans="1:10" x14ac:dyDescent="0.2">
      <c r="A217" s="96"/>
      <c r="B217" s="96"/>
      <c r="C217" s="96"/>
      <c r="D217" s="96"/>
      <c r="E217" s="96"/>
      <c r="F217" s="96"/>
      <c r="G217" s="96"/>
      <c r="H217" s="96"/>
      <c r="I217" s="96"/>
      <c r="J217" s="94"/>
    </row>
    <row r="218" spans="1:10" x14ac:dyDescent="0.2">
      <c r="A218" s="96"/>
      <c r="B218" s="96"/>
      <c r="C218" s="96"/>
      <c r="D218" s="96"/>
      <c r="E218" s="96"/>
      <c r="F218" s="96"/>
      <c r="G218" s="96"/>
      <c r="H218" s="96"/>
      <c r="I218" s="96"/>
      <c r="J218" s="94"/>
    </row>
    <row r="219" spans="1:10" x14ac:dyDescent="0.2">
      <c r="A219" s="96"/>
      <c r="B219" s="96"/>
      <c r="C219" s="96"/>
      <c r="D219" s="96"/>
      <c r="E219" s="96"/>
      <c r="F219" s="96"/>
      <c r="G219" s="96"/>
      <c r="H219" s="96"/>
      <c r="I219" s="96"/>
      <c r="J219" s="94"/>
    </row>
    <row r="220" spans="1:10" x14ac:dyDescent="0.2">
      <c r="A220" s="96"/>
      <c r="B220" s="96"/>
      <c r="C220" s="96"/>
      <c r="D220" s="96"/>
      <c r="E220" s="96"/>
      <c r="F220" s="96"/>
      <c r="G220" s="96"/>
      <c r="H220" s="96"/>
      <c r="I220" s="96"/>
      <c r="J220" s="94"/>
    </row>
    <row r="221" spans="1:10" x14ac:dyDescent="0.2">
      <c r="A221" s="96"/>
      <c r="B221" s="96"/>
      <c r="C221" s="96"/>
      <c r="D221" s="96"/>
      <c r="E221" s="96"/>
      <c r="F221" s="96"/>
      <c r="G221" s="96"/>
      <c r="H221" s="96"/>
      <c r="I221" s="96"/>
      <c r="J221" s="94"/>
    </row>
    <row r="222" spans="1:10" x14ac:dyDescent="0.2">
      <c r="A222" s="96"/>
      <c r="B222" s="96"/>
      <c r="C222" s="96"/>
      <c r="D222" s="96"/>
      <c r="E222" s="96"/>
      <c r="F222" s="96"/>
      <c r="G222" s="96"/>
      <c r="H222" s="96"/>
      <c r="I222" s="96"/>
      <c r="J222" s="94"/>
    </row>
    <row r="223" spans="1:10" x14ac:dyDescent="0.2">
      <c r="A223" s="96"/>
      <c r="B223" s="96"/>
      <c r="C223" s="96"/>
      <c r="D223" s="96"/>
      <c r="E223" s="96"/>
      <c r="F223" s="96"/>
      <c r="G223" s="96"/>
      <c r="H223" s="96"/>
      <c r="I223" s="96"/>
      <c r="J223" s="94"/>
    </row>
    <row r="224" spans="1:10" x14ac:dyDescent="0.2">
      <c r="A224" s="96"/>
      <c r="B224" s="96"/>
      <c r="C224" s="96"/>
      <c r="D224" s="96"/>
      <c r="E224" s="96"/>
      <c r="F224" s="96"/>
      <c r="G224" s="96"/>
      <c r="H224" s="96"/>
      <c r="I224" s="96"/>
      <c r="J224" s="94"/>
    </row>
    <row r="225" spans="1:10" x14ac:dyDescent="0.2">
      <c r="A225" s="96"/>
      <c r="B225" s="96"/>
      <c r="C225" s="96"/>
      <c r="D225" s="96"/>
      <c r="E225" s="96"/>
      <c r="F225" s="96"/>
      <c r="G225" s="96"/>
      <c r="H225" s="96"/>
      <c r="I225" s="96"/>
      <c r="J225" s="94"/>
    </row>
    <row r="226" spans="1:10" x14ac:dyDescent="0.2">
      <c r="A226" s="96"/>
      <c r="B226" s="96"/>
      <c r="C226" s="96"/>
      <c r="D226" s="96"/>
      <c r="E226" s="96"/>
      <c r="F226" s="96"/>
      <c r="G226" s="96"/>
      <c r="H226" s="96"/>
      <c r="I226" s="96"/>
      <c r="J226" s="94"/>
    </row>
    <row r="227" spans="1:10" x14ac:dyDescent="0.2">
      <c r="A227" s="96"/>
      <c r="B227" s="96"/>
      <c r="C227" s="96"/>
      <c r="D227" s="96"/>
      <c r="E227" s="96"/>
      <c r="F227" s="96"/>
      <c r="G227" s="96"/>
      <c r="H227" s="96"/>
      <c r="I227" s="96"/>
      <c r="J227" s="94"/>
    </row>
    <row r="228" spans="1:10" x14ac:dyDescent="0.2">
      <c r="A228" s="96"/>
      <c r="B228" s="96"/>
      <c r="C228" s="96"/>
      <c r="D228" s="96"/>
      <c r="E228" s="96"/>
      <c r="F228" s="96"/>
      <c r="G228" s="96"/>
      <c r="H228" s="96"/>
      <c r="I228" s="96"/>
      <c r="J228" s="94"/>
    </row>
    <row r="229" spans="1:10" x14ac:dyDescent="0.2">
      <c r="A229" s="96"/>
      <c r="B229" s="96"/>
      <c r="C229" s="96"/>
      <c r="D229" s="96"/>
      <c r="E229" s="96"/>
      <c r="F229" s="96"/>
      <c r="G229" s="96"/>
      <c r="H229" s="96"/>
      <c r="I229" s="96"/>
      <c r="J229" s="94"/>
    </row>
    <row r="230" spans="1:10" x14ac:dyDescent="0.2">
      <c r="A230" s="96"/>
      <c r="B230" s="96"/>
      <c r="C230" s="96"/>
      <c r="D230" s="96"/>
      <c r="E230" s="96"/>
      <c r="F230" s="96"/>
      <c r="G230" s="96"/>
      <c r="H230" s="96"/>
      <c r="I230" s="96"/>
      <c r="J230" s="94"/>
    </row>
    <row r="231" spans="1:10" x14ac:dyDescent="0.2">
      <c r="A231" s="96"/>
      <c r="B231" s="96"/>
      <c r="C231" s="96"/>
      <c r="D231" s="96"/>
      <c r="E231" s="96"/>
      <c r="F231" s="96"/>
      <c r="G231" s="96"/>
      <c r="H231" s="96"/>
      <c r="I231" s="96"/>
      <c r="J231" s="94"/>
    </row>
    <row r="232" spans="1:10" x14ac:dyDescent="0.2">
      <c r="A232" s="96"/>
      <c r="B232" s="96"/>
      <c r="C232" s="96"/>
      <c r="D232" s="96"/>
      <c r="E232" s="96"/>
      <c r="F232" s="96"/>
      <c r="G232" s="96"/>
      <c r="H232" s="96"/>
      <c r="I232" s="96"/>
      <c r="J232" s="94"/>
    </row>
    <row r="233" spans="1:10" x14ac:dyDescent="0.2">
      <c r="A233" s="96"/>
      <c r="B233" s="96"/>
      <c r="C233" s="96"/>
      <c r="D233" s="96"/>
      <c r="E233" s="96"/>
      <c r="F233" s="96"/>
      <c r="G233" s="96"/>
      <c r="H233" s="96"/>
      <c r="I233" s="96"/>
      <c r="J233" s="94"/>
    </row>
    <row r="234" spans="1:10" x14ac:dyDescent="0.2">
      <c r="A234" s="96"/>
      <c r="B234" s="96"/>
      <c r="C234" s="96"/>
      <c r="D234" s="96"/>
      <c r="E234" s="96"/>
      <c r="F234" s="96"/>
      <c r="G234" s="96"/>
      <c r="H234" s="96"/>
      <c r="I234" s="96"/>
      <c r="J234" s="94"/>
    </row>
    <row r="235" spans="1:10" x14ac:dyDescent="0.2">
      <c r="A235" s="96"/>
      <c r="B235" s="96"/>
      <c r="C235" s="96"/>
      <c r="D235" s="96"/>
      <c r="E235" s="96"/>
      <c r="F235" s="96"/>
      <c r="G235" s="96"/>
      <c r="H235" s="96"/>
      <c r="I235" s="96"/>
      <c r="J235" s="94"/>
    </row>
    <row r="236" spans="1:10" x14ac:dyDescent="0.2">
      <c r="A236" s="96"/>
      <c r="B236" s="96"/>
      <c r="C236" s="96"/>
      <c r="D236" s="96"/>
      <c r="E236" s="96"/>
      <c r="F236" s="96"/>
      <c r="G236" s="96"/>
      <c r="H236" s="96"/>
      <c r="I236" s="96"/>
      <c r="J236" s="94"/>
    </row>
    <row r="237" spans="1:10" x14ac:dyDescent="0.2">
      <c r="A237" s="96"/>
      <c r="B237" s="96"/>
      <c r="C237" s="96"/>
      <c r="D237" s="96"/>
      <c r="E237" s="96"/>
      <c r="F237" s="96"/>
      <c r="G237" s="96"/>
      <c r="H237" s="96"/>
      <c r="I237" s="96"/>
      <c r="J237" s="94"/>
    </row>
    <row r="238" spans="1:10" x14ac:dyDescent="0.2">
      <c r="A238" s="96"/>
      <c r="B238" s="96"/>
      <c r="C238" s="96"/>
      <c r="D238" s="96"/>
      <c r="E238" s="96"/>
      <c r="F238" s="96"/>
      <c r="G238" s="96"/>
      <c r="H238" s="96"/>
      <c r="I238" s="96"/>
      <c r="J238" s="94"/>
    </row>
    <row r="239" spans="1:10" x14ac:dyDescent="0.2">
      <c r="A239" s="96"/>
      <c r="B239" s="96"/>
      <c r="C239" s="96"/>
      <c r="D239" s="96"/>
      <c r="E239" s="96"/>
      <c r="F239" s="96"/>
      <c r="G239" s="96"/>
      <c r="H239" s="96"/>
      <c r="I239" s="96"/>
      <c r="J239" s="94"/>
    </row>
    <row r="240" spans="1:10" x14ac:dyDescent="0.2">
      <c r="A240" s="96"/>
      <c r="B240" s="96"/>
      <c r="C240" s="96"/>
      <c r="D240" s="96"/>
      <c r="E240" s="96"/>
      <c r="F240" s="96"/>
      <c r="G240" s="96"/>
      <c r="H240" s="96"/>
      <c r="I240" s="96"/>
      <c r="J240" s="94"/>
    </row>
    <row r="241" spans="1:10" x14ac:dyDescent="0.2">
      <c r="A241" s="96"/>
      <c r="B241" s="96"/>
      <c r="C241" s="96"/>
      <c r="D241" s="96"/>
      <c r="E241" s="96"/>
      <c r="F241" s="96"/>
      <c r="G241" s="96"/>
      <c r="H241" s="96"/>
      <c r="I241" s="96"/>
      <c r="J241" s="94"/>
    </row>
  </sheetData>
  <sortState ref="W7:Y45">
    <sortCondition ref="X7:X45"/>
  </sortState>
  <mergeCells count="9">
    <mergeCell ref="AA5:AA6"/>
    <mergeCell ref="B2:J2"/>
    <mergeCell ref="A62:J62"/>
    <mergeCell ref="A63:J63"/>
    <mergeCell ref="P5:Q5"/>
    <mergeCell ref="T5:U5"/>
    <mergeCell ref="X5:Y5"/>
    <mergeCell ref="A60:J60"/>
    <mergeCell ref="A61:J61"/>
  </mergeCells>
  <hyperlinks>
    <hyperlink ref="F67" r:id="rId1"/>
    <hyperlink ref="F65" r:id="rId2"/>
  </hyperlinks>
  <pageMargins left="0.23622047244094491" right="0.23622047244094491" top="0.74803149606299213" bottom="0.74803149606299213" header="0.31496062992125984" footer="0.31496062992125984"/>
  <pageSetup paperSize="9" scale="77" orientation="portrait" r:id="rId3"/>
  <headerFooter>
    <oddFooter>&amp;LBenefits and Wages: OECD Indicators
&amp;RPrinted from www.oecd.org/els/social/workincentives
 on &amp;D</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60"/>
  <sheetViews>
    <sheetView showGridLines="0" workbookViewId="0">
      <selection activeCell="B34" sqref="B34"/>
    </sheetView>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1" ht="14.25" x14ac:dyDescent="0.2">
      <c r="B1" s="87" t="s">
        <v>95</v>
      </c>
      <c r="C1" s="87"/>
      <c r="D1" s="87"/>
      <c r="E1" s="87"/>
      <c r="F1" s="87"/>
      <c r="G1" s="87"/>
      <c r="H1" s="87"/>
      <c r="I1" s="87"/>
      <c r="J1" s="87"/>
    </row>
    <row r="2" spans="1:11" ht="12.75" x14ac:dyDescent="0.2">
      <c r="B2" s="107" t="s">
        <v>123</v>
      </c>
      <c r="C2" s="107"/>
      <c r="D2" s="107"/>
      <c r="E2" s="107"/>
      <c r="F2" s="107"/>
      <c r="G2" s="107"/>
      <c r="H2" s="107"/>
      <c r="I2" s="107"/>
      <c r="J2" s="107"/>
    </row>
    <row r="3" spans="1:11" ht="36" customHeight="1" x14ac:dyDescent="0.2">
      <c r="B3" s="108" t="s">
        <v>97</v>
      </c>
      <c r="C3" s="108"/>
      <c r="D3" s="108"/>
      <c r="E3" s="108"/>
      <c r="F3" s="86"/>
      <c r="G3" s="108" t="s">
        <v>98</v>
      </c>
      <c r="H3" s="108"/>
      <c r="I3" s="108"/>
      <c r="J3" s="108"/>
    </row>
    <row r="4" spans="1:11" ht="15.75" customHeight="1" x14ac:dyDescent="0.2">
      <c r="A4" s="20"/>
      <c r="B4" s="109" t="s">
        <v>99</v>
      </c>
      <c r="C4" s="110"/>
      <c r="D4" s="109" t="s">
        <v>100</v>
      </c>
      <c r="E4" s="110"/>
      <c r="G4" s="111" t="s">
        <v>99</v>
      </c>
      <c r="H4" s="110"/>
      <c r="I4" s="109" t="s">
        <v>100</v>
      </c>
      <c r="J4" s="110"/>
    </row>
    <row r="5" spans="1:11" ht="57.6" customHeight="1" x14ac:dyDescent="0.2">
      <c r="A5" s="21"/>
      <c r="B5" s="3" t="s">
        <v>101</v>
      </c>
      <c r="C5" s="4" t="s">
        <v>103</v>
      </c>
      <c r="D5" s="3" t="s">
        <v>102</v>
      </c>
      <c r="E5" s="4" t="s">
        <v>103</v>
      </c>
      <c r="G5" s="5" t="s">
        <v>101</v>
      </c>
      <c r="H5" s="4" t="s">
        <v>103</v>
      </c>
      <c r="I5" s="3" t="s">
        <v>102</v>
      </c>
      <c r="J5" s="4" t="s">
        <v>103</v>
      </c>
    </row>
    <row r="6" spans="1:11" ht="12" customHeight="1" x14ac:dyDescent="0.2">
      <c r="A6" s="71" t="s">
        <v>77</v>
      </c>
      <c r="B6" s="2"/>
      <c r="C6" s="6"/>
      <c r="D6" s="2"/>
      <c r="E6" s="6"/>
      <c r="G6" s="7"/>
      <c r="H6" s="6"/>
      <c r="I6" s="2"/>
      <c r="J6" s="6"/>
    </row>
    <row r="7" spans="1:11" x14ac:dyDescent="0.2">
      <c r="A7" s="65" t="s">
        <v>38</v>
      </c>
      <c r="B7" s="8">
        <v>22.290342132248103</v>
      </c>
      <c r="C7" s="9">
        <v>28.459658225413484</v>
      </c>
      <c r="D7" s="8">
        <v>33.904389307493446</v>
      </c>
      <c r="E7" s="9">
        <v>34.328647111599487</v>
      </c>
      <c r="F7" s="17"/>
      <c r="G7" s="10">
        <v>45.834872312857989</v>
      </c>
      <c r="H7" s="9">
        <v>48.413667887707639</v>
      </c>
      <c r="I7" s="8">
        <v>53.224848803233627</v>
      </c>
      <c r="J7" s="9">
        <v>53.283989206158296</v>
      </c>
      <c r="K7" s="11"/>
    </row>
    <row r="8" spans="1:11" x14ac:dyDescent="0.2">
      <c r="A8" s="65" t="s">
        <v>39</v>
      </c>
      <c r="B8" s="8">
        <v>28.284461379500662</v>
      </c>
      <c r="C8" s="9">
        <v>36.066389962700796</v>
      </c>
      <c r="D8" s="8">
        <v>41.189692001257285</v>
      </c>
      <c r="E8" s="9">
        <v>39.834052892695347</v>
      </c>
      <c r="F8" s="18"/>
      <c r="G8" s="10">
        <v>35.062106979698328</v>
      </c>
      <c r="H8" s="9">
        <v>40.570751329221508</v>
      </c>
      <c r="I8" s="8">
        <v>45.783424041815856</v>
      </c>
      <c r="J8" s="9">
        <v>43.81234153799759</v>
      </c>
      <c r="K8" s="11"/>
    </row>
    <row r="9" spans="1:11" x14ac:dyDescent="0.2">
      <c r="A9" s="65" t="s">
        <v>40</v>
      </c>
      <c r="B9" s="8">
        <v>29.266127858038761</v>
      </c>
      <c r="C9" s="9">
        <v>30.902203279065294</v>
      </c>
      <c r="D9" s="8">
        <v>40.609325614127592</v>
      </c>
      <c r="E9" s="9">
        <v>42.386801175601448</v>
      </c>
      <c r="G9" s="10">
        <v>43.65360319825573</v>
      </c>
      <c r="H9" s="9">
        <v>41.075684656286946</v>
      </c>
      <c r="I9" s="8">
        <v>49.318408534815319</v>
      </c>
      <c r="J9" s="9">
        <v>49.929088228582195</v>
      </c>
      <c r="K9" s="11"/>
    </row>
    <row r="10" spans="1:11" x14ac:dyDescent="0.2">
      <c r="A10" s="65" t="s">
        <v>41</v>
      </c>
      <c r="B10" s="8">
        <v>40.643010463925123</v>
      </c>
      <c r="C10" s="9">
        <v>38.318832147157899</v>
      </c>
      <c r="D10" s="8">
        <v>46.614974737338159</v>
      </c>
      <c r="E10" s="9">
        <v>38.084403438857883</v>
      </c>
      <c r="G10" s="10">
        <v>40.643010463925123</v>
      </c>
      <c r="H10" s="9">
        <v>38.318832147157899</v>
      </c>
      <c r="I10" s="8">
        <v>46.614974737338159</v>
      </c>
      <c r="J10" s="9">
        <v>38.084403438857883</v>
      </c>
      <c r="K10" s="11"/>
    </row>
    <row r="11" spans="1:11" x14ac:dyDescent="0.2">
      <c r="A11" s="65" t="s">
        <v>3</v>
      </c>
      <c r="B11" s="8">
        <v>21.170892170667777</v>
      </c>
      <c r="C11" s="9">
        <v>25.532614700435214</v>
      </c>
      <c r="D11" s="8">
        <v>37.333981068140517</v>
      </c>
      <c r="E11" s="9">
        <v>35.35171715561755</v>
      </c>
      <c r="G11" s="10">
        <v>22.417755406658316</v>
      </c>
      <c r="H11" s="9">
        <v>26.414280149816324</v>
      </c>
      <c r="I11" s="8">
        <v>38.053857893082302</v>
      </c>
      <c r="J11" s="9">
        <v>35.975148773612823</v>
      </c>
      <c r="K11" s="11"/>
    </row>
    <row r="12" spans="1:11" x14ac:dyDescent="0.2">
      <c r="A12" s="65" t="s">
        <v>42</v>
      </c>
      <c r="B12" s="8">
        <v>5.1244641507967099</v>
      </c>
      <c r="C12" s="9">
        <v>7.2470867019514325</v>
      </c>
      <c r="D12" s="8">
        <v>16.709748497663771</v>
      </c>
      <c r="E12" s="9">
        <v>17.033298765224039</v>
      </c>
      <c r="G12" s="10">
        <v>5.1244641507967099</v>
      </c>
      <c r="H12" s="9">
        <v>7.2470867019514325</v>
      </c>
      <c r="I12" s="8">
        <v>16.709748497663771</v>
      </c>
      <c r="J12" s="9">
        <v>17.033298765224039</v>
      </c>
      <c r="K12" s="11"/>
    </row>
    <row r="13" spans="1:11" x14ac:dyDescent="0.2">
      <c r="A13" s="65" t="s">
        <v>43</v>
      </c>
      <c r="B13" s="8">
        <v>20.9041580526989</v>
      </c>
      <c r="C13" s="9">
        <v>25.206299474500213</v>
      </c>
      <c r="D13" s="8">
        <v>36.778754318357073</v>
      </c>
      <c r="E13" s="9">
        <v>33.77671853778191</v>
      </c>
      <c r="G13" s="10">
        <v>26.845339815044902</v>
      </c>
      <c r="H13" s="9">
        <v>32.32474515942851</v>
      </c>
      <c r="I13" s="8">
        <v>44.306012326518243</v>
      </c>
      <c r="J13" s="9">
        <v>41.780810634275831</v>
      </c>
      <c r="K13" s="11"/>
    </row>
    <row r="14" spans="1:11" x14ac:dyDescent="0.2">
      <c r="A14" s="65" t="s">
        <v>44</v>
      </c>
      <c r="B14" s="8">
        <v>42.119347749652903</v>
      </c>
      <c r="C14" s="9">
        <v>59.565752825867875</v>
      </c>
      <c r="D14" s="8">
        <v>49.407081939579825</v>
      </c>
      <c r="E14" s="9">
        <v>59.626463882244096</v>
      </c>
      <c r="G14" s="10">
        <v>61.764283722924624</v>
      </c>
      <c r="H14" s="9">
        <v>63.292624578780938</v>
      </c>
      <c r="I14" s="8">
        <v>59.680096777090412</v>
      </c>
      <c r="J14" s="9">
        <v>63.541983686122343</v>
      </c>
      <c r="K14" s="11"/>
    </row>
    <row r="15" spans="1:11" x14ac:dyDescent="0.2">
      <c r="A15" s="65" t="s">
        <v>45</v>
      </c>
      <c r="B15" s="8">
        <v>29.446530311089557</v>
      </c>
      <c r="C15" s="9">
        <v>27.068670862966488</v>
      </c>
      <c r="D15" s="8">
        <v>26.302034479756308</v>
      </c>
      <c r="E15" s="9">
        <v>22.778230030683186</v>
      </c>
      <c r="G15" s="10">
        <v>29.446530311089557</v>
      </c>
      <c r="H15" s="9">
        <v>27.068670862966488</v>
      </c>
      <c r="I15" s="8">
        <v>26.302034479756308</v>
      </c>
      <c r="J15" s="9">
        <v>22.778230030683186</v>
      </c>
      <c r="K15" s="11"/>
    </row>
    <row r="16" spans="1:11" x14ac:dyDescent="0.2">
      <c r="A16" s="65" t="s">
        <v>46</v>
      </c>
      <c r="B16" s="8">
        <v>14.679940895211042</v>
      </c>
      <c r="C16" s="9">
        <v>18.684514357958598</v>
      </c>
      <c r="D16" s="8">
        <v>25.255010688767907</v>
      </c>
      <c r="E16" s="9">
        <v>26.520128779470703</v>
      </c>
      <c r="G16" s="10">
        <v>32.339909792149918</v>
      </c>
      <c r="H16" s="9">
        <v>31.171998120527594</v>
      </c>
      <c r="I16" s="8">
        <v>35.45099848529599</v>
      </c>
      <c r="J16" s="9">
        <v>35.350113227940142</v>
      </c>
      <c r="K16" s="11"/>
    </row>
    <row r="17" spans="1:11" x14ac:dyDescent="0.2">
      <c r="A17" s="67" t="s">
        <v>47</v>
      </c>
      <c r="B17" s="8">
        <v>6.926026078787368</v>
      </c>
      <c r="C17" s="9">
        <v>8.9915962033012757</v>
      </c>
      <c r="D17" s="8">
        <v>18.76658761708466</v>
      </c>
      <c r="E17" s="9">
        <v>20.11845670504902</v>
      </c>
      <c r="G17" s="10">
        <v>6.926026078787368</v>
      </c>
      <c r="H17" s="9">
        <v>8.9915962033012757</v>
      </c>
      <c r="I17" s="8">
        <v>20.924639406196988</v>
      </c>
      <c r="J17" s="9">
        <v>22.518746166216072</v>
      </c>
      <c r="K17" s="11"/>
    </row>
    <row r="18" spans="1:11" x14ac:dyDescent="0.2">
      <c r="A18" s="65" t="s">
        <v>48</v>
      </c>
      <c r="B18" s="8">
        <v>21.95652054689932</v>
      </c>
      <c r="C18" s="9">
        <v>26.393527768956261</v>
      </c>
      <c r="D18" s="8">
        <v>29.282953041387902</v>
      </c>
      <c r="E18" s="9">
        <v>31.946737395738509</v>
      </c>
      <c r="G18" s="10">
        <v>51.676925285517726</v>
      </c>
      <c r="H18" s="9">
        <v>49.404961114651847</v>
      </c>
      <c r="I18" s="8">
        <v>48.071709690394613</v>
      </c>
      <c r="J18" s="9">
        <v>48.218277959302107</v>
      </c>
      <c r="K18" s="11"/>
    </row>
    <row r="19" spans="1:11" x14ac:dyDescent="0.2">
      <c r="A19" s="65" t="s">
        <v>8</v>
      </c>
      <c r="B19" s="8">
        <v>27.891359041808816</v>
      </c>
      <c r="C19" s="9">
        <v>29.583430216938204</v>
      </c>
      <c r="D19" s="8">
        <v>30.194042605889742</v>
      </c>
      <c r="E19" s="9">
        <v>30.942136595662941</v>
      </c>
      <c r="G19" s="10">
        <v>39.668728792975266</v>
      </c>
      <c r="H19" s="9">
        <v>37.708065252011245</v>
      </c>
      <c r="I19" s="8">
        <v>39.188017797078786</v>
      </c>
      <c r="J19" s="9">
        <v>38.731147592239651</v>
      </c>
      <c r="K19" s="11"/>
    </row>
    <row r="20" spans="1:11" x14ac:dyDescent="0.2">
      <c r="A20" s="65" t="s">
        <v>49</v>
      </c>
      <c r="B20" s="8">
        <v>0</v>
      </c>
      <c r="C20" s="9">
        <v>0</v>
      </c>
      <c r="D20" s="8">
        <v>15.920620226725124</v>
      </c>
      <c r="E20" s="9">
        <v>7.8767454921117315</v>
      </c>
      <c r="G20" s="10">
        <v>0</v>
      </c>
      <c r="H20" s="9">
        <v>0</v>
      </c>
      <c r="I20" s="8">
        <v>15.920620226725124</v>
      </c>
      <c r="J20" s="9">
        <v>7.8767454921117315</v>
      </c>
      <c r="K20" s="11"/>
    </row>
    <row r="21" spans="1:11" x14ac:dyDescent="0.2">
      <c r="A21" s="65" t="s">
        <v>50</v>
      </c>
      <c r="B21" s="8">
        <v>18.143334692213614</v>
      </c>
      <c r="C21" s="9">
        <v>12.82927499420139</v>
      </c>
      <c r="D21" s="8">
        <v>24.962494802239213</v>
      </c>
      <c r="E21" s="9">
        <v>20.424514200298955</v>
      </c>
      <c r="G21" s="10">
        <v>21.405951895637994</v>
      </c>
      <c r="H21" s="9">
        <v>16.261668742650006</v>
      </c>
      <c r="I21" s="8">
        <v>28.132578497983701</v>
      </c>
      <c r="J21" s="9">
        <v>23.925859491778773</v>
      </c>
      <c r="K21" s="11"/>
    </row>
    <row r="22" spans="1:11" x14ac:dyDescent="0.2">
      <c r="A22" s="65" t="s">
        <v>51</v>
      </c>
      <c r="B22" s="8">
        <v>45.272350929713348</v>
      </c>
      <c r="C22" s="9">
        <v>53.491664920956566</v>
      </c>
      <c r="D22" s="8">
        <v>43.226075425836846</v>
      </c>
      <c r="E22" s="9">
        <v>52.379623226205979</v>
      </c>
      <c r="G22" s="10">
        <v>64.650714541067074</v>
      </c>
      <c r="H22" s="9">
        <v>70.092298186075723</v>
      </c>
      <c r="I22" s="8">
        <v>57.202016437656503</v>
      </c>
      <c r="J22" s="9">
        <v>64.118043579962716</v>
      </c>
      <c r="K22" s="11"/>
    </row>
    <row r="23" spans="1:11" x14ac:dyDescent="0.2">
      <c r="A23" s="65" t="s">
        <v>52</v>
      </c>
      <c r="B23" s="8">
        <v>47.291420093385454</v>
      </c>
      <c r="C23" s="9">
        <v>54.514252404151463</v>
      </c>
      <c r="D23" s="8">
        <v>38.593166054606641</v>
      </c>
      <c r="E23" s="9">
        <v>45.790536715916822</v>
      </c>
      <c r="G23" s="10">
        <v>54.036127910165256</v>
      </c>
      <c r="H23" s="9">
        <v>58.563665783109023</v>
      </c>
      <c r="I23" s="8">
        <v>46.469785139889922</v>
      </c>
      <c r="J23" s="9">
        <v>52.102902691404005</v>
      </c>
      <c r="K23" s="11"/>
    </row>
    <row r="24" spans="1:11" x14ac:dyDescent="0.2">
      <c r="A24" s="65" t="s">
        <v>53</v>
      </c>
      <c r="B24" s="8">
        <v>27.091599961166473</v>
      </c>
      <c r="C24" s="9">
        <v>26.795290350949244</v>
      </c>
      <c r="D24" s="8">
        <v>35.381397614593141</v>
      </c>
      <c r="E24" s="9">
        <v>25.599946393896051</v>
      </c>
      <c r="G24" s="10">
        <v>27.091599961166473</v>
      </c>
      <c r="H24" s="9">
        <v>36.805837466942059</v>
      </c>
      <c r="I24" s="8">
        <v>47.401364516687323</v>
      </c>
      <c r="J24" s="9">
        <v>36.009543083757755</v>
      </c>
      <c r="K24" s="11"/>
    </row>
    <row r="25" spans="1:11" x14ac:dyDescent="0.2">
      <c r="A25" s="65" t="s">
        <v>55</v>
      </c>
      <c r="B25" s="8">
        <v>0</v>
      </c>
      <c r="C25" s="9">
        <v>0</v>
      </c>
      <c r="D25" s="8">
        <v>0</v>
      </c>
      <c r="E25" s="9">
        <v>0</v>
      </c>
      <c r="G25" s="10">
        <v>0</v>
      </c>
      <c r="H25" s="9">
        <v>0</v>
      </c>
      <c r="I25" s="8">
        <v>0</v>
      </c>
      <c r="J25" s="9">
        <v>0</v>
      </c>
      <c r="K25" s="11"/>
    </row>
    <row r="26" spans="1:11" x14ac:dyDescent="0.2">
      <c r="A26" s="65" t="s">
        <v>56</v>
      </c>
      <c r="B26" s="8">
        <v>39.006574777832249</v>
      </c>
      <c r="C26" s="9">
        <v>41.691014699054548</v>
      </c>
      <c r="D26" s="8">
        <v>55.058074289885703</v>
      </c>
      <c r="E26" s="9">
        <v>49.41752598772991</v>
      </c>
      <c r="G26" s="10">
        <v>64.300244060994288</v>
      </c>
      <c r="H26" s="9">
        <v>64.938606691060514</v>
      </c>
      <c r="I26" s="8">
        <v>74.039653666161342</v>
      </c>
      <c r="J26" s="9">
        <v>65.856055931535394</v>
      </c>
      <c r="K26" s="11"/>
    </row>
    <row r="27" spans="1:11" x14ac:dyDescent="0.2">
      <c r="A27" s="65" t="s">
        <v>17</v>
      </c>
      <c r="B27" s="8">
        <v>43.986027504604998</v>
      </c>
      <c r="C27" s="9">
        <v>46.89611039399567</v>
      </c>
      <c r="D27" s="8">
        <v>42.806851316065689</v>
      </c>
      <c r="E27" s="9">
        <v>47.452627069369797</v>
      </c>
      <c r="G27" s="10">
        <v>47.288073331499717</v>
      </c>
      <c r="H27" s="9">
        <v>49.340352648361829</v>
      </c>
      <c r="I27" s="8">
        <v>44.993009827153642</v>
      </c>
      <c r="J27" s="9">
        <v>49.159526632825823</v>
      </c>
      <c r="K27" s="11"/>
    </row>
    <row r="28" spans="1:11" x14ac:dyDescent="0.2">
      <c r="A28" s="65" t="s">
        <v>57</v>
      </c>
      <c r="B28" s="8">
        <v>19.265858153030695</v>
      </c>
      <c r="C28" s="9">
        <v>22.623942177159122</v>
      </c>
      <c r="D28" s="8">
        <v>21.05453088262626</v>
      </c>
      <c r="E28" s="9">
        <v>24.598372463244552</v>
      </c>
      <c r="G28" s="10">
        <v>40.407557227122105</v>
      </c>
      <c r="H28" s="9">
        <v>42.146823032777</v>
      </c>
      <c r="I28" s="8">
        <v>40.925240972229382</v>
      </c>
      <c r="J28" s="9">
        <v>41.806912192076609</v>
      </c>
      <c r="K28" s="11"/>
    </row>
    <row r="29" spans="1:11" x14ac:dyDescent="0.2">
      <c r="A29" s="65" t="s">
        <v>58</v>
      </c>
      <c r="B29" s="8">
        <v>29.098741412804131</v>
      </c>
      <c r="C29" s="9">
        <v>34.291727534831466</v>
      </c>
      <c r="D29" s="8">
        <v>36.693949838753646</v>
      </c>
      <c r="E29" s="9">
        <v>35.18587937106674</v>
      </c>
      <c r="G29" s="10">
        <v>38.145859934380603</v>
      </c>
      <c r="H29" s="9">
        <v>41.673203138837394</v>
      </c>
      <c r="I29" s="8">
        <v>42.95052345262588</v>
      </c>
      <c r="J29" s="9">
        <v>40.068276193456811</v>
      </c>
      <c r="K29" s="11"/>
    </row>
    <row r="30" spans="1:11" x14ac:dyDescent="0.2">
      <c r="A30" s="65" t="s">
        <v>59</v>
      </c>
      <c r="B30" s="8">
        <v>49.420557541691636</v>
      </c>
      <c r="C30" s="9">
        <v>49.92142604723599</v>
      </c>
      <c r="D30" s="8">
        <v>44.821922628597648</v>
      </c>
      <c r="E30" s="9">
        <v>42.346034427889485</v>
      </c>
      <c r="G30" s="10">
        <v>66.494751032216726</v>
      </c>
      <c r="H30" s="9">
        <v>59.895428988016867</v>
      </c>
      <c r="I30" s="8">
        <v>53.745266132105193</v>
      </c>
      <c r="J30" s="9">
        <v>50.07387658862185</v>
      </c>
      <c r="K30" s="11"/>
    </row>
    <row r="31" spans="1:11" x14ac:dyDescent="0.2">
      <c r="A31" s="65" t="s">
        <v>60</v>
      </c>
      <c r="B31" s="8">
        <v>19.870559278997977</v>
      </c>
      <c r="C31" s="9">
        <v>30.655870281051804</v>
      </c>
      <c r="D31" s="8">
        <v>37.545619904764038</v>
      </c>
      <c r="E31" s="9">
        <v>43.353947517813772</v>
      </c>
      <c r="G31" s="10">
        <v>27.128518132316167</v>
      </c>
      <c r="H31" s="9">
        <v>30.655870281051804</v>
      </c>
      <c r="I31" s="8">
        <v>37.545619904764038</v>
      </c>
      <c r="J31" s="9">
        <v>43.353947517813772</v>
      </c>
      <c r="K31" s="11"/>
    </row>
    <row r="32" spans="1:11" x14ac:dyDescent="0.2">
      <c r="A32" s="65" t="s">
        <v>22</v>
      </c>
      <c r="B32" s="8">
        <v>23.359747816713501</v>
      </c>
      <c r="C32" s="9">
        <v>24.776754132008644</v>
      </c>
      <c r="D32" s="8">
        <v>28.238914099287015</v>
      </c>
      <c r="E32" s="9">
        <v>29.334250817464437</v>
      </c>
      <c r="G32" s="10">
        <v>23.359747816713501</v>
      </c>
      <c r="H32" s="9">
        <v>24.776754132008644</v>
      </c>
      <c r="I32" s="8">
        <v>28.238914099287015</v>
      </c>
      <c r="J32" s="9">
        <v>29.334250817464437</v>
      </c>
      <c r="K32" s="11"/>
    </row>
    <row r="33" spans="1:11" x14ac:dyDescent="0.2">
      <c r="A33" s="65" t="s">
        <v>61</v>
      </c>
      <c r="B33" s="8">
        <v>18.932330424922</v>
      </c>
      <c r="C33" s="9">
        <v>18.273011061844525</v>
      </c>
      <c r="D33" s="8">
        <v>23.1507130013328</v>
      </c>
      <c r="E33" s="9">
        <v>21.84575594190386</v>
      </c>
      <c r="G33" s="10">
        <v>27.406093461022483</v>
      </c>
      <c r="H33" s="9">
        <v>27.85138907628027</v>
      </c>
      <c r="I33" s="8">
        <v>29.258409212244626</v>
      </c>
      <c r="J33" s="9">
        <v>28.618691988679515</v>
      </c>
      <c r="K33" s="11"/>
    </row>
    <row r="34" spans="1:11" x14ac:dyDescent="0.2">
      <c r="A34" s="65" t="s">
        <v>62</v>
      </c>
      <c r="B34" s="8">
        <v>18.926416170662879</v>
      </c>
      <c r="C34" s="9">
        <v>23.430056712748289</v>
      </c>
      <c r="D34" s="8">
        <v>22.495232764195965</v>
      </c>
      <c r="E34" s="9">
        <v>27.335073208362076</v>
      </c>
      <c r="G34" s="10">
        <v>47.659694561916304</v>
      </c>
      <c r="H34" s="9">
        <v>43.747552708924481</v>
      </c>
      <c r="I34" s="8">
        <v>39.084398778086587</v>
      </c>
      <c r="J34" s="9">
        <v>41.701712403988786</v>
      </c>
      <c r="K34" s="11"/>
    </row>
    <row r="35" spans="1:11" x14ac:dyDescent="0.2">
      <c r="A35" s="67" t="s">
        <v>63</v>
      </c>
      <c r="B35" s="8">
        <v>20.617601094863488</v>
      </c>
      <c r="C35" s="9">
        <v>22.895231195823243</v>
      </c>
      <c r="D35" s="8">
        <v>36.61500992596504</v>
      </c>
      <c r="E35" s="9">
        <v>37.59010144367376</v>
      </c>
      <c r="G35" s="10">
        <v>55.462486039165917</v>
      </c>
      <c r="H35" s="9">
        <v>47.534285629604526</v>
      </c>
      <c r="I35" s="8">
        <v>58.823554511642435</v>
      </c>
      <c r="J35" s="9">
        <v>56.823265235949727</v>
      </c>
      <c r="K35" s="11"/>
    </row>
    <row r="36" spans="1:11" x14ac:dyDescent="0.2">
      <c r="A36" s="65" t="s">
        <v>64</v>
      </c>
      <c r="B36" s="8">
        <v>23.554635598262891</v>
      </c>
      <c r="C36" s="9">
        <v>24.983463839864609</v>
      </c>
      <c r="D36" s="8">
        <v>36.718043048965683</v>
      </c>
      <c r="E36" s="9">
        <v>35.331953397394336</v>
      </c>
      <c r="G36" s="10">
        <v>29.593830307115454</v>
      </c>
      <c r="H36" s="9">
        <v>31.263398445063967</v>
      </c>
      <c r="I36" s="8">
        <v>42.953137931417182</v>
      </c>
      <c r="J36" s="9">
        <v>41.726394853826463</v>
      </c>
      <c r="K36" s="11"/>
    </row>
    <row r="37" spans="1:11" x14ac:dyDescent="0.2">
      <c r="A37" s="65" t="s">
        <v>65</v>
      </c>
      <c r="B37" s="8">
        <v>19.081563897551238</v>
      </c>
      <c r="C37" s="9">
        <v>22.116905290606795</v>
      </c>
      <c r="D37" s="8">
        <v>21.91991740404514</v>
      </c>
      <c r="E37" s="9">
        <v>25.253564591217941</v>
      </c>
      <c r="G37" s="10">
        <v>52.538889517025659</v>
      </c>
      <c r="H37" s="9">
        <v>45.77480711650356</v>
      </c>
      <c r="I37" s="8">
        <v>41.23651335681366</v>
      </c>
      <c r="J37" s="9">
        <v>41.982227400955153</v>
      </c>
      <c r="K37" s="11"/>
    </row>
    <row r="38" spans="1:11" ht="14.25" customHeight="1" x14ac:dyDescent="0.2">
      <c r="A38" s="65" t="s">
        <v>66</v>
      </c>
      <c r="B38" s="8">
        <v>21.978646132424458</v>
      </c>
      <c r="C38" s="9">
        <v>23.784732078903712</v>
      </c>
      <c r="D38" s="8">
        <v>23.60275648745953</v>
      </c>
      <c r="E38" s="9">
        <v>23.516705547370996</v>
      </c>
      <c r="G38" s="10">
        <v>46.498433906934501</v>
      </c>
      <c r="H38" s="9">
        <v>45.851415253499603</v>
      </c>
      <c r="I38" s="8">
        <v>42.224996747739759</v>
      </c>
      <c r="J38" s="9">
        <v>39.644038688151014</v>
      </c>
      <c r="K38" s="11"/>
    </row>
    <row r="39" spans="1:11" x14ac:dyDescent="0.2">
      <c r="A39" s="68" t="s">
        <v>67</v>
      </c>
      <c r="B39" s="12">
        <v>0</v>
      </c>
      <c r="C39" s="13">
        <v>0</v>
      </c>
      <c r="D39" s="12">
        <v>0</v>
      </c>
      <c r="E39" s="13">
        <v>0</v>
      </c>
      <c r="G39" s="14">
        <v>0</v>
      </c>
      <c r="H39" s="13">
        <v>0</v>
      </c>
      <c r="I39" s="12">
        <v>0</v>
      </c>
      <c r="J39" s="13">
        <v>0</v>
      </c>
      <c r="K39" s="11"/>
    </row>
    <row r="40" spans="1:11" x14ac:dyDescent="0.2">
      <c r="A40" s="72" t="s">
        <v>78</v>
      </c>
      <c r="B40" s="8"/>
      <c r="C40" s="9"/>
      <c r="D40" s="8"/>
      <c r="E40" s="9"/>
      <c r="G40" s="10"/>
      <c r="H40" s="9"/>
      <c r="I40" s="8"/>
      <c r="J40" s="9"/>
      <c r="K40" s="11"/>
    </row>
    <row r="41" spans="1:11" x14ac:dyDescent="0.2">
      <c r="A41" s="69" t="s">
        <v>70</v>
      </c>
      <c r="B41" s="8">
        <v>13.487890830707675</v>
      </c>
      <c r="C41" s="9">
        <v>14.254814418696645</v>
      </c>
      <c r="D41" s="8">
        <v>27.628622811374466</v>
      </c>
      <c r="E41" s="9">
        <v>20.369556541516936</v>
      </c>
      <c r="G41" s="10">
        <v>13.487890830707675</v>
      </c>
      <c r="H41" s="9">
        <v>14.254814418696645</v>
      </c>
      <c r="I41" s="8">
        <v>27.628622811374466</v>
      </c>
      <c r="J41" s="9">
        <v>20.369556541516936</v>
      </c>
      <c r="K41" s="11"/>
    </row>
    <row r="42" spans="1:11" x14ac:dyDescent="0.2">
      <c r="A42" s="69" t="s">
        <v>118</v>
      </c>
      <c r="B42" s="8">
        <v>18.877365345722676</v>
      </c>
      <c r="C42" s="9">
        <v>16.017975656275727</v>
      </c>
      <c r="D42" s="8">
        <v>28.997512782399049</v>
      </c>
      <c r="E42" s="9">
        <v>25.940803523958458</v>
      </c>
      <c r="G42" s="10">
        <v>28.316048018584013</v>
      </c>
      <c r="H42" s="9">
        <v>24.026963484413589</v>
      </c>
      <c r="I42" s="8">
        <v>38.806479549948563</v>
      </c>
      <c r="J42" s="9">
        <v>35.379486196819805</v>
      </c>
      <c r="K42" s="11"/>
    </row>
    <row r="43" spans="1:11" x14ac:dyDescent="0.2">
      <c r="A43" s="65" t="s">
        <v>71</v>
      </c>
      <c r="B43" s="8" t="s">
        <v>116</v>
      </c>
      <c r="C43" s="9" t="s">
        <v>116</v>
      </c>
      <c r="D43" s="8" t="s">
        <v>116</v>
      </c>
      <c r="E43" s="9" t="s">
        <v>116</v>
      </c>
      <c r="G43" s="10" t="s">
        <v>116</v>
      </c>
      <c r="H43" s="9" t="s">
        <v>116</v>
      </c>
      <c r="I43" s="8" t="s">
        <v>116</v>
      </c>
      <c r="J43" s="9" t="s">
        <v>116</v>
      </c>
      <c r="K43" s="11"/>
    </row>
    <row r="44" spans="1:11" x14ac:dyDescent="0.2">
      <c r="A44" s="65" t="s">
        <v>73</v>
      </c>
      <c r="B44" s="8">
        <v>11.07042946289307</v>
      </c>
      <c r="C44" s="9">
        <v>15.655951487718104</v>
      </c>
      <c r="D44" s="8">
        <v>22.827207519259872</v>
      </c>
      <c r="E44" s="9">
        <v>25.304156340584747</v>
      </c>
      <c r="G44" s="10">
        <v>30.154693908462804</v>
      </c>
      <c r="H44" s="9">
        <v>34.248179820723102</v>
      </c>
      <c r="I44" s="8">
        <v>40.554037062497095</v>
      </c>
      <c r="J44" s="9">
        <v>41.776421866696751</v>
      </c>
      <c r="K44" s="11"/>
    </row>
    <row r="45" spans="1:11" x14ac:dyDescent="0.2">
      <c r="A45" s="65" t="s">
        <v>74</v>
      </c>
      <c r="B45" s="8">
        <v>23.396335442109482</v>
      </c>
      <c r="C45" s="9">
        <v>29.778673402855397</v>
      </c>
      <c r="D45" s="8">
        <v>40.292078029820033</v>
      </c>
      <c r="E45" s="9">
        <v>40.910163687345722</v>
      </c>
      <c r="G45" s="10">
        <v>23.396335442109482</v>
      </c>
      <c r="H45" s="9">
        <v>29.778673402855397</v>
      </c>
      <c r="I45" s="8">
        <v>40.292078029820033</v>
      </c>
      <c r="J45" s="9">
        <v>40.910163687345722</v>
      </c>
      <c r="K45" s="11"/>
    </row>
    <row r="46" spans="1:11" x14ac:dyDescent="0.2">
      <c r="A46" s="65" t="s">
        <v>75</v>
      </c>
      <c r="B46" s="8">
        <v>41.903601026373202</v>
      </c>
      <c r="C46" s="9">
        <v>32.690223615760573</v>
      </c>
      <c r="D46" s="8">
        <v>34.086450344014736</v>
      </c>
      <c r="E46" s="9">
        <v>32.172721685815795</v>
      </c>
      <c r="G46" s="10">
        <v>48.019567977714097</v>
      </c>
      <c r="H46" s="9">
        <v>37.768882727718399</v>
      </c>
      <c r="I46" s="8">
        <v>38.656241202290111</v>
      </c>
      <c r="J46" s="9">
        <v>35.94159959045929</v>
      </c>
      <c r="K46" s="11"/>
    </row>
    <row r="47" spans="1:11" x14ac:dyDescent="0.2">
      <c r="A47" s="70" t="s">
        <v>76</v>
      </c>
      <c r="B47" s="12">
        <v>15.066303362285266</v>
      </c>
      <c r="C47" s="13">
        <v>19.131258768280464</v>
      </c>
      <c r="D47" s="12">
        <v>21.868850322402412</v>
      </c>
      <c r="E47" s="13">
        <v>23.448260866655236</v>
      </c>
      <c r="G47" s="14">
        <v>15.066303362285266</v>
      </c>
      <c r="H47" s="13">
        <v>19.131258768280464</v>
      </c>
      <c r="I47" s="12">
        <v>21.868850322402412</v>
      </c>
      <c r="J47" s="13">
        <v>23.448260866655236</v>
      </c>
      <c r="K47" s="11"/>
    </row>
    <row r="48" spans="1:11" s="22" customFormat="1" x14ac:dyDescent="0.2">
      <c r="A48" s="26" t="s">
        <v>79</v>
      </c>
      <c r="B48" s="27">
        <f>MEDIAN(B7:B39)</f>
        <v>21.978646132424458</v>
      </c>
      <c r="C48" s="28">
        <f t="shared" ref="C48:J48" si="0">MEDIAN(C7:C39)</f>
        <v>25.532614700435214</v>
      </c>
      <c r="D48" s="27">
        <f t="shared" si="0"/>
        <v>33.904389307493446</v>
      </c>
      <c r="E48" s="28">
        <f t="shared" si="0"/>
        <v>31.946737395738509</v>
      </c>
      <c r="G48" s="29">
        <f t="shared" si="0"/>
        <v>38.145859934380603</v>
      </c>
      <c r="H48" s="28">
        <f t="shared" si="0"/>
        <v>38.318832147157899</v>
      </c>
      <c r="I48" s="27">
        <f t="shared" si="0"/>
        <v>42.224996747739759</v>
      </c>
      <c r="J48" s="28">
        <f t="shared" si="0"/>
        <v>41.701712403988786</v>
      </c>
      <c r="K48" s="30"/>
    </row>
    <row r="49" spans="1:12" s="22" customFormat="1" x14ac:dyDescent="0.2">
      <c r="A49" s="31" t="s">
        <v>80</v>
      </c>
      <c r="B49" s="23">
        <f>MEDIAN(B7,B9:B10,B14:B16,B18:B22,B25,B27,B30:B37,B41:B47)</f>
        <v>21.95652054689932</v>
      </c>
      <c r="C49" s="24">
        <f t="shared" ref="C49:J49" si="1">MEDIAN(C7,C9:C10,C14:C16,C18:C22,C25,C27,C30:C37,C41:C47)</f>
        <v>24.983463839864609</v>
      </c>
      <c r="D49" s="23">
        <f t="shared" si="1"/>
        <v>29.282953041387902</v>
      </c>
      <c r="E49" s="24">
        <f t="shared" si="1"/>
        <v>30.942136595662941</v>
      </c>
      <c r="G49" s="25">
        <f t="shared" si="1"/>
        <v>32.339909792149918</v>
      </c>
      <c r="H49" s="24">
        <f t="shared" si="1"/>
        <v>34.248179820723102</v>
      </c>
      <c r="I49" s="23">
        <f t="shared" si="1"/>
        <v>39.188017797078786</v>
      </c>
      <c r="J49" s="24">
        <f t="shared" si="1"/>
        <v>40.910163687345722</v>
      </c>
    </row>
    <row r="50" spans="1:12" s="19" customFormat="1" ht="164.25" customHeight="1" x14ac:dyDescent="0.2">
      <c r="A50" s="102" t="s">
        <v>124</v>
      </c>
      <c r="B50" s="103"/>
      <c r="C50" s="103"/>
      <c r="D50" s="103"/>
      <c r="E50" s="103"/>
      <c r="F50" s="103"/>
      <c r="G50" s="103"/>
      <c r="H50" s="103"/>
      <c r="I50" s="103"/>
      <c r="J50" s="103"/>
    </row>
    <row r="51" spans="1:12" ht="50.25" customHeight="1" x14ac:dyDescent="0.2">
      <c r="A51" s="104" t="s">
        <v>82</v>
      </c>
      <c r="B51" s="104"/>
      <c r="C51" s="104"/>
      <c r="D51" s="104"/>
      <c r="E51" s="104"/>
      <c r="F51" s="105"/>
      <c r="G51" s="105"/>
      <c r="H51" s="105"/>
      <c r="I51" s="105"/>
      <c r="J51" s="105"/>
    </row>
    <row r="52" spans="1:12" s="15" customFormat="1" ht="15" customHeight="1" x14ac:dyDescent="0.2">
      <c r="A52" s="104" t="s">
        <v>83</v>
      </c>
      <c r="B52" s="104"/>
      <c r="C52" s="104"/>
      <c r="D52" s="104"/>
      <c r="E52" s="104"/>
      <c r="F52" s="105"/>
      <c r="G52" s="105"/>
      <c r="H52" s="105"/>
      <c r="I52" s="105"/>
      <c r="J52" s="105"/>
    </row>
    <row r="53" spans="1:12" ht="102" customHeight="1" x14ac:dyDescent="0.2">
      <c r="A53" s="104" t="s">
        <v>113</v>
      </c>
      <c r="B53" s="104"/>
      <c r="C53" s="104"/>
      <c r="D53" s="104"/>
      <c r="E53" s="104"/>
      <c r="F53" s="106"/>
      <c r="G53" s="106"/>
      <c r="H53" s="106"/>
      <c r="I53" s="106"/>
      <c r="J53" s="106"/>
    </row>
    <row r="54" spans="1:12" x14ac:dyDescent="0.2">
      <c r="A54" s="73" t="s">
        <v>121</v>
      </c>
      <c r="B54" s="75"/>
      <c r="C54" s="73"/>
      <c r="D54" s="73"/>
      <c r="E54" s="73"/>
      <c r="F54" s="73"/>
      <c r="G54" s="73"/>
      <c r="H54" s="73"/>
      <c r="I54" s="73"/>
      <c r="J54" s="74"/>
    </row>
    <row r="55" spans="1:12" x14ac:dyDescent="0.2">
      <c r="A55" s="73" t="s">
        <v>85</v>
      </c>
      <c r="B55" s="73"/>
      <c r="C55" s="73"/>
      <c r="D55" s="73"/>
      <c r="E55" s="73"/>
      <c r="F55" s="101" t="s">
        <v>120</v>
      </c>
      <c r="L55" s="83"/>
    </row>
    <row r="56" spans="1:12" ht="12.75" x14ac:dyDescent="0.2">
      <c r="A56" s="73" t="s">
        <v>87</v>
      </c>
      <c r="B56" s="73"/>
      <c r="C56" s="73"/>
      <c r="D56" s="73"/>
      <c r="E56" s="73"/>
      <c r="F56" s="84" t="s">
        <v>122</v>
      </c>
      <c r="G56" s="83"/>
      <c r="L56" s="83"/>
    </row>
    <row r="57" spans="1:12" ht="12.75" x14ac:dyDescent="0.2">
      <c r="A57" s="73" t="s">
        <v>93</v>
      </c>
      <c r="B57" s="73"/>
      <c r="C57" s="73"/>
      <c r="D57" s="73"/>
      <c r="E57" s="73"/>
      <c r="F57" s="85" t="s">
        <v>94</v>
      </c>
    </row>
    <row r="58" spans="1:12" x14ac:dyDescent="0.2">
      <c r="A58" s="73" t="s">
        <v>90</v>
      </c>
      <c r="B58" s="73"/>
      <c r="C58" s="73"/>
      <c r="D58" s="73"/>
      <c r="E58" s="73"/>
      <c r="F58" s="74"/>
      <c r="G58" s="16">
        <f ca="1">TODAY()</f>
        <v>42978</v>
      </c>
    </row>
    <row r="59" spans="1:12" x14ac:dyDescent="0.2">
      <c r="A59" s="73"/>
      <c r="B59" s="73"/>
      <c r="C59" s="73"/>
      <c r="D59" s="73"/>
      <c r="E59" s="73"/>
      <c r="F59" s="73"/>
      <c r="G59" s="73"/>
      <c r="H59" s="73"/>
      <c r="I59" s="73"/>
      <c r="J59" s="74"/>
    </row>
    <row r="60" spans="1:12" x14ac:dyDescent="0.2">
      <c r="A60" s="73"/>
      <c r="B60" s="73"/>
      <c r="C60" s="73"/>
      <c r="D60" s="73"/>
      <c r="E60" s="73"/>
      <c r="F60" s="73"/>
      <c r="G60" s="73"/>
      <c r="H60" s="73"/>
      <c r="I60" s="73"/>
      <c r="J60" s="74"/>
    </row>
  </sheetData>
  <mergeCells count="11">
    <mergeCell ref="A50:J50"/>
    <mergeCell ref="A51:J51"/>
    <mergeCell ref="A52:J52"/>
    <mergeCell ref="A53:J53"/>
    <mergeCell ref="B2:J2"/>
    <mergeCell ref="B3:E3"/>
    <mergeCell ref="G3:J3"/>
    <mergeCell ref="B4:C4"/>
    <mergeCell ref="D4:E4"/>
    <mergeCell ref="G4:H4"/>
    <mergeCell ref="I4:J4"/>
  </mergeCells>
  <hyperlinks>
    <hyperlink ref="F57" r:id="rId1"/>
    <hyperlink ref="F55"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60"/>
  <sheetViews>
    <sheetView showGridLines="0" workbookViewId="0"/>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1" ht="14.25" x14ac:dyDescent="0.2">
      <c r="B1" s="87" t="s">
        <v>95</v>
      </c>
      <c r="C1" s="87"/>
      <c r="D1" s="87"/>
      <c r="E1" s="87"/>
      <c r="F1" s="87"/>
      <c r="G1" s="87"/>
      <c r="H1" s="87"/>
      <c r="I1" s="87"/>
      <c r="J1" s="87"/>
    </row>
    <row r="2" spans="1:11" ht="12.75" x14ac:dyDescent="0.2">
      <c r="B2" s="107" t="s">
        <v>119</v>
      </c>
      <c r="C2" s="107"/>
      <c r="D2" s="107"/>
      <c r="E2" s="107"/>
      <c r="F2" s="107"/>
      <c r="G2" s="107"/>
      <c r="H2" s="107"/>
      <c r="I2" s="107"/>
      <c r="J2" s="107"/>
    </row>
    <row r="3" spans="1:11" ht="36" customHeight="1" x14ac:dyDescent="0.2">
      <c r="B3" s="108" t="s">
        <v>97</v>
      </c>
      <c r="C3" s="108"/>
      <c r="D3" s="108"/>
      <c r="E3" s="108"/>
      <c r="F3" s="86"/>
      <c r="G3" s="108" t="s">
        <v>98</v>
      </c>
      <c r="H3" s="108"/>
      <c r="I3" s="108"/>
      <c r="J3" s="108"/>
    </row>
    <row r="4" spans="1:11" ht="15.75" customHeight="1" x14ac:dyDescent="0.2">
      <c r="A4" s="20"/>
      <c r="B4" s="109" t="s">
        <v>99</v>
      </c>
      <c r="C4" s="110"/>
      <c r="D4" s="109" t="s">
        <v>100</v>
      </c>
      <c r="E4" s="110"/>
      <c r="G4" s="111" t="s">
        <v>99</v>
      </c>
      <c r="H4" s="110"/>
      <c r="I4" s="109" t="s">
        <v>100</v>
      </c>
      <c r="J4" s="110"/>
    </row>
    <row r="5" spans="1:11" ht="57.6" customHeight="1" x14ac:dyDescent="0.2">
      <c r="A5" s="21"/>
      <c r="B5" s="3" t="s">
        <v>101</v>
      </c>
      <c r="C5" s="4" t="s">
        <v>103</v>
      </c>
      <c r="D5" s="3" t="s">
        <v>102</v>
      </c>
      <c r="E5" s="4" t="s">
        <v>103</v>
      </c>
      <c r="G5" s="5" t="s">
        <v>101</v>
      </c>
      <c r="H5" s="4" t="s">
        <v>103</v>
      </c>
      <c r="I5" s="3" t="s">
        <v>102</v>
      </c>
      <c r="J5" s="4" t="s">
        <v>103</v>
      </c>
    </row>
    <row r="6" spans="1:11" ht="12" customHeight="1" x14ac:dyDescent="0.2">
      <c r="A6" s="71" t="s">
        <v>77</v>
      </c>
      <c r="B6" s="2"/>
      <c r="C6" s="6"/>
      <c r="D6" s="2"/>
      <c r="E6" s="6"/>
      <c r="G6" s="7"/>
      <c r="H6" s="6"/>
      <c r="I6" s="2"/>
      <c r="J6" s="6"/>
    </row>
    <row r="7" spans="1:11" x14ac:dyDescent="0.2">
      <c r="A7" s="65" t="s">
        <v>38</v>
      </c>
      <c r="B7" s="8">
        <v>21.983294202458662</v>
      </c>
      <c r="C7" s="9">
        <v>28.077827534896414</v>
      </c>
      <c r="D7" s="8">
        <v>33.452994107298686</v>
      </c>
      <c r="E7" s="9">
        <v>33.87652492281152</v>
      </c>
      <c r="F7" s="17"/>
      <c r="G7" s="10">
        <v>45.750573012970257</v>
      </c>
      <c r="H7" s="9">
        <v>48.220616853409062</v>
      </c>
      <c r="I7" s="8">
        <v>52.956239407161291</v>
      </c>
      <c r="J7" s="9">
        <v>53.011198541443733</v>
      </c>
      <c r="K7" s="11"/>
    </row>
    <row r="8" spans="1:11" x14ac:dyDescent="0.2">
      <c r="A8" s="65" t="s">
        <v>39</v>
      </c>
      <c r="B8" s="8">
        <v>28.223188884522024</v>
      </c>
      <c r="C8" s="9">
        <v>35.992333281914192</v>
      </c>
      <c r="D8" s="8">
        <v>41.032998583119628</v>
      </c>
      <c r="E8" s="9">
        <v>39.980965906799447</v>
      </c>
      <c r="F8" s="18"/>
      <c r="G8" s="10">
        <v>34.98386707039672</v>
      </c>
      <c r="H8" s="9">
        <v>40.485246068575705</v>
      </c>
      <c r="I8" s="8">
        <v>45.617154875728907</v>
      </c>
      <c r="J8" s="9">
        <v>43.950961711117365</v>
      </c>
      <c r="K8" s="11"/>
    </row>
    <row r="9" spans="1:11" x14ac:dyDescent="0.2">
      <c r="A9" s="65" t="s">
        <v>40</v>
      </c>
      <c r="B9" s="8">
        <v>29.039382864389349</v>
      </c>
      <c r="C9" s="9">
        <v>30.65925782372797</v>
      </c>
      <c r="D9" s="8">
        <v>40.294205116790614</v>
      </c>
      <c r="E9" s="9">
        <v>42.055482937551659</v>
      </c>
      <c r="G9" s="10">
        <v>43.310820897054221</v>
      </c>
      <c r="H9" s="9">
        <v>40.750688433908898</v>
      </c>
      <c r="I9" s="8">
        <v>48.932921998464465</v>
      </c>
      <c r="J9" s="9">
        <v>49.536831213182708</v>
      </c>
      <c r="K9" s="11"/>
    </row>
    <row r="10" spans="1:11" x14ac:dyDescent="0.2">
      <c r="A10" s="65" t="s">
        <v>41</v>
      </c>
      <c r="B10" s="8">
        <v>39.957413002259848</v>
      </c>
      <c r="C10" s="9">
        <v>37.672092727962962</v>
      </c>
      <c r="D10" s="8">
        <v>46.129609976892425</v>
      </c>
      <c r="E10" s="9">
        <v>37.657699351891331</v>
      </c>
      <c r="G10" s="10">
        <v>39.957413002259848</v>
      </c>
      <c r="H10" s="9">
        <v>37.672092727962962</v>
      </c>
      <c r="I10" s="8">
        <v>46.129609976892425</v>
      </c>
      <c r="J10" s="9">
        <v>37.657699351891331</v>
      </c>
      <c r="K10" s="11"/>
    </row>
    <row r="11" spans="1:11" x14ac:dyDescent="0.2">
      <c r="A11" s="65" t="s">
        <v>3</v>
      </c>
      <c r="B11" s="8">
        <v>20.906624352296806</v>
      </c>
      <c r="C11" s="9">
        <v>25.733116046366192</v>
      </c>
      <c r="D11" s="8">
        <v>37.484589305766583</v>
      </c>
      <c r="E11" s="9">
        <v>35.356280142648473</v>
      </c>
      <c r="G11" s="10">
        <v>22.141037422224052</v>
      </c>
      <c r="H11" s="9">
        <v>26.605977898897052</v>
      </c>
      <c r="I11" s="8">
        <v>38.197278023980274</v>
      </c>
      <c r="J11" s="9">
        <v>35.973486677612094</v>
      </c>
      <c r="K11" s="11"/>
    </row>
    <row r="12" spans="1:11" x14ac:dyDescent="0.2">
      <c r="A12" s="65" t="s">
        <v>42</v>
      </c>
      <c r="B12" s="8">
        <v>5.2085790049873841</v>
      </c>
      <c r="C12" s="9">
        <v>7.3660430695449186</v>
      </c>
      <c r="D12" s="8">
        <v>17.641672681875711</v>
      </c>
      <c r="E12" s="9">
        <v>17.882426210248006</v>
      </c>
      <c r="G12" s="10">
        <v>5.2085790049873841</v>
      </c>
      <c r="H12" s="9">
        <v>7.3660430695449186</v>
      </c>
      <c r="I12" s="8">
        <v>17.641672681875711</v>
      </c>
      <c r="J12" s="9">
        <v>17.882426210248006</v>
      </c>
      <c r="K12" s="11"/>
    </row>
    <row r="13" spans="1:11" x14ac:dyDescent="0.2">
      <c r="A13" s="65" t="s">
        <v>43</v>
      </c>
      <c r="B13" s="8">
        <v>21.175892697766479</v>
      </c>
      <c r="C13" s="9">
        <v>25.573362219607422</v>
      </c>
      <c r="D13" s="8">
        <v>34.071673376315495</v>
      </c>
      <c r="E13" s="9">
        <v>31.457345862866251</v>
      </c>
      <c r="G13" s="10">
        <v>26.079783638301873</v>
      </c>
      <c r="H13" s="9">
        <v>31.444596380965674</v>
      </c>
      <c r="I13" s="8">
        <v>40.28114737218791</v>
      </c>
      <c r="J13" s="9">
        <v>38.060880822564485</v>
      </c>
      <c r="K13" s="11"/>
    </row>
    <row r="14" spans="1:11" x14ac:dyDescent="0.2">
      <c r="A14" s="65" t="s">
        <v>44</v>
      </c>
      <c r="B14" s="8">
        <v>41.611961947533665</v>
      </c>
      <c r="C14" s="9">
        <v>58.848200943155256</v>
      </c>
      <c r="D14" s="8">
        <v>48.765007507983235</v>
      </c>
      <c r="E14" s="9">
        <v>58.870120279095516</v>
      </c>
      <c r="G14" s="10">
        <v>61.270122803808825</v>
      </c>
      <c r="H14" s="9">
        <v>62.709475047221972</v>
      </c>
      <c r="I14" s="8">
        <v>58.854679910649274</v>
      </c>
      <c r="J14" s="9">
        <v>62.771607297164053</v>
      </c>
      <c r="K14" s="11"/>
    </row>
    <row r="15" spans="1:11" x14ac:dyDescent="0.2">
      <c r="A15" s="65" t="s">
        <v>45</v>
      </c>
      <c r="B15" s="8">
        <v>29.391592754539015</v>
      </c>
      <c r="C15" s="9">
        <v>27.018169611356477</v>
      </c>
      <c r="D15" s="8">
        <v>26.252963519906018</v>
      </c>
      <c r="E15" s="9">
        <v>22.735733332864747</v>
      </c>
      <c r="G15" s="10">
        <v>29.391592754539015</v>
      </c>
      <c r="H15" s="9">
        <v>27.018169611356477</v>
      </c>
      <c r="I15" s="8">
        <v>26.252963519906018</v>
      </c>
      <c r="J15" s="9">
        <v>22.735733332864747</v>
      </c>
      <c r="K15" s="11"/>
    </row>
    <row r="16" spans="1:11" x14ac:dyDescent="0.2">
      <c r="A16" s="65" t="s">
        <v>46</v>
      </c>
      <c r="B16" s="8">
        <v>12.499411662822968</v>
      </c>
      <c r="C16" s="9">
        <v>15.909153745723815</v>
      </c>
      <c r="D16" s="8">
        <v>21.97892356679942</v>
      </c>
      <c r="E16" s="9">
        <v>22.811833697026849</v>
      </c>
      <c r="G16" s="10">
        <v>29.555323326852335</v>
      </c>
      <c r="H16" s="9">
        <v>27.969504542677708</v>
      </c>
      <c r="I16" s="8">
        <v>31.826158757301251</v>
      </c>
      <c r="J16" s="9">
        <v>31.339789529041525</v>
      </c>
      <c r="K16" s="11"/>
    </row>
    <row r="17" spans="1:11" x14ac:dyDescent="0.2">
      <c r="A17" s="67" t="s">
        <v>47</v>
      </c>
      <c r="B17" s="8">
        <v>7.4526527570329559</v>
      </c>
      <c r="C17" s="9">
        <v>9.6701220897693521</v>
      </c>
      <c r="D17" s="8">
        <v>19.685269170182764</v>
      </c>
      <c r="E17" s="9">
        <v>21.109638934295848</v>
      </c>
      <c r="G17" s="10">
        <v>7.4526527570329559</v>
      </c>
      <c r="H17" s="9">
        <v>9.6701220897693521</v>
      </c>
      <c r="I17" s="8">
        <v>21.901206574039403</v>
      </c>
      <c r="J17" s="9">
        <v>23.569014344116724</v>
      </c>
      <c r="K17" s="11"/>
    </row>
    <row r="18" spans="1:11" x14ac:dyDescent="0.2">
      <c r="A18" s="65" t="s">
        <v>48</v>
      </c>
      <c r="B18" s="8">
        <v>22.044560916023091</v>
      </c>
      <c r="C18" s="9">
        <v>26.499359470399725</v>
      </c>
      <c r="D18" s="8">
        <v>29.400370643566308</v>
      </c>
      <c r="E18" s="9">
        <v>32.074836132813594</v>
      </c>
      <c r="G18" s="10">
        <v>52.06795402547079</v>
      </c>
      <c r="H18" s="9">
        <v>49.605487166653994</v>
      </c>
      <c r="I18" s="8">
        <v>48.266444906037336</v>
      </c>
      <c r="J18" s="9">
        <v>48.413335713797274</v>
      </c>
      <c r="K18" s="11"/>
    </row>
    <row r="19" spans="1:11" x14ac:dyDescent="0.2">
      <c r="A19" s="65" t="s">
        <v>8</v>
      </c>
      <c r="B19" s="8">
        <v>27.144612474005964</v>
      </c>
      <c r="C19" s="9">
        <v>28.791193203651424</v>
      </c>
      <c r="D19" s="8">
        <v>29.153770969126683</v>
      </c>
      <c r="E19" s="9">
        <v>29.3196817742501</v>
      </c>
      <c r="G19" s="10">
        <v>39.083700018985915</v>
      </c>
      <c r="H19" s="9">
        <v>37.142609759395683</v>
      </c>
      <c r="I19" s="8">
        <v>38.341623709008125</v>
      </c>
      <c r="J19" s="9">
        <v>37.276595653217889</v>
      </c>
      <c r="K19" s="11"/>
    </row>
    <row r="20" spans="1:11" x14ac:dyDescent="0.2">
      <c r="A20" s="65" t="s">
        <v>49</v>
      </c>
      <c r="B20" s="8">
        <v>0</v>
      </c>
      <c r="C20" s="9">
        <v>0</v>
      </c>
      <c r="D20" s="8">
        <v>16.665349257801612</v>
      </c>
      <c r="E20" s="9">
        <v>8.5956573158549059</v>
      </c>
      <c r="G20" s="10">
        <v>0</v>
      </c>
      <c r="H20" s="9">
        <v>0</v>
      </c>
      <c r="I20" s="8">
        <v>16.665349257801612</v>
      </c>
      <c r="J20" s="9">
        <v>8.5956573158549059</v>
      </c>
      <c r="K20" s="11"/>
    </row>
    <row r="21" spans="1:11" x14ac:dyDescent="0.2">
      <c r="A21" s="65" t="s">
        <v>50</v>
      </c>
      <c r="B21" s="8">
        <v>18.1108488646537</v>
      </c>
      <c r="C21" s="9">
        <v>12.806304045241315</v>
      </c>
      <c r="D21" s="8">
        <v>24.917799198296084</v>
      </c>
      <c r="E21" s="9">
        <v>20.387943897344076</v>
      </c>
      <c r="G21" s="10">
        <v>21.367624318385285</v>
      </c>
      <c r="H21" s="9">
        <v>16.232552057345352</v>
      </c>
      <c r="I21" s="8">
        <v>28.082206826545956</v>
      </c>
      <c r="J21" s="9">
        <v>23.883019994031631</v>
      </c>
      <c r="K21" s="11"/>
    </row>
    <row r="22" spans="1:11" x14ac:dyDescent="0.2">
      <c r="A22" s="65" t="s">
        <v>51</v>
      </c>
      <c r="B22" s="8">
        <v>45.358666184107463</v>
      </c>
      <c r="C22" s="9">
        <v>53.593650936058481</v>
      </c>
      <c r="D22" s="8">
        <v>43.308489297001451</v>
      </c>
      <c r="E22" s="9">
        <v>52.479489047418951</v>
      </c>
      <c r="G22" s="10">
        <v>64.773976151250238</v>
      </c>
      <c r="H22" s="9">
        <v>69.944728430583595</v>
      </c>
      <c r="I22" s="8">
        <v>57.081472651757061</v>
      </c>
      <c r="J22" s="9">
        <v>64.041446823504415</v>
      </c>
      <c r="K22" s="11"/>
    </row>
    <row r="23" spans="1:11" x14ac:dyDescent="0.2">
      <c r="A23" s="65" t="s">
        <v>52</v>
      </c>
      <c r="B23" s="8">
        <v>46.522969258260943</v>
      </c>
      <c r="C23" s="9">
        <v>53.793728669752646</v>
      </c>
      <c r="D23" s="8">
        <v>38.388010305975783</v>
      </c>
      <c r="E23" s="9">
        <v>45.434073564281491</v>
      </c>
      <c r="G23" s="10">
        <v>53.410170902155812</v>
      </c>
      <c r="H23" s="9">
        <v>57.78836648567907</v>
      </c>
      <c r="I23" s="8">
        <v>46.431036836722782</v>
      </c>
      <c r="J23" s="9">
        <v>51.780573529298977</v>
      </c>
      <c r="K23" s="11"/>
    </row>
    <row r="24" spans="1:11" x14ac:dyDescent="0.2">
      <c r="A24" s="65" t="s">
        <v>53</v>
      </c>
      <c r="B24" s="8">
        <v>26.712970308275647</v>
      </c>
      <c r="C24" s="9">
        <v>26.420412905940296</v>
      </c>
      <c r="D24" s="8">
        <v>37.428790667752317</v>
      </c>
      <c r="E24" s="9">
        <v>27.443753442695698</v>
      </c>
      <c r="G24" s="10">
        <v>26.712970308275647</v>
      </c>
      <c r="H24" s="9">
        <v>36.477782038378358</v>
      </c>
      <c r="I24" s="8">
        <v>48.732102181191799</v>
      </c>
      <c r="J24" s="9">
        <v>37.23270836022342</v>
      </c>
      <c r="K24" s="11"/>
    </row>
    <row r="25" spans="1:11" x14ac:dyDescent="0.2">
      <c r="A25" s="65" t="s">
        <v>55</v>
      </c>
      <c r="B25" s="8">
        <v>0</v>
      </c>
      <c r="C25" s="9">
        <v>0</v>
      </c>
      <c r="D25" s="8">
        <v>0</v>
      </c>
      <c r="E25" s="9">
        <v>0</v>
      </c>
      <c r="G25" s="10">
        <v>0</v>
      </c>
      <c r="H25" s="9">
        <v>0</v>
      </c>
      <c r="I25" s="8">
        <v>0</v>
      </c>
      <c r="J25" s="9">
        <v>0</v>
      </c>
      <c r="K25" s="11"/>
    </row>
    <row r="26" spans="1:11" x14ac:dyDescent="0.2">
      <c r="A26" s="65" t="s">
        <v>56</v>
      </c>
      <c r="B26" s="8">
        <v>41.151504624067222</v>
      </c>
      <c r="C26" s="9">
        <v>43.228482094263789</v>
      </c>
      <c r="D26" s="8">
        <v>57.887124595227412</v>
      </c>
      <c r="E26" s="9">
        <v>52.617314102374642</v>
      </c>
      <c r="G26" s="10">
        <v>67.153396647157791</v>
      </c>
      <c r="H26" s="9">
        <v>67.127006662045915</v>
      </c>
      <c r="I26" s="8">
        <v>77.40018819403879</v>
      </c>
      <c r="J26" s="9">
        <v>69.516122884606688</v>
      </c>
      <c r="K26" s="11"/>
    </row>
    <row r="27" spans="1:11" x14ac:dyDescent="0.2">
      <c r="A27" s="65" t="s">
        <v>17</v>
      </c>
      <c r="B27" s="8">
        <v>43.354990879416803</v>
      </c>
      <c r="C27" s="9">
        <v>46.167689033457791</v>
      </c>
      <c r="D27" s="8">
        <v>42.391376838386797</v>
      </c>
      <c r="E27" s="9">
        <v>46.981751275739192</v>
      </c>
      <c r="G27" s="10">
        <v>46.698473038108965</v>
      </c>
      <c r="H27" s="9">
        <v>48.681200812186638</v>
      </c>
      <c r="I27" s="8">
        <v>44.591704895379948</v>
      </c>
      <c r="J27" s="9">
        <v>48.718317246960261</v>
      </c>
      <c r="K27" s="11"/>
    </row>
    <row r="28" spans="1:11" x14ac:dyDescent="0.2">
      <c r="A28" s="65" t="s">
        <v>57</v>
      </c>
      <c r="B28" s="8">
        <v>19.303166933728743</v>
      </c>
      <c r="C28" s="9">
        <v>22.583553119756605</v>
      </c>
      <c r="D28" s="8">
        <v>21.073593037121082</v>
      </c>
      <c r="E28" s="9">
        <v>24.567667006563855</v>
      </c>
      <c r="G28" s="10">
        <v>39.992652219970729</v>
      </c>
      <c r="H28" s="9">
        <v>41.729939088868932</v>
      </c>
      <c r="I28" s="8">
        <v>40.777402526829299</v>
      </c>
      <c r="J28" s="9">
        <v>41.631666575980063</v>
      </c>
      <c r="K28" s="11"/>
    </row>
    <row r="29" spans="1:11" x14ac:dyDescent="0.2">
      <c r="A29" s="65" t="s">
        <v>58</v>
      </c>
      <c r="B29" s="8">
        <v>29.052361538760142</v>
      </c>
      <c r="C29" s="9">
        <v>34.238536422567556</v>
      </c>
      <c r="D29" s="8">
        <v>36.810519189427851</v>
      </c>
      <c r="E29" s="9">
        <v>35.282033860684393</v>
      </c>
      <c r="G29" s="10">
        <v>38.210122149499824</v>
      </c>
      <c r="H29" s="9">
        <v>41.710284070648811</v>
      </c>
      <c r="I29" s="8">
        <v>42.878393939429358</v>
      </c>
      <c r="J29" s="9">
        <v>39.99831986146647</v>
      </c>
      <c r="K29" s="11"/>
    </row>
    <row r="30" spans="1:11" x14ac:dyDescent="0.2">
      <c r="A30" s="65" t="s">
        <v>59</v>
      </c>
      <c r="B30" s="8">
        <v>48.650670560016685</v>
      </c>
      <c r="C30" s="9">
        <v>49.14194649638619</v>
      </c>
      <c r="D30" s="8">
        <v>44.324315165630672</v>
      </c>
      <c r="E30" s="9">
        <v>41.860405714881637</v>
      </c>
      <c r="G30" s="10">
        <v>65.395611746793207</v>
      </c>
      <c r="H30" s="9">
        <v>58.827217070487521</v>
      </c>
      <c r="I30" s="8">
        <v>52.989800029427123</v>
      </c>
      <c r="J30" s="9">
        <v>49.364935743038899</v>
      </c>
      <c r="K30" s="11"/>
    </row>
    <row r="31" spans="1:11" x14ac:dyDescent="0.2">
      <c r="A31" s="65" t="s">
        <v>60</v>
      </c>
      <c r="B31" s="8">
        <v>25.170261866734588</v>
      </c>
      <c r="C31" s="9">
        <v>30.683994932685795</v>
      </c>
      <c r="D31" s="8">
        <v>37.580065427612439</v>
      </c>
      <c r="E31" s="9">
        <v>43.39372178159158</v>
      </c>
      <c r="G31" s="10">
        <v>26.35978274890541</v>
      </c>
      <c r="H31" s="9">
        <v>30.683994932685795</v>
      </c>
      <c r="I31" s="8">
        <v>37.580065427612439</v>
      </c>
      <c r="J31" s="9">
        <v>43.39372178159158</v>
      </c>
      <c r="K31" s="11"/>
    </row>
    <row r="32" spans="1:11" x14ac:dyDescent="0.2">
      <c r="A32" s="65" t="s">
        <v>22</v>
      </c>
      <c r="B32" s="8">
        <v>23.29413054756543</v>
      </c>
      <c r="C32" s="9">
        <v>24.707156508042328</v>
      </c>
      <c r="D32" s="8">
        <v>28.159591306873292</v>
      </c>
      <c r="E32" s="9">
        <v>29.251851236516504</v>
      </c>
      <c r="G32" s="10">
        <v>23.29413054756543</v>
      </c>
      <c r="H32" s="9">
        <v>24.707156508042328</v>
      </c>
      <c r="I32" s="8">
        <v>28.159591306873292</v>
      </c>
      <c r="J32" s="9">
        <v>29.251851236516504</v>
      </c>
      <c r="K32" s="11"/>
    </row>
    <row r="33" spans="1:11" x14ac:dyDescent="0.2">
      <c r="A33" s="65" t="s">
        <v>61</v>
      </c>
      <c r="B33" s="8">
        <v>9.4825304433695337</v>
      </c>
      <c r="C33" s="9">
        <v>11.715258311378252</v>
      </c>
      <c r="D33" s="8">
        <v>23.055932188886732</v>
      </c>
      <c r="E33" s="9">
        <v>17.371995772252983</v>
      </c>
      <c r="G33" s="10">
        <v>17.948533623209851</v>
      </c>
      <c r="H33" s="9">
        <v>21.284864917375874</v>
      </c>
      <c r="I33" s="8">
        <v>23.974987994659347</v>
      </c>
      <c r="J33" s="9">
        <v>24.138729496641481</v>
      </c>
      <c r="K33" s="11"/>
    </row>
    <row r="34" spans="1:11" x14ac:dyDescent="0.2">
      <c r="A34" s="65" t="s">
        <v>62</v>
      </c>
      <c r="B34" s="8">
        <v>18.997301624485587</v>
      </c>
      <c r="C34" s="9">
        <v>23.51780973414435</v>
      </c>
      <c r="D34" s="8">
        <v>22.57948457230157</v>
      </c>
      <c r="E34" s="9">
        <v>27.437451759704256</v>
      </c>
      <c r="G34" s="10">
        <v>47.026028148338057</v>
      </c>
      <c r="H34" s="9">
        <v>43.337112327183675</v>
      </c>
      <c r="I34" s="8">
        <v>38.761877375890194</v>
      </c>
      <c r="J34" s="9">
        <v>41.451815021630487</v>
      </c>
      <c r="K34" s="11"/>
    </row>
    <row r="35" spans="1:11" x14ac:dyDescent="0.2">
      <c r="A35" s="67" t="s">
        <v>63</v>
      </c>
      <c r="B35" s="8">
        <v>20.714713508399015</v>
      </c>
      <c r="C35" s="9">
        <v>22.992716106467604</v>
      </c>
      <c r="D35" s="8">
        <v>36.779021151061798</v>
      </c>
      <c r="E35" s="9">
        <v>37.752515365725593</v>
      </c>
      <c r="G35" s="10">
        <v>55.715934450414927</v>
      </c>
      <c r="H35" s="9">
        <v>47.742316784375653</v>
      </c>
      <c r="I35" s="8">
        <v>59.289483467663466</v>
      </c>
      <c r="J35" s="9">
        <v>57.247147582834927</v>
      </c>
      <c r="K35" s="11"/>
    </row>
    <row r="36" spans="1:11" x14ac:dyDescent="0.2">
      <c r="A36" s="65" t="s">
        <v>64</v>
      </c>
      <c r="B36" s="8">
        <v>23.281298624639007</v>
      </c>
      <c r="C36" s="9">
        <v>24.693546198466922</v>
      </c>
      <c r="D36" s="8">
        <v>36.291952875652321</v>
      </c>
      <c r="E36" s="9">
        <v>34.92194793695851</v>
      </c>
      <c r="G36" s="10">
        <v>29.331855882332309</v>
      </c>
      <c r="H36" s="9">
        <v>30.985296296808709</v>
      </c>
      <c r="I36" s="8">
        <v>42.538778886763232</v>
      </c>
      <c r="J36" s="9">
        <v>41.328420327457302</v>
      </c>
      <c r="K36" s="11"/>
    </row>
    <row r="37" spans="1:11" x14ac:dyDescent="0.2">
      <c r="A37" s="65" t="s">
        <v>65</v>
      </c>
      <c r="B37" s="8">
        <v>19.044797878480811</v>
      </c>
      <c r="C37" s="9">
        <v>22.074290829545895</v>
      </c>
      <c r="D37" s="8">
        <v>21.877682495752182</v>
      </c>
      <c r="E37" s="9">
        <v>25.20490647061829</v>
      </c>
      <c r="G37" s="10">
        <v>51.62220084741822</v>
      </c>
      <c r="H37" s="9">
        <v>45.109993382328305</v>
      </c>
      <c r="I37" s="8">
        <v>40.686254869367112</v>
      </c>
      <c r="J37" s="9">
        <v>41.493607955086993</v>
      </c>
      <c r="K37" s="11"/>
    </row>
    <row r="38" spans="1:11" ht="14.25" customHeight="1" x14ac:dyDescent="0.2">
      <c r="A38" s="65" t="s">
        <v>66</v>
      </c>
      <c r="B38" s="8">
        <v>21.978646132424458</v>
      </c>
      <c r="C38" s="9">
        <v>23.784732078903712</v>
      </c>
      <c r="D38" s="8">
        <v>23.60275648745953</v>
      </c>
      <c r="E38" s="9">
        <v>23.516705547370996</v>
      </c>
      <c r="G38" s="10">
        <v>46.498433906934501</v>
      </c>
      <c r="H38" s="9">
        <v>45.851415253499603</v>
      </c>
      <c r="I38" s="8">
        <v>42.909627832317504</v>
      </c>
      <c r="J38" s="9">
        <v>40.236946599615834</v>
      </c>
      <c r="K38" s="11"/>
    </row>
    <row r="39" spans="1:11" x14ac:dyDescent="0.2">
      <c r="A39" s="68" t="s">
        <v>67</v>
      </c>
      <c r="B39" s="12">
        <v>0</v>
      </c>
      <c r="C39" s="13">
        <v>0</v>
      </c>
      <c r="D39" s="12">
        <v>0</v>
      </c>
      <c r="E39" s="13">
        <v>0</v>
      </c>
      <c r="G39" s="14">
        <v>0</v>
      </c>
      <c r="H39" s="13">
        <v>0</v>
      </c>
      <c r="I39" s="12">
        <v>0</v>
      </c>
      <c r="J39" s="13">
        <v>0</v>
      </c>
      <c r="K39" s="11"/>
    </row>
    <row r="40" spans="1:11" x14ac:dyDescent="0.2">
      <c r="A40" s="72" t="s">
        <v>78</v>
      </c>
      <c r="B40" s="8"/>
      <c r="C40" s="9"/>
      <c r="D40" s="8"/>
      <c r="E40" s="9"/>
      <c r="G40" s="10"/>
      <c r="H40" s="9"/>
      <c r="I40" s="8"/>
      <c r="J40" s="9"/>
      <c r="K40" s="11"/>
    </row>
    <row r="41" spans="1:11" x14ac:dyDescent="0.2">
      <c r="A41" s="69" t="s">
        <v>70</v>
      </c>
      <c r="B41" s="8">
        <v>13.328873446875534</v>
      </c>
      <c r="C41" s="9">
        <v>14.254954522910833</v>
      </c>
      <c r="D41" s="8">
        <v>22.354449036980881</v>
      </c>
      <c r="E41" s="9">
        <v>20.615225312210942</v>
      </c>
      <c r="G41" s="10">
        <v>13.328873446875534</v>
      </c>
      <c r="H41" s="9">
        <v>14.254954522910833</v>
      </c>
      <c r="I41" s="8">
        <v>22.354449036980881</v>
      </c>
      <c r="J41" s="9">
        <v>20.615225312210942</v>
      </c>
      <c r="K41" s="11"/>
    </row>
    <row r="42" spans="1:11" x14ac:dyDescent="0.2">
      <c r="A42" s="69" t="s">
        <v>118</v>
      </c>
      <c r="B42" s="8">
        <v>14.495907593395923</v>
      </c>
      <c r="C42" s="9">
        <v>13.666872744991764</v>
      </c>
      <c r="D42" s="8">
        <v>29.82903015573325</v>
      </c>
      <c r="E42" s="9">
        <v>26.55988508953979</v>
      </c>
      <c r="G42" s="10">
        <v>21.743861390093887</v>
      </c>
      <c r="H42" s="9">
        <v>20.500309117487646</v>
      </c>
      <c r="I42" s="8">
        <v>39.941833005093969</v>
      </c>
      <c r="J42" s="9">
        <v>36.223823485137075</v>
      </c>
      <c r="K42" s="11"/>
    </row>
    <row r="43" spans="1:11" x14ac:dyDescent="0.2">
      <c r="A43" s="65" t="s">
        <v>71</v>
      </c>
      <c r="B43" s="8" t="s">
        <v>116</v>
      </c>
      <c r="C43" s="9" t="s">
        <v>116</v>
      </c>
      <c r="D43" s="8" t="s">
        <v>116</v>
      </c>
      <c r="E43" s="9" t="s">
        <v>116</v>
      </c>
      <c r="G43" s="10" t="s">
        <v>116</v>
      </c>
      <c r="H43" s="9" t="s">
        <v>116</v>
      </c>
      <c r="I43" s="8" t="s">
        <v>116</v>
      </c>
      <c r="J43" s="9" t="s">
        <v>116</v>
      </c>
      <c r="K43" s="11"/>
    </row>
    <row r="44" spans="1:11" x14ac:dyDescent="0.2">
      <c r="A44" s="65" t="s">
        <v>73</v>
      </c>
      <c r="B44" s="8">
        <v>11.334743937610686</v>
      </c>
      <c r="C44" s="9">
        <v>16.029748602595248</v>
      </c>
      <c r="D44" s="8">
        <v>23.371848084196458</v>
      </c>
      <c r="E44" s="9">
        <v>25.90798614311014</v>
      </c>
      <c r="G44" s="10">
        <v>30.655624603835072</v>
      </c>
      <c r="H44" s="9">
        <v>34.033446247395801</v>
      </c>
      <c r="I44" s="8">
        <v>40.592225752632409</v>
      </c>
      <c r="J44" s="9">
        <v>41.589830298433689</v>
      </c>
      <c r="K44" s="11"/>
    </row>
    <row r="45" spans="1:11" x14ac:dyDescent="0.2">
      <c r="A45" s="65" t="s">
        <v>74</v>
      </c>
      <c r="B45" s="8">
        <v>23.954692856173001</v>
      </c>
      <c r="C45" s="9">
        <v>30.489346367713576</v>
      </c>
      <c r="D45" s="8">
        <v>41.253655134561157</v>
      </c>
      <c r="E45" s="9">
        <v>41.886491508508222</v>
      </c>
      <c r="G45" s="10">
        <v>23.954692856173001</v>
      </c>
      <c r="H45" s="9">
        <v>30.489346367713576</v>
      </c>
      <c r="I45" s="8">
        <v>41.253655134561157</v>
      </c>
      <c r="J45" s="9">
        <v>41.886491508508222</v>
      </c>
      <c r="K45" s="11"/>
    </row>
    <row r="46" spans="1:11" x14ac:dyDescent="0.2">
      <c r="A46" s="65" t="s">
        <v>75</v>
      </c>
      <c r="B46" s="8">
        <v>42.018850726760796</v>
      </c>
      <c r="C46" s="9">
        <v>32.844742555654044</v>
      </c>
      <c r="D46" s="8">
        <v>34.360098052407061</v>
      </c>
      <c r="E46" s="9">
        <v>32.471740558681645</v>
      </c>
      <c r="G46" s="10">
        <v>48.280776240710708</v>
      </c>
      <c r="H46" s="9">
        <v>38.044604707108306</v>
      </c>
      <c r="I46" s="8">
        <v>39.038947725160085</v>
      </c>
      <c r="J46" s="9">
        <v>36.330563357728145</v>
      </c>
      <c r="K46" s="11"/>
    </row>
    <row r="47" spans="1:11" x14ac:dyDescent="0.2">
      <c r="A47" s="70" t="s">
        <v>76</v>
      </c>
      <c r="B47" s="12">
        <v>14.774066147422612</v>
      </c>
      <c r="C47" s="13">
        <v>18.742864231500281</v>
      </c>
      <c r="D47" s="12">
        <v>21.449966066147102</v>
      </c>
      <c r="E47" s="13">
        <v>22.975845516028549</v>
      </c>
      <c r="G47" s="14">
        <v>14.774066147422612</v>
      </c>
      <c r="H47" s="13">
        <v>18.742864231500281</v>
      </c>
      <c r="I47" s="12">
        <v>21.449966066147102</v>
      </c>
      <c r="J47" s="13">
        <v>22.975845516028549</v>
      </c>
      <c r="K47" s="11"/>
    </row>
    <row r="48" spans="1:11" s="22" customFormat="1" x14ac:dyDescent="0.2">
      <c r="A48" s="26" t="s">
        <v>79</v>
      </c>
      <c r="B48" s="27">
        <f>MEDIAN(B7:B39)</f>
        <v>22.044560916023091</v>
      </c>
      <c r="C48" s="28">
        <f t="shared" ref="C48:J48" si="0">MEDIAN(C7:C39)</f>
        <v>25.733116046366192</v>
      </c>
      <c r="D48" s="27">
        <f t="shared" si="0"/>
        <v>33.452994107298686</v>
      </c>
      <c r="E48" s="28">
        <f t="shared" si="0"/>
        <v>31.457345862866251</v>
      </c>
      <c r="G48" s="29">
        <f t="shared" si="0"/>
        <v>38.210122149499824</v>
      </c>
      <c r="H48" s="28">
        <f t="shared" si="0"/>
        <v>37.672092727962962</v>
      </c>
      <c r="I48" s="27">
        <f t="shared" si="0"/>
        <v>40.777402526829299</v>
      </c>
      <c r="J48" s="28">
        <f t="shared" si="0"/>
        <v>40.236946599615834</v>
      </c>
      <c r="K48" s="30"/>
    </row>
    <row r="49" spans="1:12" s="22" customFormat="1" x14ac:dyDescent="0.2">
      <c r="A49" s="31" t="s">
        <v>80</v>
      </c>
      <c r="B49" s="23">
        <f>MEDIAN(B7,B9:B10,B14:B16,B18:B22,B25,B27,B30:B37,B41:B47)</f>
        <v>22.044560916023091</v>
      </c>
      <c r="C49" s="24">
        <f t="shared" ref="C49:J49" si="1">MEDIAN(C7,C9:C10,C14:C16,C18:C22,C25,C27,C30:C37,C41:C47)</f>
        <v>24.707156508042328</v>
      </c>
      <c r="D49" s="23">
        <f t="shared" si="1"/>
        <v>29.400370643566308</v>
      </c>
      <c r="E49" s="24">
        <f t="shared" si="1"/>
        <v>29.3196817742501</v>
      </c>
      <c r="G49" s="25">
        <f t="shared" si="1"/>
        <v>30.655624603835072</v>
      </c>
      <c r="H49" s="24">
        <f t="shared" si="1"/>
        <v>34.033446247395801</v>
      </c>
      <c r="I49" s="23">
        <f t="shared" si="1"/>
        <v>39.941833005093969</v>
      </c>
      <c r="J49" s="24">
        <f t="shared" si="1"/>
        <v>41.328420327457302</v>
      </c>
    </row>
    <row r="50" spans="1:12" s="19" customFormat="1" ht="164.25" customHeight="1" x14ac:dyDescent="0.2">
      <c r="A50" s="102" t="s">
        <v>124</v>
      </c>
      <c r="B50" s="103"/>
      <c r="C50" s="103"/>
      <c r="D50" s="103"/>
      <c r="E50" s="103"/>
      <c r="F50" s="103"/>
      <c r="G50" s="103"/>
      <c r="H50" s="103"/>
      <c r="I50" s="103"/>
      <c r="J50" s="103"/>
    </row>
    <row r="51" spans="1:12" ht="50.25" customHeight="1" x14ac:dyDescent="0.2">
      <c r="A51" s="104" t="s">
        <v>82</v>
      </c>
      <c r="B51" s="104"/>
      <c r="C51" s="104"/>
      <c r="D51" s="104"/>
      <c r="E51" s="104"/>
      <c r="F51" s="105"/>
      <c r="G51" s="105"/>
      <c r="H51" s="105"/>
      <c r="I51" s="105"/>
      <c r="J51" s="105"/>
    </row>
    <row r="52" spans="1:12" s="15" customFormat="1" ht="15" customHeight="1" x14ac:dyDescent="0.2">
      <c r="A52" s="104" t="s">
        <v>83</v>
      </c>
      <c r="B52" s="104"/>
      <c r="C52" s="104"/>
      <c r="D52" s="104"/>
      <c r="E52" s="104"/>
      <c r="F52" s="105"/>
      <c r="G52" s="105"/>
      <c r="H52" s="105"/>
      <c r="I52" s="105"/>
      <c r="J52" s="105"/>
    </row>
    <row r="53" spans="1:12" ht="102" customHeight="1" x14ac:dyDescent="0.2">
      <c r="A53" s="104" t="s">
        <v>113</v>
      </c>
      <c r="B53" s="104"/>
      <c r="C53" s="104"/>
      <c r="D53" s="104"/>
      <c r="E53" s="104"/>
      <c r="F53" s="106"/>
      <c r="G53" s="106"/>
      <c r="H53" s="106"/>
      <c r="I53" s="106"/>
      <c r="J53" s="106"/>
    </row>
    <row r="54" spans="1:12" x14ac:dyDescent="0.2">
      <c r="A54" s="73" t="s">
        <v>121</v>
      </c>
      <c r="B54" s="75"/>
      <c r="C54" s="73"/>
      <c r="D54" s="73"/>
      <c r="E54" s="73"/>
      <c r="F54" s="73"/>
      <c r="G54" s="73"/>
      <c r="H54" s="73"/>
      <c r="I54" s="73"/>
      <c r="J54" s="74"/>
    </row>
    <row r="55" spans="1:12" x14ac:dyDescent="0.2">
      <c r="A55" s="73" t="s">
        <v>85</v>
      </c>
      <c r="B55" s="73"/>
      <c r="C55" s="73"/>
      <c r="D55" s="73"/>
      <c r="E55" s="73"/>
      <c r="F55" s="101" t="s">
        <v>120</v>
      </c>
      <c r="L55" s="83"/>
    </row>
    <row r="56" spans="1:12" ht="12.75" x14ac:dyDescent="0.2">
      <c r="A56" s="73" t="s">
        <v>87</v>
      </c>
      <c r="B56" s="73"/>
      <c r="C56" s="73"/>
      <c r="D56" s="73"/>
      <c r="E56" s="73"/>
      <c r="F56" s="84" t="s">
        <v>122</v>
      </c>
      <c r="G56" s="83"/>
      <c r="L56" s="83"/>
    </row>
    <row r="57" spans="1:12" ht="12.75" x14ac:dyDescent="0.2">
      <c r="A57" s="73" t="s">
        <v>93</v>
      </c>
      <c r="B57" s="73"/>
      <c r="C57" s="73"/>
      <c r="D57" s="73"/>
      <c r="E57" s="73"/>
      <c r="F57" s="85" t="s">
        <v>94</v>
      </c>
    </row>
    <row r="58" spans="1:12" x14ac:dyDescent="0.2">
      <c r="A58" s="73" t="s">
        <v>90</v>
      </c>
      <c r="B58" s="73"/>
      <c r="C58" s="73"/>
      <c r="D58" s="73"/>
      <c r="E58" s="73"/>
      <c r="F58" s="74"/>
      <c r="G58" s="16">
        <f ca="1">TODAY()</f>
        <v>42978</v>
      </c>
    </row>
    <row r="59" spans="1:12" x14ac:dyDescent="0.2">
      <c r="A59" s="73"/>
      <c r="B59" s="73"/>
      <c r="C59" s="73"/>
      <c r="D59" s="73"/>
      <c r="E59" s="73"/>
      <c r="F59" s="73"/>
      <c r="G59" s="73"/>
      <c r="H59" s="73"/>
      <c r="I59" s="73"/>
      <c r="J59" s="74"/>
    </row>
    <row r="60" spans="1:12" x14ac:dyDescent="0.2">
      <c r="A60" s="73"/>
      <c r="B60" s="73"/>
      <c r="C60" s="73"/>
      <c r="D60" s="73"/>
      <c r="E60" s="73"/>
      <c r="F60" s="73"/>
      <c r="G60" s="73"/>
      <c r="H60" s="73"/>
      <c r="I60" s="73"/>
      <c r="J60" s="74"/>
    </row>
  </sheetData>
  <mergeCells count="11">
    <mergeCell ref="A50:J50"/>
    <mergeCell ref="A51:J51"/>
    <mergeCell ref="A52:J52"/>
    <mergeCell ref="A53:J53"/>
    <mergeCell ref="B2:J2"/>
    <mergeCell ref="B3:E3"/>
    <mergeCell ref="G3:J3"/>
    <mergeCell ref="B4:C4"/>
    <mergeCell ref="D4:E4"/>
    <mergeCell ref="G4:H4"/>
    <mergeCell ref="I4:J4"/>
  </mergeCells>
  <hyperlinks>
    <hyperlink ref="F57" r:id="rId1"/>
    <hyperlink ref="F55"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59"/>
  <sheetViews>
    <sheetView showGridLines="0" workbookViewId="0"/>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1" ht="14.25" x14ac:dyDescent="0.2">
      <c r="B1" s="87" t="s">
        <v>95</v>
      </c>
      <c r="C1" s="87"/>
      <c r="D1" s="87"/>
      <c r="E1" s="87"/>
      <c r="F1" s="87"/>
      <c r="G1" s="87"/>
      <c r="H1" s="87"/>
      <c r="I1" s="87"/>
      <c r="J1" s="87"/>
    </row>
    <row r="2" spans="1:11" ht="12.75" x14ac:dyDescent="0.2">
      <c r="B2" s="107" t="s">
        <v>115</v>
      </c>
      <c r="C2" s="107"/>
      <c r="D2" s="107"/>
      <c r="E2" s="107"/>
      <c r="F2" s="107"/>
      <c r="G2" s="107"/>
      <c r="H2" s="107"/>
      <c r="I2" s="107"/>
      <c r="J2" s="107"/>
    </row>
    <row r="3" spans="1:11" ht="36" customHeight="1" x14ac:dyDescent="0.2">
      <c r="B3" s="108" t="s">
        <v>97</v>
      </c>
      <c r="C3" s="108"/>
      <c r="D3" s="108"/>
      <c r="E3" s="108"/>
      <c r="F3" s="86"/>
      <c r="G3" s="108" t="s">
        <v>98</v>
      </c>
      <c r="H3" s="108"/>
      <c r="I3" s="108"/>
      <c r="J3" s="108"/>
    </row>
    <row r="4" spans="1:11" ht="15.75" customHeight="1" x14ac:dyDescent="0.2">
      <c r="A4" s="20"/>
      <c r="B4" s="109" t="s">
        <v>99</v>
      </c>
      <c r="C4" s="110"/>
      <c r="D4" s="109" t="s">
        <v>100</v>
      </c>
      <c r="E4" s="110"/>
      <c r="G4" s="111" t="s">
        <v>99</v>
      </c>
      <c r="H4" s="110"/>
      <c r="I4" s="109" t="s">
        <v>100</v>
      </c>
      <c r="J4" s="110"/>
    </row>
    <row r="5" spans="1:11" ht="57.6" customHeight="1" x14ac:dyDescent="0.2">
      <c r="A5" s="21"/>
      <c r="B5" s="3" t="s">
        <v>101</v>
      </c>
      <c r="C5" s="4" t="s">
        <v>103</v>
      </c>
      <c r="D5" s="3" t="s">
        <v>102</v>
      </c>
      <c r="E5" s="4" t="s">
        <v>103</v>
      </c>
      <c r="G5" s="5" t="s">
        <v>101</v>
      </c>
      <c r="H5" s="4" t="s">
        <v>103</v>
      </c>
      <c r="I5" s="3" t="s">
        <v>102</v>
      </c>
      <c r="J5" s="4" t="s">
        <v>103</v>
      </c>
    </row>
    <row r="6" spans="1:11" ht="12" customHeight="1" x14ac:dyDescent="0.2">
      <c r="A6" s="71" t="s">
        <v>77</v>
      </c>
      <c r="B6" s="2"/>
      <c r="C6" s="6"/>
      <c r="D6" s="2"/>
      <c r="E6" s="6"/>
      <c r="G6" s="7"/>
      <c r="H6" s="6"/>
      <c r="I6" s="2"/>
      <c r="J6" s="6"/>
    </row>
    <row r="7" spans="1:11" x14ac:dyDescent="0.2">
      <c r="A7" s="65" t="s">
        <v>38</v>
      </c>
      <c r="B7" s="8">
        <v>21.853714706277074</v>
      </c>
      <c r="C7" s="9">
        <v>27.848292105912424</v>
      </c>
      <c r="D7" s="8">
        <v>33.296490330545055</v>
      </c>
      <c r="E7" s="9">
        <v>33.666796675401002</v>
      </c>
      <c r="F7" s="17"/>
      <c r="G7" s="10">
        <v>44.876077257809605</v>
      </c>
      <c r="H7" s="9">
        <v>47.391678109023069</v>
      </c>
      <c r="I7" s="8">
        <v>53.099497325698529</v>
      </c>
      <c r="J7" s="9">
        <v>53.095567102772996</v>
      </c>
      <c r="K7" s="11"/>
    </row>
    <row r="8" spans="1:11" x14ac:dyDescent="0.2">
      <c r="A8" s="65" t="s">
        <v>39</v>
      </c>
      <c r="B8" s="8">
        <v>27.582158098828014</v>
      </c>
      <c r="C8" s="9">
        <v>35.207517728800518</v>
      </c>
      <c r="D8" s="8">
        <v>39.363966735204599</v>
      </c>
      <c r="E8" s="9">
        <v>39.117815905201361</v>
      </c>
      <c r="F8" s="18"/>
      <c r="G8" s="10">
        <v>34.352375381815818</v>
      </c>
      <c r="H8" s="9">
        <v>39.71599171850665</v>
      </c>
      <c r="I8" s="8">
        <v>43.961093708016996</v>
      </c>
      <c r="J8" s="9">
        <v>43.099044648079548</v>
      </c>
      <c r="K8" s="11"/>
    </row>
    <row r="9" spans="1:11" x14ac:dyDescent="0.2">
      <c r="A9" s="65" t="s">
        <v>40</v>
      </c>
      <c r="B9" s="8">
        <v>28.819391992436977</v>
      </c>
      <c r="C9" s="9">
        <v>30.423372974580918</v>
      </c>
      <c r="D9" s="8">
        <v>40.302832969846257</v>
      </c>
      <c r="E9" s="9">
        <v>42.006154537043116</v>
      </c>
      <c r="G9" s="10">
        <v>42.977503892393976</v>
      </c>
      <c r="H9" s="9">
        <v>40.434669907838462</v>
      </c>
      <c r="I9" s="8">
        <v>48.873004195268663</v>
      </c>
      <c r="J9" s="9">
        <v>49.428140533041336</v>
      </c>
      <c r="K9" s="11"/>
    </row>
    <row r="10" spans="1:11" x14ac:dyDescent="0.2">
      <c r="A10" s="65" t="s">
        <v>41</v>
      </c>
      <c r="B10" s="8">
        <v>39.614450791773166</v>
      </c>
      <c r="C10" s="9">
        <v>37.34886238379147</v>
      </c>
      <c r="D10" s="8">
        <v>45.726572934132705</v>
      </c>
      <c r="E10" s="9">
        <v>37.328219472344095</v>
      </c>
      <c r="G10" s="10">
        <v>39.614450791773166</v>
      </c>
      <c r="H10" s="9">
        <v>37.34886238379147</v>
      </c>
      <c r="I10" s="8">
        <v>45.726572934132705</v>
      </c>
      <c r="J10" s="9">
        <v>37.328219472344095</v>
      </c>
      <c r="K10" s="11"/>
    </row>
    <row r="11" spans="1:11" x14ac:dyDescent="0.2">
      <c r="A11" s="65" t="s">
        <v>3</v>
      </c>
      <c r="B11" s="8">
        <v>20.863802959071052</v>
      </c>
      <c r="C11" s="9">
        <v>25.704573196006574</v>
      </c>
      <c r="D11" s="8">
        <v>37.184214410728991</v>
      </c>
      <c r="E11" s="9">
        <v>35.087405791276971</v>
      </c>
      <c r="G11" s="10">
        <v>22.0937715060412</v>
      </c>
      <c r="H11" s="9">
        <v>26.574292296215333</v>
      </c>
      <c r="I11" s="8">
        <v>37.894337082416982</v>
      </c>
      <c r="J11" s="9">
        <v>35.702390064762049</v>
      </c>
      <c r="K11" s="11"/>
    </row>
    <row r="12" spans="1:11" x14ac:dyDescent="0.2">
      <c r="A12" s="65" t="s">
        <v>42</v>
      </c>
      <c r="B12" s="8">
        <v>7.7995497169733365</v>
      </c>
      <c r="C12" s="9">
        <v>11.030228990146927</v>
      </c>
      <c r="D12" s="8">
        <v>20.57955591818186</v>
      </c>
      <c r="E12" s="9">
        <v>21.722193082234547</v>
      </c>
      <c r="G12" s="10">
        <v>7.7995497169733365</v>
      </c>
      <c r="H12" s="9">
        <v>11.030228990146927</v>
      </c>
      <c r="I12" s="8">
        <v>20.57955591818186</v>
      </c>
      <c r="J12" s="9">
        <v>21.722193082234547</v>
      </c>
      <c r="K12" s="11"/>
    </row>
    <row r="13" spans="1:11" x14ac:dyDescent="0.2">
      <c r="A13" s="65" t="s">
        <v>43</v>
      </c>
      <c r="B13" s="8">
        <v>19.650550484614662</v>
      </c>
      <c r="C13" s="9">
        <v>23.692555224362479</v>
      </c>
      <c r="D13" s="8">
        <v>26.647374309162849</v>
      </c>
      <c r="E13" s="9">
        <v>26.578413475110569</v>
      </c>
      <c r="G13" s="10">
        <v>24.619027006681094</v>
      </c>
      <c r="H13" s="9">
        <v>29.641115141373618</v>
      </c>
      <c r="I13" s="8">
        <v>32.938628771584852</v>
      </c>
      <c r="J13" s="9">
        <v>33.268918791756846</v>
      </c>
      <c r="K13" s="11"/>
    </row>
    <row r="14" spans="1:11" x14ac:dyDescent="0.2">
      <c r="A14" s="65" t="s">
        <v>44</v>
      </c>
      <c r="B14" s="8">
        <v>41.507657359013145</v>
      </c>
      <c r="C14" s="9">
        <v>58.70069197945179</v>
      </c>
      <c r="D14" s="8">
        <v>48.600139964301221</v>
      </c>
      <c r="E14" s="9">
        <v>58.716204269388982</v>
      </c>
      <c r="G14" s="10">
        <v>61.463162059753721</v>
      </c>
      <c r="H14" s="9">
        <v>62.870425185041981</v>
      </c>
      <c r="I14" s="8">
        <v>58.768665457581591</v>
      </c>
      <c r="J14" s="9">
        <v>62.638270484793814</v>
      </c>
      <c r="K14" s="11"/>
    </row>
    <row r="15" spans="1:11" x14ac:dyDescent="0.2">
      <c r="A15" s="65" t="s">
        <v>45</v>
      </c>
      <c r="B15" s="8">
        <v>29.808691989466247</v>
      </c>
      <c r="C15" s="9">
        <v>27.401587344724827</v>
      </c>
      <c r="D15" s="8">
        <v>26.625522131825214</v>
      </c>
      <c r="E15" s="9">
        <v>23.058378555185438</v>
      </c>
      <c r="G15" s="10">
        <v>29.808691989466247</v>
      </c>
      <c r="H15" s="9">
        <v>27.401587344724827</v>
      </c>
      <c r="I15" s="8">
        <v>26.625522131825214</v>
      </c>
      <c r="J15" s="9">
        <v>23.058378555185438</v>
      </c>
      <c r="K15" s="11"/>
    </row>
    <row r="16" spans="1:11" x14ac:dyDescent="0.2">
      <c r="A16" s="65" t="s">
        <v>46</v>
      </c>
      <c r="B16" s="8">
        <v>12.843116841452382</v>
      </c>
      <c r="C16" s="9">
        <v>16.346619018291836</v>
      </c>
      <c r="D16" s="8">
        <v>20.729065984014213</v>
      </c>
      <c r="E16" s="9">
        <v>21.833298630469049</v>
      </c>
      <c r="G16" s="10">
        <v>28.403884091467631</v>
      </c>
      <c r="H16" s="9">
        <v>27.349743061243164</v>
      </c>
      <c r="I16" s="8">
        <v>29.713079144607633</v>
      </c>
      <c r="J16" s="9">
        <v>29.613682255476679</v>
      </c>
      <c r="K16" s="11"/>
    </row>
    <row r="17" spans="1:11" x14ac:dyDescent="0.2">
      <c r="A17" s="67" t="s">
        <v>47</v>
      </c>
      <c r="B17" s="8">
        <v>7.5588159017200365</v>
      </c>
      <c r="C17" s="9">
        <v>9.8078731166891444</v>
      </c>
      <c r="D17" s="8">
        <v>19.943865687950893</v>
      </c>
      <c r="E17" s="9">
        <v>21.391449001867702</v>
      </c>
      <c r="G17" s="10">
        <v>7.5588159017200365</v>
      </c>
      <c r="H17" s="9">
        <v>9.8078731166891444</v>
      </c>
      <c r="I17" s="8">
        <v>22.213189573669595</v>
      </c>
      <c r="J17" s="9">
        <v>23.904755289189616</v>
      </c>
      <c r="K17" s="11"/>
    </row>
    <row r="18" spans="1:11" x14ac:dyDescent="0.2">
      <c r="A18" s="65" t="s">
        <v>48</v>
      </c>
      <c r="B18" s="8">
        <v>21.61636289046475</v>
      </c>
      <c r="C18" s="9">
        <v>25.984630533542663</v>
      </c>
      <c r="D18" s="8">
        <v>28.829291876871164</v>
      </c>
      <c r="E18" s="9">
        <v>31.451808005626212</v>
      </c>
      <c r="G18" s="10">
        <v>52.091660317646372</v>
      </c>
      <c r="H18" s="9">
        <v>48.867213220665668</v>
      </c>
      <c r="I18" s="8">
        <v>47.512842403703075</v>
      </c>
      <c r="J18" s="9">
        <v>47.632237394752778</v>
      </c>
      <c r="K18" s="11"/>
    </row>
    <row r="19" spans="1:11" x14ac:dyDescent="0.2">
      <c r="A19" s="65" t="s">
        <v>8</v>
      </c>
      <c r="B19" s="8">
        <v>26.920526935446855</v>
      </c>
      <c r="C19" s="9">
        <v>28.553709642512285</v>
      </c>
      <c r="D19" s="8">
        <v>28.918200996832219</v>
      </c>
      <c r="E19" s="9">
        <v>29.081441153343341</v>
      </c>
      <c r="G19" s="10">
        <v>38.500596589594437</v>
      </c>
      <c r="H19" s="9">
        <v>36.619737986803372</v>
      </c>
      <c r="I19" s="8">
        <v>37.838805726597393</v>
      </c>
      <c r="J19" s="9">
        <v>36.806911466439601</v>
      </c>
      <c r="K19" s="11"/>
    </row>
    <row r="20" spans="1:11" x14ac:dyDescent="0.2">
      <c r="A20" s="65" t="s">
        <v>49</v>
      </c>
      <c r="B20" s="8">
        <v>0</v>
      </c>
      <c r="C20" s="9">
        <v>0</v>
      </c>
      <c r="D20" s="8">
        <v>10.440430328921066</v>
      </c>
      <c r="E20" s="9">
        <v>3.2603624613436533</v>
      </c>
      <c r="G20" s="10">
        <v>0</v>
      </c>
      <c r="H20" s="9">
        <v>0</v>
      </c>
      <c r="I20" s="8">
        <v>10.440430328921066</v>
      </c>
      <c r="J20" s="9">
        <v>3.2603624613436533</v>
      </c>
      <c r="K20" s="11"/>
    </row>
    <row r="21" spans="1:11" x14ac:dyDescent="0.2">
      <c r="A21" s="65" t="s">
        <v>50</v>
      </c>
      <c r="B21" s="8">
        <v>18.424242424242426</v>
      </c>
      <c r="C21" s="9">
        <v>13.027906756406693</v>
      </c>
      <c r="D21" s="8">
        <v>25.348981515935087</v>
      </c>
      <c r="E21" s="9">
        <v>20.74074074074074</v>
      </c>
      <c r="G21" s="10">
        <v>21.737373737373737</v>
      </c>
      <c r="H21" s="9">
        <v>16.513443213164624</v>
      </c>
      <c r="I21" s="8">
        <v>28.56814665323482</v>
      </c>
      <c r="J21" s="9">
        <v>24.296296296296298</v>
      </c>
      <c r="K21" s="11"/>
    </row>
    <row r="22" spans="1:11" x14ac:dyDescent="0.2">
      <c r="A22" s="65" t="s">
        <v>51</v>
      </c>
      <c r="B22" s="8">
        <v>45.619598108464743</v>
      </c>
      <c r="C22" s="9">
        <v>53.901955735307148</v>
      </c>
      <c r="D22" s="8">
        <v>44.211187776333929</v>
      </c>
      <c r="E22" s="9">
        <v>53.347384454712532</v>
      </c>
      <c r="G22" s="10">
        <v>65.146597298812551</v>
      </c>
      <c r="H22" s="9">
        <v>70.390452466089457</v>
      </c>
      <c r="I22" s="8">
        <v>58.098803292111242</v>
      </c>
      <c r="J22" s="9">
        <v>65.006512304620927</v>
      </c>
      <c r="K22" s="11"/>
    </row>
    <row r="23" spans="1:11" x14ac:dyDescent="0.2">
      <c r="A23" s="65" t="s">
        <v>52</v>
      </c>
      <c r="B23" s="8">
        <v>46.436874845637966</v>
      </c>
      <c r="C23" s="9">
        <v>53.758461935012377</v>
      </c>
      <c r="D23" s="8">
        <v>36.692755279417327</v>
      </c>
      <c r="E23" s="9">
        <v>44.18985082955971</v>
      </c>
      <c r="G23" s="10">
        <v>52.288191914541166</v>
      </c>
      <c r="H23" s="9">
        <v>56.551554304092747</v>
      </c>
      <c r="I23" s="8">
        <v>44.293839120318843</v>
      </c>
      <c r="J23" s="9">
        <v>49.821938552281338</v>
      </c>
      <c r="K23" s="11"/>
    </row>
    <row r="24" spans="1:11" x14ac:dyDescent="0.2">
      <c r="A24" s="65" t="s">
        <v>53</v>
      </c>
      <c r="B24" s="8">
        <v>26.763761785385018</v>
      </c>
      <c r="C24" s="9">
        <v>26.472529131035937</v>
      </c>
      <c r="D24" s="8">
        <v>36.53765462877309</v>
      </c>
      <c r="E24" s="9">
        <v>26.661314730266248</v>
      </c>
      <c r="G24" s="10">
        <v>26.763761785385018</v>
      </c>
      <c r="H24" s="9">
        <v>36.692422289378413</v>
      </c>
      <c r="I24" s="8">
        <v>48.023624218000094</v>
      </c>
      <c r="J24" s="9">
        <v>36.608456181632349</v>
      </c>
      <c r="K24" s="11"/>
    </row>
    <row r="25" spans="1:11" x14ac:dyDescent="0.2">
      <c r="A25" s="65" t="s">
        <v>55</v>
      </c>
      <c r="B25" s="8">
        <v>0</v>
      </c>
      <c r="C25" s="9">
        <v>0</v>
      </c>
      <c r="D25" s="8">
        <v>0</v>
      </c>
      <c r="E25" s="9">
        <v>0</v>
      </c>
      <c r="G25" s="10">
        <v>0</v>
      </c>
      <c r="H25" s="9">
        <v>0</v>
      </c>
      <c r="I25" s="8">
        <v>0</v>
      </c>
      <c r="J25" s="9">
        <v>0</v>
      </c>
      <c r="K25" s="11"/>
    </row>
    <row r="26" spans="1:11" x14ac:dyDescent="0.2">
      <c r="A26" s="65" t="s">
        <v>56</v>
      </c>
      <c r="B26" s="8">
        <v>41.275330615914967</v>
      </c>
      <c r="C26" s="9">
        <v>43.358557767566481</v>
      </c>
      <c r="D26" s="8">
        <v>58.061308520789787</v>
      </c>
      <c r="E26" s="9">
        <v>52.775641025450994</v>
      </c>
      <c r="G26" s="10">
        <v>67.355463036266599</v>
      </c>
      <c r="H26" s="9">
        <v>67.328993642974837</v>
      </c>
      <c r="I26" s="8">
        <v>77.633087456408006</v>
      </c>
      <c r="J26" s="9">
        <v>69.725298780949544</v>
      </c>
      <c r="K26" s="11"/>
    </row>
    <row r="27" spans="1:11" x14ac:dyDescent="0.2">
      <c r="A27" s="65" t="s">
        <v>17</v>
      </c>
      <c r="B27" s="8">
        <v>43.215831188967165</v>
      </c>
      <c r="C27" s="9">
        <v>45.88097084765122</v>
      </c>
      <c r="D27" s="8">
        <v>42.421191222725291</v>
      </c>
      <c r="E27" s="9">
        <v>47.01261575497103</v>
      </c>
      <c r="G27" s="10">
        <v>46.651946413513592</v>
      </c>
      <c r="H27" s="9">
        <v>48.530270358148641</v>
      </c>
      <c r="I27" s="8">
        <v>44.658812975599687</v>
      </c>
      <c r="J27" s="9">
        <v>48.786375023801106</v>
      </c>
      <c r="K27" s="11"/>
    </row>
    <row r="28" spans="1:11" x14ac:dyDescent="0.2">
      <c r="A28" s="65" t="s">
        <v>57</v>
      </c>
      <c r="B28" s="8">
        <v>19.264168342993113</v>
      </c>
      <c r="C28" s="9">
        <v>22.624447793408493</v>
      </c>
      <c r="D28" s="8">
        <v>21.00233854663697</v>
      </c>
      <c r="E28" s="9">
        <v>24.554375004092375</v>
      </c>
      <c r="G28" s="10">
        <v>40.148921850890915</v>
      </c>
      <c r="H28" s="9">
        <v>41.93027140914198</v>
      </c>
      <c r="I28" s="8">
        <v>40.862030643663886</v>
      </c>
      <c r="J28" s="9">
        <v>41.753372871454737</v>
      </c>
      <c r="K28" s="11"/>
    </row>
    <row r="29" spans="1:11" x14ac:dyDescent="0.2">
      <c r="A29" s="65" t="s">
        <v>58</v>
      </c>
      <c r="B29" s="8">
        <v>29.206798910507359</v>
      </c>
      <c r="C29" s="9">
        <v>34.420242007653464</v>
      </c>
      <c r="D29" s="8">
        <v>37.083525215779744</v>
      </c>
      <c r="E29" s="9">
        <v>35.536932804695248</v>
      </c>
      <c r="G29" s="10">
        <v>38.469120061046162</v>
      </c>
      <c r="H29" s="9">
        <v>41.977299809661439</v>
      </c>
      <c r="I29" s="8">
        <v>42.815392202879835</v>
      </c>
      <c r="J29" s="9">
        <v>39.957751328072774</v>
      </c>
      <c r="K29" s="11"/>
    </row>
    <row r="30" spans="1:11" x14ac:dyDescent="0.2">
      <c r="A30" s="65" t="s">
        <v>59</v>
      </c>
      <c r="B30" s="8">
        <v>50.358744394618832</v>
      </c>
      <c r="C30" s="9">
        <v>50.867295891455584</v>
      </c>
      <c r="D30" s="8">
        <v>45.601454373790681</v>
      </c>
      <c r="E30" s="9">
        <v>43.088430493273535</v>
      </c>
      <c r="G30" s="10">
        <v>67.023461883408075</v>
      </c>
      <c r="H30" s="9">
        <v>60.515783775158155</v>
      </c>
      <c r="I30" s="8">
        <v>54.238919904597367</v>
      </c>
      <c r="J30" s="9">
        <v>50.568695067264571</v>
      </c>
      <c r="K30" s="11"/>
    </row>
    <row r="31" spans="1:11" x14ac:dyDescent="0.2">
      <c r="A31" s="65" t="s">
        <v>60</v>
      </c>
      <c r="B31" s="8">
        <v>21.897757750895749</v>
      </c>
      <c r="C31" s="9">
        <v>23.837292116017419</v>
      </c>
      <c r="D31" s="8">
        <v>29.194601266955498</v>
      </c>
      <c r="E31" s="9">
        <v>33.711021800721092</v>
      </c>
      <c r="G31" s="10">
        <v>24.752568330374576</v>
      </c>
      <c r="H31" s="9">
        <v>23.837292116017419</v>
      </c>
      <c r="I31" s="8">
        <v>29.194601266955498</v>
      </c>
      <c r="J31" s="9">
        <v>33.711021800721092</v>
      </c>
      <c r="K31" s="11"/>
    </row>
    <row r="32" spans="1:11" x14ac:dyDescent="0.2">
      <c r="A32" s="65" t="s">
        <v>22</v>
      </c>
      <c r="B32" s="8">
        <v>24.850628157303067</v>
      </c>
      <c r="C32" s="9">
        <v>26.358071530161538</v>
      </c>
      <c r="D32" s="8">
        <v>29.616130364837272</v>
      </c>
      <c r="E32" s="9">
        <v>30.899675175083487</v>
      </c>
      <c r="G32" s="10">
        <v>24.850628157303067</v>
      </c>
      <c r="H32" s="9">
        <v>26.358071530161538</v>
      </c>
      <c r="I32" s="8">
        <v>29.616130364837272</v>
      </c>
      <c r="J32" s="9">
        <v>30.899675175083487</v>
      </c>
      <c r="K32" s="11"/>
    </row>
    <row r="33" spans="1:11" x14ac:dyDescent="0.2">
      <c r="A33" s="65" t="s">
        <v>61</v>
      </c>
      <c r="B33" s="8">
        <v>9.6145991124972419</v>
      </c>
      <c r="C33" s="9">
        <v>11.878423468918339</v>
      </c>
      <c r="D33" s="8">
        <v>22.936518774197221</v>
      </c>
      <c r="E33" s="9">
        <v>17.527798766046974</v>
      </c>
      <c r="G33" s="10">
        <v>18.19851320013478</v>
      </c>
      <c r="H33" s="9">
        <v>21.581311503968848</v>
      </c>
      <c r="I33" s="8">
        <v>24.209427710846466</v>
      </c>
      <c r="J33" s="9">
        <v>24.388776692725003</v>
      </c>
      <c r="K33" s="11"/>
    </row>
    <row r="34" spans="1:11" x14ac:dyDescent="0.2">
      <c r="A34" s="65" t="s">
        <v>62</v>
      </c>
      <c r="B34" s="8">
        <v>19.267918456743217</v>
      </c>
      <c r="C34" s="9">
        <v>23.852821268818776</v>
      </c>
      <c r="D34" s="8">
        <v>22.901129651679085</v>
      </c>
      <c r="E34" s="9">
        <v>27.828298650868138</v>
      </c>
      <c r="G34" s="10">
        <v>47.755432304078624</v>
      </c>
      <c r="H34" s="9">
        <v>43.996535489415315</v>
      </c>
      <c r="I34" s="8">
        <v>39.348403439981375</v>
      </c>
      <c r="J34" s="9">
        <v>42.072055574535838</v>
      </c>
      <c r="K34" s="11"/>
    </row>
    <row r="35" spans="1:11" x14ac:dyDescent="0.2">
      <c r="A35" s="67" t="s">
        <v>63</v>
      </c>
      <c r="B35" s="8">
        <v>21.047253769510288</v>
      </c>
      <c r="C35" s="9">
        <v>23.361577411839534</v>
      </c>
      <c r="D35" s="8">
        <v>37.42059286705539</v>
      </c>
      <c r="E35" s="9">
        <v>38.402686969915791</v>
      </c>
      <c r="G35" s="10">
        <v>56.96098326494927</v>
      </c>
      <c r="H35" s="9">
        <v>48.756419075763802</v>
      </c>
      <c r="I35" s="8">
        <v>60.370467965425036</v>
      </c>
      <c r="J35" s="9">
        <v>58.277861818783791</v>
      </c>
      <c r="K35" s="11"/>
    </row>
    <row r="36" spans="1:11" x14ac:dyDescent="0.2">
      <c r="A36" s="65" t="s">
        <v>64</v>
      </c>
      <c r="B36" s="8">
        <v>23.532972345641355</v>
      </c>
      <c r="C36" s="9">
        <v>24.96048649061774</v>
      </c>
      <c r="D36" s="8">
        <v>36.684273380187747</v>
      </c>
      <c r="E36" s="9">
        <v>35.299458518462032</v>
      </c>
      <c r="G36" s="10">
        <v>29.687749728347555</v>
      </c>
      <c r="H36" s="9">
        <v>31.360611231801773</v>
      </c>
      <c r="I36" s="8">
        <v>43.038700222112013</v>
      </c>
      <c r="J36" s="9">
        <v>41.81628162956271</v>
      </c>
      <c r="K36" s="11"/>
    </row>
    <row r="37" spans="1:11" x14ac:dyDescent="0.2">
      <c r="A37" s="65" t="s">
        <v>65</v>
      </c>
      <c r="B37" s="8">
        <v>18.830318793793158</v>
      </c>
      <c r="C37" s="9">
        <v>21.844997525852204</v>
      </c>
      <c r="D37" s="8">
        <v>21.630132482123781</v>
      </c>
      <c r="E37" s="9">
        <v>24.935461215218282</v>
      </c>
      <c r="G37" s="10">
        <v>50.5378295543834</v>
      </c>
      <c r="H37" s="9">
        <v>44.265593399210985</v>
      </c>
      <c r="I37" s="8">
        <v>39.936472355083517</v>
      </c>
      <c r="J37" s="9">
        <v>40.789216595513402</v>
      </c>
      <c r="K37" s="11"/>
    </row>
    <row r="38" spans="1:11" ht="14.25" customHeight="1" x14ac:dyDescent="0.2">
      <c r="A38" s="65" t="s">
        <v>66</v>
      </c>
      <c r="B38" s="8">
        <v>21.734254752952431</v>
      </c>
      <c r="C38" s="9">
        <v>23.516700291887084</v>
      </c>
      <c r="D38" s="8">
        <v>23.349814840364317</v>
      </c>
      <c r="E38" s="9">
        <v>23.26922259118551</v>
      </c>
      <c r="G38" s="10">
        <v>46.204756521885571</v>
      </c>
      <c r="H38" s="9">
        <v>45.539028324423484</v>
      </c>
      <c r="I38" s="8">
        <v>42.479195601221647</v>
      </c>
      <c r="J38" s="9">
        <v>39.835752288753241</v>
      </c>
      <c r="K38" s="11"/>
    </row>
    <row r="39" spans="1:11" x14ac:dyDescent="0.2">
      <c r="A39" s="68" t="s">
        <v>67</v>
      </c>
      <c r="B39" s="12">
        <v>0</v>
      </c>
      <c r="C39" s="13">
        <v>0</v>
      </c>
      <c r="D39" s="12">
        <v>0</v>
      </c>
      <c r="E39" s="13">
        <v>0</v>
      </c>
      <c r="G39" s="14">
        <v>0</v>
      </c>
      <c r="H39" s="13">
        <v>0</v>
      </c>
      <c r="I39" s="12">
        <v>0</v>
      </c>
      <c r="J39" s="13">
        <v>0</v>
      </c>
      <c r="K39" s="11"/>
    </row>
    <row r="40" spans="1:11" x14ac:dyDescent="0.2">
      <c r="A40" s="72" t="s">
        <v>78</v>
      </c>
      <c r="B40" s="8"/>
      <c r="C40" s="9"/>
      <c r="D40" s="8"/>
      <c r="E40" s="9"/>
      <c r="G40" s="10"/>
      <c r="H40" s="9"/>
      <c r="I40" s="8"/>
      <c r="J40" s="9"/>
      <c r="K40" s="11"/>
    </row>
    <row r="41" spans="1:11" x14ac:dyDescent="0.2">
      <c r="A41" s="69" t="s">
        <v>70</v>
      </c>
      <c r="B41" s="8">
        <v>12.973738997154463</v>
      </c>
      <c r="C41" s="9">
        <v>14.119105716915769</v>
      </c>
      <c r="D41" s="8">
        <v>22.499252011798301</v>
      </c>
      <c r="E41" s="9">
        <v>20.770595963875909</v>
      </c>
      <c r="G41" s="10">
        <v>12.973738997154463</v>
      </c>
      <c r="H41" s="9">
        <v>14.119105716915769</v>
      </c>
      <c r="I41" s="8">
        <v>22.499252011798301</v>
      </c>
      <c r="J41" s="9">
        <v>20.770595963875909</v>
      </c>
      <c r="K41" s="11"/>
    </row>
    <row r="42" spans="1:11" x14ac:dyDescent="0.2">
      <c r="A42" s="65" t="s">
        <v>71</v>
      </c>
      <c r="B42" s="8" t="s">
        <v>116</v>
      </c>
      <c r="C42" s="9" t="s">
        <v>116</v>
      </c>
      <c r="D42" s="8" t="s">
        <v>116</v>
      </c>
      <c r="E42" s="9" t="s">
        <v>116</v>
      </c>
      <c r="G42" s="10" t="s">
        <v>116</v>
      </c>
      <c r="H42" s="9" t="s">
        <v>116</v>
      </c>
      <c r="I42" s="8" t="s">
        <v>116</v>
      </c>
      <c r="J42" s="9" t="s">
        <v>116</v>
      </c>
      <c r="K42" s="11"/>
    </row>
    <row r="43" spans="1:11" x14ac:dyDescent="0.2">
      <c r="A43" s="65" t="s">
        <v>73</v>
      </c>
      <c r="B43" s="8">
        <v>13.355138893403447</v>
      </c>
      <c r="C43" s="9">
        <v>18.887018550427563</v>
      </c>
      <c r="D43" s="8">
        <v>25.059427364306796</v>
      </c>
      <c r="E43" s="9">
        <v>28.379670148482326</v>
      </c>
      <c r="G43" s="10">
        <v>33.240940705681183</v>
      </c>
      <c r="H43" s="9">
        <v>36.154475260155962</v>
      </c>
      <c r="I43" s="8">
        <v>41.962974945661131</v>
      </c>
      <c r="J43" s="9">
        <v>43.819714867944747</v>
      </c>
      <c r="K43" s="11"/>
    </row>
    <row r="44" spans="1:11" x14ac:dyDescent="0.2">
      <c r="A44" s="65" t="s">
        <v>74</v>
      </c>
      <c r="B44" s="8">
        <v>24.503019158940756</v>
      </c>
      <c r="C44" s="9">
        <v>31.187251812295624</v>
      </c>
      <c r="D44" s="8">
        <v>42.197957127135474</v>
      </c>
      <c r="E44" s="9">
        <v>42.845279215062121</v>
      </c>
      <c r="G44" s="10">
        <v>24.503019158940756</v>
      </c>
      <c r="H44" s="9">
        <v>31.187251812295624</v>
      </c>
      <c r="I44" s="8">
        <v>42.197957127135474</v>
      </c>
      <c r="J44" s="9">
        <v>42.845279215062121</v>
      </c>
      <c r="K44" s="11"/>
    </row>
    <row r="45" spans="1:11" x14ac:dyDescent="0.2">
      <c r="A45" s="65" t="s">
        <v>75</v>
      </c>
      <c r="B45" s="8">
        <v>42.2855088577289</v>
      </c>
      <c r="C45" s="9">
        <v>33.133353379385632</v>
      </c>
      <c r="D45" s="8">
        <v>34.797701697337558</v>
      </c>
      <c r="E45" s="9">
        <v>32.936160134316971</v>
      </c>
      <c r="G45" s="10">
        <v>48.74572088533936</v>
      </c>
      <c r="H45" s="9">
        <v>38.497871359982334</v>
      </c>
      <c r="I45" s="8">
        <v>39.624709119250198</v>
      </c>
      <c r="J45" s="9">
        <v>36.917174185551346</v>
      </c>
      <c r="K45" s="11"/>
    </row>
    <row r="46" spans="1:11" x14ac:dyDescent="0.2">
      <c r="A46" s="70" t="s">
        <v>76</v>
      </c>
      <c r="B46" s="12">
        <v>14.017634911294438</v>
      </c>
      <c r="C46" s="13">
        <v>17.841536463552455</v>
      </c>
      <c r="D46" s="12">
        <v>20.265085564752102</v>
      </c>
      <c r="E46" s="13">
        <v>21.867510461619322</v>
      </c>
      <c r="G46" s="14">
        <v>14.017634911294438</v>
      </c>
      <c r="H46" s="13">
        <v>17.841536463552455</v>
      </c>
      <c r="I46" s="12">
        <v>20.265085564752102</v>
      </c>
      <c r="J46" s="13">
        <v>21.867510461619322</v>
      </c>
      <c r="K46" s="11"/>
    </row>
    <row r="47" spans="1:11" s="22" customFormat="1" x14ac:dyDescent="0.2">
      <c r="A47" s="26" t="s">
        <v>79</v>
      </c>
      <c r="B47" s="27">
        <f>MEDIAN(B7:B39)</f>
        <v>21.853714706277074</v>
      </c>
      <c r="C47" s="28">
        <f t="shared" ref="C47:J47" si="0">MEDIAN(C7:C39)</f>
        <v>25.704573196006574</v>
      </c>
      <c r="D47" s="27">
        <f t="shared" si="0"/>
        <v>29.194601266955498</v>
      </c>
      <c r="E47" s="28">
        <f t="shared" si="0"/>
        <v>30.899675175083487</v>
      </c>
      <c r="G47" s="29">
        <f t="shared" si="0"/>
        <v>38.469120061046162</v>
      </c>
      <c r="H47" s="28">
        <f t="shared" si="0"/>
        <v>37.34886238379147</v>
      </c>
      <c r="I47" s="27">
        <f t="shared" si="0"/>
        <v>40.862030643663886</v>
      </c>
      <c r="J47" s="28">
        <f t="shared" si="0"/>
        <v>39.835752288753241</v>
      </c>
      <c r="K47" s="30"/>
    </row>
    <row r="48" spans="1:11" s="22" customFormat="1" x14ac:dyDescent="0.2">
      <c r="A48" s="31" t="s">
        <v>80</v>
      </c>
      <c r="B48" s="23">
        <f>MEDIAN(B7,B9:B10,B14:B16,B18:B22,B25,B27,B30:B37,B41:B46)</f>
        <v>21.875736228586412</v>
      </c>
      <c r="C48" s="24">
        <f t="shared" ref="C48:J48" si="1">MEDIAN(C7,C9:C10,C14:C16,C18:C22,C25,C27,C30:C37,C41:C46)</f>
        <v>25.472558512080202</v>
      </c>
      <c r="D48" s="23">
        <f t="shared" si="1"/>
        <v>29.056401131893857</v>
      </c>
      <c r="E48" s="24">
        <f t="shared" si="1"/>
        <v>31.17574159035485</v>
      </c>
      <c r="G48" s="25">
        <f t="shared" si="1"/>
        <v>35.87076864763781</v>
      </c>
      <c r="H48" s="24">
        <f t="shared" si="1"/>
        <v>36.387106623479667</v>
      </c>
      <c r="I48" s="23">
        <f t="shared" si="1"/>
        <v>39.780590737166861</v>
      </c>
      <c r="J48" s="24">
        <f t="shared" si="1"/>
        <v>39.058718033928749</v>
      </c>
    </row>
    <row r="49" spans="1:12" s="19" customFormat="1" ht="164.25" customHeight="1" x14ac:dyDescent="0.2">
      <c r="A49" s="102" t="s">
        <v>124</v>
      </c>
      <c r="B49" s="103"/>
      <c r="C49" s="103"/>
      <c r="D49" s="103"/>
      <c r="E49" s="103"/>
      <c r="F49" s="103"/>
      <c r="G49" s="103"/>
      <c r="H49" s="103"/>
      <c r="I49" s="103"/>
      <c r="J49" s="103"/>
    </row>
    <row r="50" spans="1:12" ht="50.25" customHeight="1" x14ac:dyDescent="0.2">
      <c r="A50" s="104" t="s">
        <v>82</v>
      </c>
      <c r="B50" s="104"/>
      <c r="C50" s="104"/>
      <c r="D50" s="104"/>
      <c r="E50" s="104"/>
      <c r="F50" s="105"/>
      <c r="G50" s="105"/>
      <c r="H50" s="105"/>
      <c r="I50" s="105"/>
      <c r="J50" s="105"/>
    </row>
    <row r="51" spans="1:12" s="15" customFormat="1" ht="15" customHeight="1" x14ac:dyDescent="0.2">
      <c r="A51" s="104" t="s">
        <v>83</v>
      </c>
      <c r="B51" s="104"/>
      <c r="C51" s="104"/>
      <c r="D51" s="104"/>
      <c r="E51" s="104"/>
      <c r="F51" s="105"/>
      <c r="G51" s="105"/>
      <c r="H51" s="105"/>
      <c r="I51" s="105"/>
      <c r="J51" s="105"/>
    </row>
    <row r="52" spans="1:12" ht="102" customHeight="1" x14ac:dyDescent="0.2">
      <c r="A52" s="104" t="s">
        <v>113</v>
      </c>
      <c r="B52" s="104"/>
      <c r="C52" s="104"/>
      <c r="D52" s="104"/>
      <c r="E52" s="104"/>
      <c r="F52" s="106"/>
      <c r="G52" s="106"/>
      <c r="H52" s="106"/>
      <c r="I52" s="106"/>
      <c r="J52" s="106"/>
    </row>
    <row r="53" spans="1:12" x14ac:dyDescent="0.2">
      <c r="A53" s="73" t="s">
        <v>121</v>
      </c>
      <c r="B53" s="75"/>
      <c r="C53" s="73"/>
      <c r="D53" s="73"/>
      <c r="E53" s="73"/>
      <c r="F53" s="73"/>
      <c r="G53" s="73"/>
      <c r="H53" s="73"/>
      <c r="I53" s="73"/>
      <c r="J53" s="74"/>
    </row>
    <row r="54" spans="1:12" x14ac:dyDescent="0.2">
      <c r="A54" s="73" t="s">
        <v>85</v>
      </c>
      <c r="B54" s="73"/>
      <c r="C54" s="73"/>
      <c r="D54" s="73"/>
      <c r="E54" s="73"/>
      <c r="F54" s="101" t="s">
        <v>120</v>
      </c>
      <c r="L54" s="83"/>
    </row>
    <row r="55" spans="1:12" ht="12.75" x14ac:dyDescent="0.2">
      <c r="A55" s="73" t="s">
        <v>87</v>
      </c>
      <c r="B55" s="73"/>
      <c r="C55" s="73"/>
      <c r="D55" s="73"/>
      <c r="E55" s="73"/>
      <c r="F55" s="84" t="s">
        <v>122</v>
      </c>
      <c r="G55" s="83"/>
      <c r="L55" s="83"/>
    </row>
    <row r="56" spans="1:12" ht="12.75" x14ac:dyDescent="0.2">
      <c r="A56" s="73" t="s">
        <v>93</v>
      </c>
      <c r="B56" s="73"/>
      <c r="C56" s="73"/>
      <c r="D56" s="73"/>
      <c r="E56" s="73"/>
      <c r="F56" s="85" t="s">
        <v>94</v>
      </c>
    </row>
    <row r="57" spans="1:12" x14ac:dyDescent="0.2">
      <c r="A57" s="73" t="s">
        <v>90</v>
      </c>
      <c r="B57" s="73"/>
      <c r="C57" s="73"/>
      <c r="D57" s="73"/>
      <c r="E57" s="73"/>
      <c r="F57" s="74"/>
      <c r="G57" s="16">
        <f ca="1">TODAY()</f>
        <v>42978</v>
      </c>
    </row>
    <row r="58" spans="1:12" x14ac:dyDescent="0.2">
      <c r="A58" s="73"/>
      <c r="B58" s="73"/>
      <c r="C58" s="73"/>
      <c r="D58" s="73"/>
      <c r="E58" s="73"/>
      <c r="F58" s="73"/>
      <c r="G58" s="73"/>
      <c r="H58" s="73"/>
      <c r="I58" s="73"/>
      <c r="J58" s="74"/>
    </row>
    <row r="59" spans="1:12" x14ac:dyDescent="0.2">
      <c r="A59" s="73"/>
      <c r="B59" s="73"/>
      <c r="C59" s="73"/>
      <c r="D59" s="73"/>
      <c r="E59" s="73"/>
      <c r="F59" s="73"/>
      <c r="G59" s="73"/>
      <c r="H59" s="73"/>
      <c r="I59" s="73"/>
      <c r="J59" s="74"/>
    </row>
  </sheetData>
  <mergeCells count="11">
    <mergeCell ref="A49:J49"/>
    <mergeCell ref="A50:J50"/>
    <mergeCell ref="A51:J51"/>
    <mergeCell ref="A52:J52"/>
    <mergeCell ref="B2:J2"/>
    <mergeCell ref="B3:E3"/>
    <mergeCell ref="G3:J3"/>
    <mergeCell ref="B4:C4"/>
    <mergeCell ref="D4:E4"/>
    <mergeCell ref="G4:H4"/>
    <mergeCell ref="I4:J4"/>
  </mergeCells>
  <hyperlinks>
    <hyperlink ref="F56" r:id="rId1"/>
    <hyperlink ref="F54"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9"/>
  <sheetViews>
    <sheetView showGridLines="0" workbookViewId="0"/>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1" ht="14.25" x14ac:dyDescent="0.2">
      <c r="B1" s="87" t="s">
        <v>95</v>
      </c>
      <c r="C1" s="87"/>
      <c r="D1" s="87"/>
      <c r="E1" s="87"/>
      <c r="F1" s="87"/>
      <c r="G1" s="87"/>
      <c r="H1" s="87"/>
      <c r="I1" s="87"/>
      <c r="J1" s="87"/>
    </row>
    <row r="2" spans="1:11" ht="12.75" x14ac:dyDescent="0.2">
      <c r="B2" s="107" t="s">
        <v>96</v>
      </c>
      <c r="C2" s="107"/>
      <c r="D2" s="107"/>
      <c r="E2" s="107"/>
      <c r="F2" s="107"/>
      <c r="G2" s="107"/>
      <c r="H2" s="107"/>
      <c r="I2" s="107"/>
      <c r="J2" s="107"/>
    </row>
    <row r="3" spans="1:11" ht="36" customHeight="1" x14ac:dyDescent="0.2">
      <c r="B3" s="108" t="s">
        <v>97</v>
      </c>
      <c r="C3" s="108"/>
      <c r="D3" s="108"/>
      <c r="E3" s="108"/>
      <c r="F3" s="86"/>
      <c r="G3" s="108" t="s">
        <v>98</v>
      </c>
      <c r="H3" s="108"/>
      <c r="I3" s="108"/>
      <c r="J3" s="108"/>
    </row>
    <row r="4" spans="1:11" ht="15.75" customHeight="1" x14ac:dyDescent="0.2">
      <c r="A4" s="20"/>
      <c r="B4" s="109" t="s">
        <v>99</v>
      </c>
      <c r="C4" s="110"/>
      <c r="D4" s="109" t="s">
        <v>100</v>
      </c>
      <c r="E4" s="110"/>
      <c r="G4" s="111" t="s">
        <v>99</v>
      </c>
      <c r="H4" s="110"/>
      <c r="I4" s="109" t="s">
        <v>100</v>
      </c>
      <c r="J4" s="110"/>
    </row>
    <row r="5" spans="1:11" ht="57.6" customHeight="1" x14ac:dyDescent="0.2">
      <c r="A5" s="21"/>
      <c r="B5" s="3" t="s">
        <v>101</v>
      </c>
      <c r="C5" s="4" t="s">
        <v>103</v>
      </c>
      <c r="D5" s="3" t="s">
        <v>102</v>
      </c>
      <c r="E5" s="4" t="s">
        <v>103</v>
      </c>
      <c r="G5" s="5" t="s">
        <v>101</v>
      </c>
      <c r="H5" s="4" t="s">
        <v>103</v>
      </c>
      <c r="I5" s="3" t="s">
        <v>102</v>
      </c>
      <c r="J5" s="4" t="s">
        <v>103</v>
      </c>
    </row>
    <row r="6" spans="1:11" ht="12" customHeight="1" x14ac:dyDescent="0.2">
      <c r="A6" s="71" t="s">
        <v>77</v>
      </c>
      <c r="B6" s="2"/>
      <c r="C6" s="6"/>
      <c r="D6" s="2"/>
      <c r="E6" s="6"/>
      <c r="G6" s="7"/>
      <c r="H6" s="6"/>
      <c r="I6" s="2"/>
      <c r="J6" s="6"/>
    </row>
    <row r="7" spans="1:11" x14ac:dyDescent="0.2">
      <c r="A7" s="65" t="s">
        <v>38</v>
      </c>
      <c r="B7" s="8">
        <v>21.686029192731606</v>
      </c>
      <c r="C7" s="9">
        <v>27.635510780957709</v>
      </c>
      <c r="D7" s="8">
        <v>33.34333958565653</v>
      </c>
      <c r="E7" s="9">
        <v>33.670936351901503</v>
      </c>
      <c r="F7" s="17"/>
      <c r="G7" s="10">
        <v>44.206136431337505</v>
      </c>
      <c r="H7" s="9">
        <v>46.340033321727866</v>
      </c>
      <c r="I7" s="8">
        <v>51.986404578255701</v>
      </c>
      <c r="J7" s="9">
        <v>52.110018866051036</v>
      </c>
      <c r="K7" s="11"/>
    </row>
    <row r="8" spans="1:11" x14ac:dyDescent="0.2">
      <c r="A8" s="65" t="s">
        <v>39</v>
      </c>
      <c r="B8" s="8">
        <v>28.426718113555399</v>
      </c>
      <c r="C8" s="9">
        <v>36.290506926300829</v>
      </c>
      <c r="D8" s="8">
        <v>40.602763045907004</v>
      </c>
      <c r="E8" s="9">
        <v>40.438340666486944</v>
      </c>
      <c r="F8" s="18"/>
      <c r="G8" s="10">
        <v>35.394229340662491</v>
      </c>
      <c r="H8" s="9">
        <v>40.937928265578364</v>
      </c>
      <c r="I8" s="8">
        <v>45.342760713829769</v>
      </c>
      <c r="J8" s="9">
        <v>44.543299060787056</v>
      </c>
      <c r="K8" s="11"/>
    </row>
    <row r="9" spans="1:11" x14ac:dyDescent="0.2">
      <c r="A9" s="65" t="s">
        <v>40</v>
      </c>
      <c r="B9" s="8">
        <v>28.493141280382929</v>
      </c>
      <c r="C9" s="9">
        <v>30.07503962640877</v>
      </c>
      <c r="D9" s="8">
        <v>40.136640729401236</v>
      </c>
      <c r="E9" s="9">
        <v>41.779042246538474</v>
      </c>
      <c r="G9" s="10">
        <v>42.515005741576012</v>
      </c>
      <c r="H9" s="9">
        <v>39.989995071797061</v>
      </c>
      <c r="I9" s="8">
        <v>48.605366014000637</v>
      </c>
      <c r="J9" s="9">
        <v>49.113173480673161</v>
      </c>
      <c r="K9" s="11"/>
    </row>
    <row r="10" spans="1:11" x14ac:dyDescent="0.2">
      <c r="A10" s="65" t="s">
        <v>41</v>
      </c>
      <c r="B10" s="8">
        <v>40.86530127282623</v>
      </c>
      <c r="C10" s="9">
        <v>38.528430653442619</v>
      </c>
      <c r="D10" s="8">
        <v>46.147198346216946</v>
      </c>
      <c r="E10" s="9">
        <v>37.574141684495324</v>
      </c>
      <c r="G10" s="10">
        <v>40.86530127282623</v>
      </c>
      <c r="H10" s="9">
        <v>38.528430653442619</v>
      </c>
      <c r="I10" s="8">
        <v>46.147198346216946</v>
      </c>
      <c r="J10" s="9">
        <v>37.574141684495324</v>
      </c>
      <c r="K10" s="11"/>
    </row>
    <row r="11" spans="1:11" x14ac:dyDescent="0.2">
      <c r="A11" s="65" t="s">
        <v>3</v>
      </c>
      <c r="B11" s="8">
        <v>20.930591685054612</v>
      </c>
      <c r="C11" s="9">
        <v>25.809686398562995</v>
      </c>
      <c r="D11" s="8">
        <v>37.308264833065309</v>
      </c>
      <c r="E11" s="9">
        <v>35.199954734450557</v>
      </c>
      <c r="G11" s="10">
        <v>22.149855519869373</v>
      </c>
      <c r="H11" s="9">
        <v>26.671836124216032</v>
      </c>
      <c r="I11" s="8">
        <v>38.012205553975051</v>
      </c>
      <c r="J11" s="9">
        <v>35.809585281516725</v>
      </c>
      <c r="K11" s="11"/>
    </row>
    <row r="12" spans="1:11" x14ac:dyDescent="0.2">
      <c r="A12" s="65" t="s">
        <v>42</v>
      </c>
      <c r="B12" s="8">
        <v>5.3295617262219368</v>
      </c>
      <c r="C12" s="9">
        <v>7.5371384747276267</v>
      </c>
      <c r="D12" s="8">
        <v>13.944810428175595</v>
      </c>
      <c r="E12" s="9">
        <v>14.741340944869188</v>
      </c>
      <c r="G12" s="10">
        <v>5.3295617262219368</v>
      </c>
      <c r="H12" s="9">
        <v>7.5371384747276267</v>
      </c>
      <c r="I12" s="8">
        <v>13.944810428175595</v>
      </c>
      <c r="J12" s="9">
        <v>14.741340944869188</v>
      </c>
      <c r="K12" s="11"/>
    </row>
    <row r="13" spans="1:11" x14ac:dyDescent="0.2">
      <c r="A13" s="65" t="s">
        <v>43</v>
      </c>
      <c r="B13" s="8">
        <v>21.135321192715629</v>
      </c>
      <c r="C13" s="9">
        <v>25.447905621530083</v>
      </c>
      <c r="D13" s="8">
        <v>28.612460283728623</v>
      </c>
      <c r="E13" s="9">
        <v>28.531999199519714</v>
      </c>
      <c r="G13" s="10">
        <v>26.178347008204923</v>
      </c>
      <c r="H13" s="9">
        <v>31.518524175242888</v>
      </c>
      <c r="I13" s="8">
        <v>35.024895733003035</v>
      </c>
      <c r="J13" s="9">
        <v>35.376105663398036</v>
      </c>
      <c r="K13" s="11"/>
    </row>
    <row r="14" spans="1:11" x14ac:dyDescent="0.2">
      <c r="A14" s="65" t="s">
        <v>44</v>
      </c>
      <c r="B14" s="8">
        <v>41.493753274779543</v>
      </c>
      <c r="C14" s="9">
        <v>58.681027379027398</v>
      </c>
      <c r="D14" s="8">
        <v>48.628384314331178</v>
      </c>
      <c r="E14" s="9">
        <v>58.758592133424507</v>
      </c>
      <c r="G14" s="10">
        <v>61.960048542223561</v>
      </c>
      <c r="H14" s="9">
        <v>63.356641323228132</v>
      </c>
      <c r="I14" s="8">
        <v>58.906412640676123</v>
      </c>
      <c r="J14" s="9">
        <v>62.845163805582438</v>
      </c>
      <c r="K14" s="11"/>
    </row>
    <row r="15" spans="1:11" x14ac:dyDescent="0.2">
      <c r="A15" s="65" t="s">
        <v>45</v>
      </c>
      <c r="B15" s="8">
        <v>29.098229402926975</v>
      </c>
      <c r="C15" s="9">
        <v>26.748495732715938</v>
      </c>
      <c r="D15" s="8">
        <v>25.990927248970223</v>
      </c>
      <c r="E15" s="9">
        <v>22.508803265521408</v>
      </c>
      <c r="G15" s="10">
        <v>29.098228757246677</v>
      </c>
      <c r="H15" s="9">
        <v>26.748495276151012</v>
      </c>
      <c r="I15" s="8">
        <v>25.990926876186524</v>
      </c>
      <c r="J15" s="9">
        <v>22.508802942681253</v>
      </c>
      <c r="K15" s="11"/>
    </row>
    <row r="16" spans="1:11" x14ac:dyDescent="0.2">
      <c r="A16" s="65" t="s">
        <v>46</v>
      </c>
      <c r="B16" s="8">
        <v>13.98612168576374</v>
      </c>
      <c r="C16" s="9">
        <v>17.801426288887434</v>
      </c>
      <c r="D16" s="8">
        <v>22.573899822280971</v>
      </c>
      <c r="E16" s="9">
        <v>23.77640710892954</v>
      </c>
      <c r="G16" s="10">
        <v>29.361737482469987</v>
      </c>
      <c r="H16" s="9">
        <v>28.67362869855706</v>
      </c>
      <c r="I16" s="8">
        <v>31.451015916930405</v>
      </c>
      <c r="J16" s="9">
        <v>31.464214399454704</v>
      </c>
      <c r="K16" s="11"/>
    </row>
    <row r="17" spans="1:11" x14ac:dyDescent="0.2">
      <c r="A17" s="67" t="s">
        <v>47</v>
      </c>
      <c r="B17" s="8">
        <v>7.7126290159992239</v>
      </c>
      <c r="C17" s="9">
        <v>10.007451930110145</v>
      </c>
      <c r="D17" s="8">
        <v>20.305171279773731</v>
      </c>
      <c r="E17" s="9">
        <v>21.807458542737805</v>
      </c>
      <c r="G17" s="10">
        <v>7.7126290159992239</v>
      </c>
      <c r="H17" s="9">
        <v>10.007451930110145</v>
      </c>
      <c r="I17" s="8">
        <v>22.66520215220357</v>
      </c>
      <c r="J17" s="9">
        <v>24.391189263097544</v>
      </c>
      <c r="K17" s="11"/>
    </row>
    <row r="18" spans="1:11" x14ac:dyDescent="0.2">
      <c r="A18" s="65" t="s">
        <v>48</v>
      </c>
      <c r="B18" s="8">
        <v>20.140239072542702</v>
      </c>
      <c r="C18" s="9">
        <v>24.210209755384174</v>
      </c>
      <c r="D18" s="8">
        <v>25.697819674180746</v>
      </c>
      <c r="E18" s="9">
        <v>29.304048615421582</v>
      </c>
      <c r="G18" s="10">
        <v>49.934204993692809</v>
      </c>
      <c r="H18" s="9">
        <v>47.001070458503335</v>
      </c>
      <c r="I18" s="8">
        <v>44.306479514677619</v>
      </c>
      <c r="J18" s="9">
        <v>45.419620767675148</v>
      </c>
      <c r="K18" s="11"/>
    </row>
    <row r="19" spans="1:11" x14ac:dyDescent="0.2">
      <c r="A19" s="65" t="s">
        <v>8</v>
      </c>
      <c r="B19" s="8">
        <v>27.000938599371452</v>
      </c>
      <c r="C19" s="9">
        <v>28.639001435681543</v>
      </c>
      <c r="D19" s="8">
        <v>28.860827039786983</v>
      </c>
      <c r="E19" s="9">
        <v>29.01962803133355</v>
      </c>
      <c r="G19" s="10">
        <v>38.861319011210661</v>
      </c>
      <c r="H19" s="9">
        <v>36.938655803760028</v>
      </c>
      <c r="I19" s="8">
        <v>38.032541579775007</v>
      </c>
      <c r="J19" s="9">
        <v>36.962570322247757</v>
      </c>
      <c r="K19" s="11"/>
    </row>
    <row r="20" spans="1:11" x14ac:dyDescent="0.2">
      <c r="A20" s="65" t="s">
        <v>49</v>
      </c>
      <c r="B20" s="8">
        <v>0</v>
      </c>
      <c r="C20" s="9">
        <v>0</v>
      </c>
      <c r="D20" s="8">
        <v>9.4123759524088317</v>
      </c>
      <c r="E20" s="9">
        <v>2.9393191415885545</v>
      </c>
      <c r="G20" s="10">
        <v>0</v>
      </c>
      <c r="H20" s="9">
        <v>0</v>
      </c>
      <c r="I20" s="8">
        <v>9.4123759524088317</v>
      </c>
      <c r="J20" s="9">
        <v>2.9393191909225451</v>
      </c>
      <c r="K20" s="11"/>
    </row>
    <row r="21" spans="1:11" x14ac:dyDescent="0.2">
      <c r="A21" s="65" t="s">
        <v>50</v>
      </c>
      <c r="B21" s="8">
        <v>24.349297248005918</v>
      </c>
      <c r="C21" s="9">
        <v>17.217553201191922</v>
      </c>
      <c r="D21" s="8">
        <v>29.61238602410139</v>
      </c>
      <c r="E21" s="9">
        <v>24.363536603121709</v>
      </c>
      <c r="G21" s="10">
        <v>27.376940129501389</v>
      </c>
      <c r="H21" s="9">
        <v>20.887610594077568</v>
      </c>
      <c r="I21" s="8">
        <v>32.946115973694354</v>
      </c>
      <c r="J21" s="9">
        <v>28.1120468373542</v>
      </c>
      <c r="K21" s="11"/>
    </row>
    <row r="22" spans="1:11" x14ac:dyDescent="0.2">
      <c r="A22" s="65" t="s">
        <v>51</v>
      </c>
      <c r="B22" s="8">
        <v>45.775061571103862</v>
      </c>
      <c r="C22" s="9">
        <v>54.08564399713066</v>
      </c>
      <c r="D22" s="8">
        <v>44.361851627487454</v>
      </c>
      <c r="E22" s="9">
        <v>53.529185202785769</v>
      </c>
      <c r="G22" s="10">
        <v>66.845220185098327</v>
      </c>
      <c r="H22" s="9">
        <v>71.503780807611406</v>
      </c>
      <c r="I22" s="8">
        <v>58.299526111416689</v>
      </c>
      <c r="J22" s="9">
        <v>65.845665490741709</v>
      </c>
      <c r="K22" s="11"/>
    </row>
    <row r="23" spans="1:11" x14ac:dyDescent="0.2">
      <c r="A23" s="65" t="s">
        <v>52</v>
      </c>
      <c r="B23" s="8">
        <v>47.787939790380534</v>
      </c>
      <c r="C23" s="9">
        <v>55.244193154621243</v>
      </c>
      <c r="D23" s="8">
        <v>38.405715864304582</v>
      </c>
      <c r="E23" s="9">
        <v>45.775774704572527</v>
      </c>
      <c r="G23" s="10">
        <v>54.146390645967088</v>
      </c>
      <c r="H23" s="9">
        <v>58.036774423333057</v>
      </c>
      <c r="I23" s="8">
        <v>46.665587943237007</v>
      </c>
      <c r="J23" s="9">
        <v>51.724461481265159</v>
      </c>
      <c r="K23" s="11"/>
    </row>
    <row r="24" spans="1:11" x14ac:dyDescent="0.2">
      <c r="A24" s="65" t="s">
        <v>53</v>
      </c>
      <c r="B24" s="8">
        <v>26.522410222287512</v>
      </c>
      <c r="C24" s="9">
        <v>26.23152638893087</v>
      </c>
      <c r="D24" s="8">
        <v>35.632460653830151</v>
      </c>
      <c r="E24" s="9">
        <v>25.923819646678936</v>
      </c>
      <c r="G24" s="10">
        <v>26.522411662533159</v>
      </c>
      <c r="H24" s="9">
        <v>34.590616894245009</v>
      </c>
      <c r="I24" s="8">
        <v>43.355676949321769</v>
      </c>
      <c r="J24" s="9">
        <v>32.612317556882502</v>
      </c>
      <c r="K24" s="11"/>
    </row>
    <row r="25" spans="1:11" x14ac:dyDescent="0.2">
      <c r="A25" s="65" t="s">
        <v>55</v>
      </c>
      <c r="B25" s="8">
        <v>0</v>
      </c>
      <c r="C25" s="9">
        <v>0</v>
      </c>
      <c r="D25" s="8">
        <v>0</v>
      </c>
      <c r="E25" s="9">
        <v>0</v>
      </c>
      <c r="G25" s="10">
        <v>0</v>
      </c>
      <c r="H25" s="9">
        <v>0</v>
      </c>
      <c r="I25" s="8">
        <v>0</v>
      </c>
      <c r="J25" s="9">
        <v>0</v>
      </c>
      <c r="K25" s="11"/>
    </row>
    <row r="26" spans="1:11" x14ac:dyDescent="0.2">
      <c r="A26" s="65" t="s">
        <v>56</v>
      </c>
      <c r="B26" s="8">
        <v>41.275330615914967</v>
      </c>
      <c r="C26" s="9">
        <v>43.358557767566481</v>
      </c>
      <c r="D26" s="8">
        <v>58.061308520789787</v>
      </c>
      <c r="E26" s="9">
        <v>52.775641025450994</v>
      </c>
      <c r="G26" s="10">
        <v>67.355463036266599</v>
      </c>
      <c r="H26" s="9">
        <v>67.328993642974837</v>
      </c>
      <c r="I26" s="8">
        <v>77.633087456408006</v>
      </c>
      <c r="J26" s="9">
        <v>69.725298780949544</v>
      </c>
      <c r="K26" s="11"/>
    </row>
    <row r="27" spans="1:11" x14ac:dyDescent="0.2">
      <c r="A27" s="65" t="s">
        <v>17</v>
      </c>
      <c r="B27" s="8">
        <v>42.311619439894535</v>
      </c>
      <c r="C27" s="9">
        <v>44.818802268576391</v>
      </c>
      <c r="D27" s="8">
        <v>41.730993481187618</v>
      </c>
      <c r="E27" s="9">
        <v>46.233534218016423</v>
      </c>
      <c r="G27" s="10">
        <v>45.765925203723476</v>
      </c>
      <c r="H27" s="9">
        <v>47.554841949437687</v>
      </c>
      <c r="I27" s="8">
        <v>43.967573252163092</v>
      </c>
      <c r="J27" s="9">
        <v>48.006467760905515</v>
      </c>
      <c r="K27" s="11"/>
    </row>
    <row r="28" spans="1:11" x14ac:dyDescent="0.2">
      <c r="A28" s="65" t="s">
        <v>57</v>
      </c>
      <c r="B28" s="8">
        <v>19.090425003835776</v>
      </c>
      <c r="C28" s="9">
        <v>22.420848055168175</v>
      </c>
      <c r="D28" s="8">
        <v>20.813977700620413</v>
      </c>
      <c r="E28" s="9">
        <v>24.334154640384842</v>
      </c>
      <c r="G28" s="10">
        <v>39.766002701588761</v>
      </c>
      <c r="H28" s="9">
        <v>41.533538228576887</v>
      </c>
      <c r="I28" s="8">
        <v>40.489918967780106</v>
      </c>
      <c r="J28" s="9">
        <v>41.374019621115714</v>
      </c>
      <c r="K28" s="11"/>
    </row>
    <row r="29" spans="1:11" x14ac:dyDescent="0.2">
      <c r="A29" s="65" t="s">
        <v>58</v>
      </c>
      <c r="B29" s="8">
        <v>29.002758238715039</v>
      </c>
      <c r="C29" s="9">
        <v>34.179166503400744</v>
      </c>
      <c r="D29" s="8">
        <v>36.391036606344436</v>
      </c>
      <c r="E29" s="9">
        <v>34.913212406535585</v>
      </c>
      <c r="G29" s="10">
        <v>38.363046801440042</v>
      </c>
      <c r="H29" s="9">
        <v>41.739368371833415</v>
      </c>
      <c r="I29" s="8">
        <v>41.910878530839518</v>
      </c>
      <c r="J29" s="9">
        <v>39.149742896704517</v>
      </c>
      <c r="K29" s="11"/>
    </row>
    <row r="30" spans="1:11" x14ac:dyDescent="0.2">
      <c r="A30" s="65" t="s">
        <v>59</v>
      </c>
      <c r="B30" s="8">
        <v>49.231316093486193</v>
      </c>
      <c r="C30" s="9">
        <v>49.760762465264996</v>
      </c>
      <c r="D30" s="8">
        <v>44.387782033451508</v>
      </c>
      <c r="E30" s="9">
        <v>41.9600084421932</v>
      </c>
      <c r="G30" s="10">
        <v>67.03163600817561</v>
      </c>
      <c r="H30" s="9">
        <v>59.804845751961999</v>
      </c>
      <c r="I30" s="8">
        <v>53.445765401631931</v>
      </c>
      <c r="J30" s="9">
        <v>49.804452146094384</v>
      </c>
      <c r="K30" s="11"/>
    </row>
    <row r="31" spans="1:11" x14ac:dyDescent="0.2">
      <c r="A31" s="65" t="s">
        <v>60</v>
      </c>
      <c r="B31" s="8">
        <v>22.555542031402293</v>
      </c>
      <c r="C31" s="9">
        <v>24.553337851025034</v>
      </c>
      <c r="D31" s="8">
        <v>30.071574608587891</v>
      </c>
      <c r="E31" s="9">
        <v>34.723663390448266</v>
      </c>
      <c r="G31" s="10">
        <v>24.561366914592938</v>
      </c>
      <c r="H31" s="9">
        <v>24.553337851025034</v>
      </c>
      <c r="I31" s="8">
        <v>30.071574608587891</v>
      </c>
      <c r="J31" s="9">
        <v>34.723663390448266</v>
      </c>
      <c r="K31" s="11"/>
    </row>
    <row r="32" spans="1:11" x14ac:dyDescent="0.2">
      <c r="A32" s="65" t="s">
        <v>22</v>
      </c>
      <c r="B32" s="8">
        <v>24.721066465958351</v>
      </c>
      <c r="C32" s="9">
        <v>29.71673735161227</v>
      </c>
      <c r="D32" s="8">
        <v>35.170807032429657</v>
      </c>
      <c r="E32" s="9">
        <v>38.154897087906555</v>
      </c>
      <c r="G32" s="10">
        <v>24.721066465958351</v>
      </c>
      <c r="H32" s="9">
        <v>29.71673735161227</v>
      </c>
      <c r="I32" s="8">
        <v>35.170808915174803</v>
      </c>
      <c r="J32" s="9">
        <v>38.154896000903143</v>
      </c>
      <c r="K32" s="11"/>
    </row>
    <row r="33" spans="1:11" x14ac:dyDescent="0.2">
      <c r="A33" s="65" t="s">
        <v>61</v>
      </c>
      <c r="B33" s="8">
        <v>9.2644432895539541</v>
      </c>
      <c r="C33" s="9">
        <v>11.445821017546068</v>
      </c>
      <c r="D33" s="8">
        <v>21.564766205707024</v>
      </c>
      <c r="E33" s="9">
        <v>16.810886980233917</v>
      </c>
      <c r="G33" s="10">
        <v>17.535738258467724</v>
      </c>
      <c r="H33" s="9">
        <v>20.795337819424358</v>
      </c>
      <c r="I33" s="8">
        <v>23.237024050216569</v>
      </c>
      <c r="J33" s="9">
        <v>23.421994946918723</v>
      </c>
      <c r="K33" s="11"/>
    </row>
    <row r="34" spans="1:11" x14ac:dyDescent="0.2">
      <c r="A34" s="65" t="s">
        <v>62</v>
      </c>
      <c r="B34" s="8">
        <v>17.788572504551283</v>
      </c>
      <c r="C34" s="9">
        <v>22.050461594968123</v>
      </c>
      <c r="D34" s="8">
        <v>21.158134062243114</v>
      </c>
      <c r="E34" s="9">
        <v>25.721160499223224</v>
      </c>
      <c r="G34" s="10">
        <v>45.461582130153616</v>
      </c>
      <c r="H34" s="9">
        <v>41.852486979794833</v>
      </c>
      <c r="I34" s="8">
        <v>37.326420084398165</v>
      </c>
      <c r="J34" s="9">
        <v>39.723306930062343</v>
      </c>
      <c r="K34" s="11"/>
    </row>
    <row r="35" spans="1:11" x14ac:dyDescent="0.2">
      <c r="A35" s="67" t="s">
        <v>63</v>
      </c>
      <c r="B35" s="8">
        <v>20.565006564062919</v>
      </c>
      <c r="C35" s="9">
        <v>22.825013073992466</v>
      </c>
      <c r="D35" s="8">
        <v>38.587600977706174</v>
      </c>
      <c r="E35" s="9">
        <v>39.275061253999823</v>
      </c>
      <c r="G35" s="10">
        <v>58.882945461280606</v>
      </c>
      <c r="H35" s="9">
        <v>49.919887923599049</v>
      </c>
      <c r="I35" s="8">
        <v>61.645987711285422</v>
      </c>
      <c r="J35" s="9">
        <v>59.244209935565543</v>
      </c>
      <c r="K35" s="11"/>
    </row>
    <row r="36" spans="1:11" x14ac:dyDescent="0.2">
      <c r="A36" s="65" t="s">
        <v>64</v>
      </c>
      <c r="B36" s="8">
        <v>20.38797580101221</v>
      </c>
      <c r="C36" s="9">
        <v>24.508009781297762</v>
      </c>
      <c r="D36" s="8">
        <v>37.078279689622669</v>
      </c>
      <c r="E36" s="9">
        <v>35.122246293180844</v>
      </c>
      <c r="G36" s="10">
        <v>26.399779861853734</v>
      </c>
      <c r="H36" s="9">
        <v>30.759461070699658</v>
      </c>
      <c r="I36" s="8">
        <v>43.28509278048444</v>
      </c>
      <c r="J36" s="9">
        <v>41.487685930350736</v>
      </c>
      <c r="K36" s="11"/>
    </row>
    <row r="37" spans="1:11" x14ac:dyDescent="0.2">
      <c r="A37" s="65" t="s">
        <v>65</v>
      </c>
      <c r="B37" s="8">
        <v>18.401266323703997</v>
      </c>
      <c r="C37" s="9">
        <v>21.406279683724133</v>
      </c>
      <c r="D37" s="8">
        <v>21.162274904506962</v>
      </c>
      <c r="E37" s="9">
        <v>24.436090225563909</v>
      </c>
      <c r="G37" s="10">
        <v>49.425290199182164</v>
      </c>
      <c r="H37" s="9">
        <v>43.343577345768097</v>
      </c>
      <c r="I37" s="8">
        <v>39.074003440359654</v>
      </c>
      <c r="J37" s="9">
        <v>39.948102163302991</v>
      </c>
      <c r="K37" s="11"/>
    </row>
    <row r="38" spans="1:11" ht="14.25" customHeight="1" x14ac:dyDescent="0.2">
      <c r="A38" s="65" t="s">
        <v>66</v>
      </c>
      <c r="B38" s="8">
        <v>21.58241864190386</v>
      </c>
      <c r="C38" s="9">
        <v>23.352411966494657</v>
      </c>
      <c r="D38" s="8">
        <v>23.186692381399695</v>
      </c>
      <c r="E38" s="9">
        <v>23.10666315192573</v>
      </c>
      <c r="G38" s="10">
        <v>45.881968801672798</v>
      </c>
      <c r="H38" s="9">
        <v>45.220891400001356</v>
      </c>
      <c r="I38" s="8">
        <v>41.495872640882119</v>
      </c>
      <c r="J38" s="9">
        <v>38.962878379106073</v>
      </c>
      <c r="K38" s="11"/>
    </row>
    <row r="39" spans="1:11" x14ac:dyDescent="0.2">
      <c r="A39" s="68" t="s">
        <v>67</v>
      </c>
      <c r="B39" s="12">
        <v>0</v>
      </c>
      <c r="C39" s="13">
        <v>0</v>
      </c>
      <c r="D39" s="12">
        <v>0</v>
      </c>
      <c r="E39" s="13">
        <v>0</v>
      </c>
      <c r="G39" s="14">
        <v>0</v>
      </c>
      <c r="H39" s="13">
        <v>0</v>
      </c>
      <c r="I39" s="12">
        <v>0</v>
      </c>
      <c r="J39" s="13">
        <v>0</v>
      </c>
      <c r="K39" s="11"/>
    </row>
    <row r="40" spans="1:11" x14ac:dyDescent="0.2">
      <c r="A40" s="72" t="s">
        <v>78</v>
      </c>
      <c r="B40" s="8"/>
      <c r="C40" s="9"/>
      <c r="D40" s="8"/>
      <c r="E40" s="9"/>
      <c r="G40" s="10"/>
      <c r="H40" s="9"/>
      <c r="I40" s="8"/>
      <c r="J40" s="9"/>
      <c r="K40" s="11"/>
    </row>
    <row r="41" spans="1:11" x14ac:dyDescent="0.2">
      <c r="A41" s="69" t="s">
        <v>70</v>
      </c>
      <c r="B41" s="8">
        <v>13.283359579211931</v>
      </c>
      <c r="C41" s="9">
        <v>14.456061609777276</v>
      </c>
      <c r="D41" s="8">
        <v>23.036200381458809</v>
      </c>
      <c r="E41" s="9">
        <v>21.266291227083229</v>
      </c>
      <c r="G41" s="10">
        <v>13.283359579211931</v>
      </c>
      <c r="H41" s="9">
        <v>14.456061609777276</v>
      </c>
      <c r="I41" s="8">
        <v>23.036200381458809</v>
      </c>
      <c r="J41" s="9">
        <v>21.266291227083229</v>
      </c>
      <c r="K41" s="11"/>
    </row>
    <row r="42" spans="1:11" x14ac:dyDescent="0.2">
      <c r="A42" s="65" t="s">
        <v>71</v>
      </c>
      <c r="B42" s="8" t="s">
        <v>116</v>
      </c>
      <c r="C42" s="9" t="s">
        <v>116</v>
      </c>
      <c r="D42" s="8" t="s">
        <v>116</v>
      </c>
      <c r="E42" s="9" t="s">
        <v>116</v>
      </c>
      <c r="G42" s="10" t="s">
        <v>116</v>
      </c>
      <c r="H42" s="9" t="s">
        <v>116</v>
      </c>
      <c r="I42" s="8" t="s">
        <v>116</v>
      </c>
      <c r="J42" s="9" t="s">
        <v>116</v>
      </c>
      <c r="K42" s="11"/>
    </row>
    <row r="43" spans="1:11" x14ac:dyDescent="0.2">
      <c r="A43" s="65" t="s">
        <v>73</v>
      </c>
      <c r="B43" s="8">
        <v>13.768706983003364</v>
      </c>
      <c r="C43" s="9">
        <v>19.471892151704495</v>
      </c>
      <c r="D43" s="8">
        <v>25.83544171984774</v>
      </c>
      <c r="E43" s="9">
        <v>29.258502338882149</v>
      </c>
      <c r="G43" s="10">
        <v>32.256638284431133</v>
      </c>
      <c r="H43" s="9">
        <v>36.641233056469936</v>
      </c>
      <c r="I43" s="8">
        <v>42.666238329493169</v>
      </c>
      <c r="J43" s="9">
        <v>43.371426996460599</v>
      </c>
      <c r="K43" s="11"/>
    </row>
    <row r="44" spans="1:11" x14ac:dyDescent="0.2">
      <c r="A44" s="65" t="s">
        <v>74</v>
      </c>
      <c r="B44" s="8">
        <v>22.557507055400563</v>
      </c>
      <c r="C44" s="9">
        <v>31.901132411074258</v>
      </c>
      <c r="D44" s="8">
        <v>74.007025903242848</v>
      </c>
      <c r="E44" s="9">
        <v>48.838793053279957</v>
      </c>
      <c r="G44" s="10">
        <v>22.557507055400563</v>
      </c>
      <c r="H44" s="9">
        <v>31.901132411074258</v>
      </c>
      <c r="I44" s="8">
        <v>74.007025903242848</v>
      </c>
      <c r="J44" s="9">
        <v>48.838793053279957</v>
      </c>
      <c r="K44" s="11"/>
    </row>
    <row r="45" spans="1:11" x14ac:dyDescent="0.2">
      <c r="A45" s="65" t="s">
        <v>75</v>
      </c>
      <c r="B45" s="8">
        <v>42.371597901375026</v>
      </c>
      <c r="C45" s="9">
        <v>33.29592917398606</v>
      </c>
      <c r="D45" s="8">
        <v>35.100440522738296</v>
      </c>
      <c r="E45" s="9">
        <v>33.288928362976108</v>
      </c>
      <c r="G45" s="10">
        <v>48.613396790691795</v>
      </c>
      <c r="H45" s="9">
        <v>38.730346718151985</v>
      </c>
      <c r="I45" s="8">
        <v>39.931313617825843</v>
      </c>
      <c r="J45" s="9">
        <v>37.266977425055778</v>
      </c>
      <c r="K45" s="11"/>
    </row>
    <row r="46" spans="1:11" x14ac:dyDescent="0.2">
      <c r="A46" s="70" t="s">
        <v>76</v>
      </c>
      <c r="B46" s="12">
        <v>14.470327001493372</v>
      </c>
      <c r="C46" s="13">
        <v>18.417719427736976</v>
      </c>
      <c r="D46" s="12">
        <v>20.91953576269357</v>
      </c>
      <c r="E46" s="13">
        <v>22.573710122329661</v>
      </c>
      <c r="G46" s="14">
        <v>14.470327001493372</v>
      </c>
      <c r="H46" s="13">
        <v>18.417719427736976</v>
      </c>
      <c r="I46" s="12">
        <v>20.91953576269357</v>
      </c>
      <c r="J46" s="13">
        <v>22.573710122329661</v>
      </c>
      <c r="K46" s="11"/>
    </row>
    <row r="47" spans="1:11" s="22" customFormat="1" x14ac:dyDescent="0.2">
      <c r="A47" s="26" t="s">
        <v>79</v>
      </c>
      <c r="B47" s="27">
        <f>MEDIAN(B7:B39)</f>
        <v>21.686029192731606</v>
      </c>
      <c r="C47" s="28">
        <f t="shared" ref="C47:J47" si="0">MEDIAN(C7:C39)</f>
        <v>25.447905621530083</v>
      </c>
      <c r="D47" s="27">
        <f t="shared" si="0"/>
        <v>30.071574608587891</v>
      </c>
      <c r="E47" s="28">
        <f t="shared" si="0"/>
        <v>29.304048615421582</v>
      </c>
      <c r="G47" s="29">
        <f t="shared" si="0"/>
        <v>38.363046801440042</v>
      </c>
      <c r="H47" s="28">
        <f t="shared" si="0"/>
        <v>38.528430653442619</v>
      </c>
      <c r="I47" s="27">
        <f t="shared" si="0"/>
        <v>40.489918967780106</v>
      </c>
      <c r="J47" s="28">
        <f t="shared" si="0"/>
        <v>38.962878379106073</v>
      </c>
      <c r="K47" s="30"/>
    </row>
    <row r="48" spans="1:11" s="22" customFormat="1" x14ac:dyDescent="0.2">
      <c r="A48" s="31" t="s">
        <v>80</v>
      </c>
      <c r="B48" s="23">
        <f>MEDIAN(B7,B9:B10,B14:B16,B18:B22,B25,B27,B30:B37,B41:B46)</f>
        <v>22.12078561206695</v>
      </c>
      <c r="C48" s="24">
        <f t="shared" ref="C48:J48" si="1">MEDIAN(C7,C9:C10,C14:C16,C18:C22,C25,C27,C30:C37,C41:C46)</f>
        <v>24.530673816161396</v>
      </c>
      <c r="D48" s="23">
        <f t="shared" si="1"/>
        <v>29.841980316344639</v>
      </c>
      <c r="E48" s="24">
        <f t="shared" si="1"/>
        <v>31.296488489198843</v>
      </c>
      <c r="G48" s="25">
        <f t="shared" si="1"/>
        <v>35.558978647820894</v>
      </c>
      <c r="H48" s="24">
        <f t="shared" si="1"/>
        <v>36.789944430114986</v>
      </c>
      <c r="I48" s="23">
        <f t="shared" si="1"/>
        <v>39.502658529092749</v>
      </c>
      <c r="J48" s="24">
        <f t="shared" si="1"/>
        <v>38.939101465482743</v>
      </c>
    </row>
    <row r="49" spans="1:12" s="19" customFormat="1" ht="164.25" customHeight="1" x14ac:dyDescent="0.2">
      <c r="A49" s="102" t="s">
        <v>124</v>
      </c>
      <c r="B49" s="103"/>
      <c r="C49" s="103"/>
      <c r="D49" s="103"/>
      <c r="E49" s="103"/>
      <c r="F49" s="103"/>
      <c r="G49" s="103"/>
      <c r="H49" s="103"/>
      <c r="I49" s="103"/>
      <c r="J49" s="103"/>
    </row>
    <row r="50" spans="1:12" ht="50.25" customHeight="1" x14ac:dyDescent="0.2">
      <c r="A50" s="104" t="s">
        <v>82</v>
      </c>
      <c r="B50" s="104"/>
      <c r="C50" s="104"/>
      <c r="D50" s="104"/>
      <c r="E50" s="104"/>
      <c r="F50" s="105"/>
      <c r="G50" s="105"/>
      <c r="H50" s="105"/>
      <c r="I50" s="105"/>
      <c r="J50" s="105"/>
    </row>
    <row r="51" spans="1:12" s="15" customFormat="1" ht="15" customHeight="1" x14ac:dyDescent="0.2">
      <c r="A51" s="104" t="s">
        <v>83</v>
      </c>
      <c r="B51" s="104"/>
      <c r="C51" s="104"/>
      <c r="D51" s="104"/>
      <c r="E51" s="104"/>
      <c r="F51" s="105"/>
      <c r="G51" s="105"/>
      <c r="H51" s="105"/>
      <c r="I51" s="105"/>
      <c r="J51" s="105"/>
    </row>
    <row r="52" spans="1:12" ht="102" customHeight="1" x14ac:dyDescent="0.2">
      <c r="A52" s="104" t="s">
        <v>113</v>
      </c>
      <c r="B52" s="104"/>
      <c r="C52" s="104"/>
      <c r="D52" s="104"/>
      <c r="E52" s="104"/>
      <c r="F52" s="106"/>
      <c r="G52" s="106"/>
      <c r="H52" s="106"/>
      <c r="I52" s="106"/>
      <c r="J52" s="106"/>
    </row>
    <row r="53" spans="1:12" x14ac:dyDescent="0.2">
      <c r="A53" s="73" t="s">
        <v>121</v>
      </c>
      <c r="B53" s="75"/>
      <c r="C53" s="73"/>
      <c r="D53" s="73"/>
      <c r="E53" s="73"/>
      <c r="F53" s="73"/>
      <c r="G53" s="73"/>
      <c r="H53" s="73"/>
      <c r="I53" s="73"/>
      <c r="J53" s="74"/>
    </row>
    <row r="54" spans="1:12" x14ac:dyDescent="0.2">
      <c r="A54" s="73" t="s">
        <v>85</v>
      </c>
      <c r="B54" s="73"/>
      <c r="C54" s="73"/>
      <c r="D54" s="73"/>
      <c r="E54" s="73"/>
      <c r="F54" s="101" t="s">
        <v>120</v>
      </c>
      <c r="L54" s="83"/>
    </row>
    <row r="55" spans="1:12" ht="12.75" x14ac:dyDescent="0.2">
      <c r="A55" s="73" t="s">
        <v>87</v>
      </c>
      <c r="B55" s="73"/>
      <c r="C55" s="73"/>
      <c r="D55" s="73"/>
      <c r="E55" s="73"/>
      <c r="F55" s="84" t="s">
        <v>122</v>
      </c>
      <c r="G55" s="83"/>
      <c r="L55" s="83"/>
    </row>
    <row r="56" spans="1:12" ht="12.75" x14ac:dyDescent="0.2">
      <c r="A56" s="73" t="s">
        <v>93</v>
      </c>
      <c r="B56" s="73"/>
      <c r="C56" s="73"/>
      <c r="D56" s="73"/>
      <c r="E56" s="73"/>
      <c r="F56" s="85" t="s">
        <v>94</v>
      </c>
    </row>
    <row r="57" spans="1:12" x14ac:dyDescent="0.2">
      <c r="A57" s="73" t="s">
        <v>90</v>
      </c>
      <c r="B57" s="73"/>
      <c r="C57" s="73"/>
      <c r="D57" s="73"/>
      <c r="E57" s="73"/>
      <c r="F57" s="74"/>
      <c r="G57" s="16">
        <f ca="1">TODAY()</f>
        <v>42978</v>
      </c>
    </row>
    <row r="58" spans="1:12" x14ac:dyDescent="0.2">
      <c r="A58" s="73"/>
      <c r="B58" s="73"/>
      <c r="C58" s="73"/>
      <c r="D58" s="73"/>
      <c r="E58" s="73"/>
      <c r="F58" s="73"/>
      <c r="G58" s="73"/>
      <c r="H58" s="73"/>
      <c r="I58" s="73"/>
      <c r="J58" s="74"/>
    </row>
    <row r="59" spans="1:12" x14ac:dyDescent="0.2">
      <c r="A59" s="73"/>
      <c r="B59" s="73"/>
      <c r="C59" s="73"/>
      <c r="D59" s="73"/>
      <c r="E59" s="73"/>
      <c r="F59" s="73"/>
      <c r="G59" s="73"/>
      <c r="H59" s="73"/>
      <c r="I59" s="73"/>
      <c r="J59" s="74"/>
    </row>
  </sheetData>
  <mergeCells count="11">
    <mergeCell ref="A50:J50"/>
    <mergeCell ref="A51:J51"/>
    <mergeCell ref="A52:J52"/>
    <mergeCell ref="A49:J49"/>
    <mergeCell ref="B4:C4"/>
    <mergeCell ref="I4:J4"/>
    <mergeCell ref="B2:J2"/>
    <mergeCell ref="B3:E3"/>
    <mergeCell ref="G3:J3"/>
    <mergeCell ref="D4:E4"/>
    <mergeCell ref="G4:H4"/>
  </mergeCells>
  <hyperlinks>
    <hyperlink ref="F56" r:id="rId1"/>
    <hyperlink ref="F54"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59"/>
  <sheetViews>
    <sheetView showGridLines="0" workbookViewId="0"/>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1" ht="14.25" x14ac:dyDescent="0.2">
      <c r="B1" s="87" t="s">
        <v>95</v>
      </c>
      <c r="C1" s="87"/>
      <c r="D1" s="87"/>
      <c r="E1" s="87"/>
      <c r="F1" s="87"/>
      <c r="G1" s="87"/>
      <c r="H1" s="87"/>
      <c r="I1" s="87"/>
      <c r="J1" s="87"/>
    </row>
    <row r="2" spans="1:11" ht="12.75" x14ac:dyDescent="0.2">
      <c r="B2" s="107" t="s">
        <v>104</v>
      </c>
      <c r="C2" s="107"/>
      <c r="D2" s="107"/>
      <c r="E2" s="107"/>
      <c r="F2" s="107"/>
      <c r="G2" s="107"/>
      <c r="H2" s="107"/>
      <c r="I2" s="107"/>
      <c r="J2" s="107"/>
    </row>
    <row r="3" spans="1:11" ht="36" customHeight="1" x14ac:dyDescent="0.2">
      <c r="B3" s="108" t="s">
        <v>97</v>
      </c>
      <c r="C3" s="108"/>
      <c r="D3" s="108"/>
      <c r="E3" s="108"/>
      <c r="F3" s="86"/>
      <c r="G3" s="108" t="s">
        <v>98</v>
      </c>
      <c r="H3" s="108"/>
      <c r="I3" s="108"/>
      <c r="J3" s="108"/>
    </row>
    <row r="4" spans="1:11" ht="15.75" customHeight="1" x14ac:dyDescent="0.2">
      <c r="A4" s="20"/>
      <c r="B4" s="109" t="s">
        <v>99</v>
      </c>
      <c r="C4" s="110"/>
      <c r="D4" s="109" t="s">
        <v>100</v>
      </c>
      <c r="E4" s="110"/>
      <c r="G4" s="111" t="s">
        <v>99</v>
      </c>
      <c r="H4" s="110"/>
      <c r="I4" s="109" t="s">
        <v>100</v>
      </c>
      <c r="J4" s="110"/>
    </row>
    <row r="5" spans="1:11" ht="57.6" customHeight="1" x14ac:dyDescent="0.2">
      <c r="A5" s="21"/>
      <c r="B5" s="3" t="s">
        <v>101</v>
      </c>
      <c r="C5" s="4" t="s">
        <v>103</v>
      </c>
      <c r="D5" s="3" t="s">
        <v>102</v>
      </c>
      <c r="E5" s="4" t="s">
        <v>103</v>
      </c>
      <c r="G5" s="5" t="s">
        <v>101</v>
      </c>
      <c r="H5" s="4" t="s">
        <v>103</v>
      </c>
      <c r="I5" s="3" t="s">
        <v>102</v>
      </c>
      <c r="J5" s="4" t="s">
        <v>103</v>
      </c>
    </row>
    <row r="6" spans="1:11" ht="12" customHeight="1" x14ac:dyDescent="0.2">
      <c r="A6" s="71" t="s">
        <v>77</v>
      </c>
      <c r="B6" s="2"/>
      <c r="C6" s="6"/>
      <c r="D6" s="2"/>
      <c r="E6" s="6"/>
      <c r="G6" s="7"/>
      <c r="H6" s="6"/>
      <c r="I6" s="2"/>
      <c r="J6" s="6"/>
    </row>
    <row r="7" spans="1:11" x14ac:dyDescent="0.2">
      <c r="A7" s="65" t="s">
        <v>38</v>
      </c>
      <c r="B7" s="8">
        <v>20.978816654492331</v>
      </c>
      <c r="C7" s="9">
        <v>26.693410118130586</v>
      </c>
      <c r="D7" s="8">
        <v>32.756945236406274</v>
      </c>
      <c r="E7" s="9">
        <v>32.977842707572435</v>
      </c>
      <c r="F7" s="17"/>
      <c r="G7" s="10">
        <v>43.067932797662529</v>
      </c>
      <c r="H7" s="9">
        <v>45.039964440808575</v>
      </c>
      <c r="I7" s="8">
        <v>51.043215377429199</v>
      </c>
      <c r="J7" s="9">
        <v>51.064037009982954</v>
      </c>
      <c r="K7" s="11"/>
    </row>
    <row r="8" spans="1:11" x14ac:dyDescent="0.2">
      <c r="A8" s="65" t="s">
        <v>39</v>
      </c>
      <c r="B8" s="8">
        <v>28.616612660919984</v>
      </c>
      <c r="C8" s="9">
        <v>36.52618782281008</v>
      </c>
      <c r="D8" s="8">
        <v>40.663918000023997</v>
      </c>
      <c r="E8" s="9">
        <v>40.796426433666063</v>
      </c>
      <c r="F8" s="18"/>
      <c r="G8" s="10">
        <v>35.628548433928472</v>
      </c>
      <c r="H8" s="9">
        <v>41.204548006004565</v>
      </c>
      <c r="I8" s="8">
        <v>45.43504346668167</v>
      </c>
      <c r="J8" s="9">
        <v>44.928342292434479</v>
      </c>
      <c r="K8" s="11"/>
    </row>
    <row r="9" spans="1:11" x14ac:dyDescent="0.2">
      <c r="A9" s="65" t="s">
        <v>40</v>
      </c>
      <c r="B9" s="8">
        <v>28.239588140912193</v>
      </c>
      <c r="C9" s="9">
        <v>30.171290907743828</v>
      </c>
      <c r="D9" s="8">
        <v>31.332039845979899</v>
      </c>
      <c r="E9" s="9">
        <v>34.348870674089781</v>
      </c>
      <c r="G9" s="10">
        <v>42.853701752434525</v>
      </c>
      <c r="H9" s="9">
        <v>40.505029743481892</v>
      </c>
      <c r="I9" s="8">
        <v>40.20857230448361</v>
      </c>
      <c r="J9" s="9">
        <v>42.036173280671136</v>
      </c>
      <c r="K9" s="11"/>
    </row>
    <row r="10" spans="1:11" x14ac:dyDescent="0.2">
      <c r="A10" s="65" t="s">
        <v>41</v>
      </c>
      <c r="B10" s="8">
        <v>39.503023218476386</v>
      </c>
      <c r="C10" s="9">
        <v>37.243805322086942</v>
      </c>
      <c r="D10" s="8">
        <v>44.640597863286118</v>
      </c>
      <c r="E10" s="9">
        <v>36.348895124628278</v>
      </c>
      <c r="G10" s="10">
        <v>39.503023218476386</v>
      </c>
      <c r="H10" s="9">
        <v>37.243805322086942</v>
      </c>
      <c r="I10" s="8">
        <v>44.640597863286118</v>
      </c>
      <c r="J10" s="9">
        <v>36.348895124628278</v>
      </c>
      <c r="K10" s="11"/>
    </row>
    <row r="11" spans="1:11" x14ac:dyDescent="0.2">
      <c r="A11" s="65" t="s">
        <v>3</v>
      </c>
      <c r="B11" s="8">
        <v>21.673693495837576</v>
      </c>
      <c r="C11" s="9">
        <v>27.059603636889868</v>
      </c>
      <c r="D11" s="8">
        <v>38.588448426610782</v>
      </c>
      <c r="E11" s="9">
        <v>36.365438465030962</v>
      </c>
      <c r="G11" s="10">
        <v>22.901245469347487</v>
      </c>
      <c r="H11" s="9">
        <v>27.927613760968061</v>
      </c>
      <c r="I11" s="8">
        <v>39.297175725131282</v>
      </c>
      <c r="J11" s="9">
        <v>36.979214309905231</v>
      </c>
      <c r="K11" s="11"/>
    </row>
    <row r="12" spans="1:11" x14ac:dyDescent="0.2">
      <c r="A12" s="65" t="s">
        <v>42</v>
      </c>
      <c r="B12" s="8" t="s">
        <v>116</v>
      </c>
      <c r="C12" s="9" t="s">
        <v>116</v>
      </c>
      <c r="D12" s="8" t="s">
        <v>116</v>
      </c>
      <c r="E12" s="9" t="s">
        <v>116</v>
      </c>
      <c r="G12" s="10" t="s">
        <v>116</v>
      </c>
      <c r="H12" s="9" t="s">
        <v>116</v>
      </c>
      <c r="I12" s="8" t="s">
        <v>116</v>
      </c>
      <c r="J12" s="9" t="s">
        <v>116</v>
      </c>
      <c r="K12" s="11"/>
    </row>
    <row r="13" spans="1:11" x14ac:dyDescent="0.2">
      <c r="A13" s="65" t="s">
        <v>43</v>
      </c>
      <c r="B13" s="8">
        <v>21.425245598426315</v>
      </c>
      <c r="C13" s="9">
        <v>25.725149097035505</v>
      </c>
      <c r="D13" s="8">
        <v>29.029201007642893</v>
      </c>
      <c r="E13" s="9">
        <v>28.871184437741391</v>
      </c>
      <c r="G13" s="10">
        <v>26.906152021963297</v>
      </c>
      <c r="H13" s="9">
        <v>32.394762383913672</v>
      </c>
      <c r="I13" s="8">
        <v>36.057118852005161</v>
      </c>
      <c r="J13" s="9">
        <v>36.359632167573899</v>
      </c>
      <c r="K13" s="11"/>
    </row>
    <row r="14" spans="1:11" x14ac:dyDescent="0.2">
      <c r="A14" s="65" t="s">
        <v>44</v>
      </c>
      <c r="B14" s="8">
        <v>41.166912587131002</v>
      </c>
      <c r="C14" s="9">
        <v>58.218807367184567</v>
      </c>
      <c r="D14" s="8">
        <v>48.286352958366408</v>
      </c>
      <c r="E14" s="9">
        <v>58.34740329464821</v>
      </c>
      <c r="G14" s="10">
        <v>61.127450629490767</v>
      </c>
      <c r="H14" s="9">
        <v>62.652449834568792</v>
      </c>
      <c r="I14" s="8">
        <v>58.260736635069897</v>
      </c>
      <c r="J14" s="9">
        <v>62.338215950678716</v>
      </c>
      <c r="K14" s="11"/>
    </row>
    <row r="15" spans="1:11" x14ac:dyDescent="0.2">
      <c r="A15" s="65" t="s">
        <v>45</v>
      </c>
      <c r="B15" s="8">
        <v>28.883842616196965</v>
      </c>
      <c r="C15" s="9">
        <v>26.551421059525634</v>
      </c>
      <c r="D15" s="8">
        <v>25.799434106900225</v>
      </c>
      <c r="E15" s="9">
        <v>22.342965339838283</v>
      </c>
      <c r="G15" s="10">
        <v>28.883842616196965</v>
      </c>
      <c r="H15" s="9">
        <v>26.551421059525634</v>
      </c>
      <c r="I15" s="8">
        <v>25.799434106900225</v>
      </c>
      <c r="J15" s="9">
        <v>22.342965339838283</v>
      </c>
      <c r="K15" s="11"/>
    </row>
    <row r="16" spans="1:11" x14ac:dyDescent="0.2">
      <c r="A16" s="65" t="s">
        <v>46</v>
      </c>
      <c r="B16" s="8">
        <v>12.490436871503857</v>
      </c>
      <c r="C16" s="9">
        <v>15.897730701281153</v>
      </c>
      <c r="D16" s="8">
        <v>20.191799852164582</v>
      </c>
      <c r="E16" s="9">
        <v>21.233742681556556</v>
      </c>
      <c r="G16" s="10">
        <v>30.039500675966778</v>
      </c>
      <c r="H16" s="9">
        <v>28.306792720892275</v>
      </c>
      <c r="I16" s="8">
        <v>30.323756563697167</v>
      </c>
      <c r="J16" s="9">
        <v>30.008274583788019</v>
      </c>
      <c r="K16" s="11"/>
    </row>
    <row r="17" spans="1:11" x14ac:dyDescent="0.2">
      <c r="A17" s="67" t="s">
        <v>47</v>
      </c>
      <c r="B17" s="8">
        <v>7.9594331445111983</v>
      </c>
      <c r="C17" s="9">
        <v>10.327690391873668</v>
      </c>
      <c r="D17" s="8">
        <v>20.954936760726486</v>
      </c>
      <c r="E17" s="9">
        <v>22.505297216105415</v>
      </c>
      <c r="G17" s="10">
        <v>7.9594331445111983</v>
      </c>
      <c r="H17" s="9">
        <v>10.327690391873668</v>
      </c>
      <c r="I17" s="8">
        <v>23.390488621074084</v>
      </c>
      <c r="J17" s="9">
        <v>25.171707319516667</v>
      </c>
      <c r="K17" s="11"/>
    </row>
    <row r="18" spans="1:11" x14ac:dyDescent="0.2">
      <c r="A18" s="65" t="s">
        <v>48</v>
      </c>
      <c r="B18" s="8">
        <v>20.846181279468009</v>
      </c>
      <c r="C18" s="9">
        <v>25.058808474699127</v>
      </c>
      <c r="D18" s="8">
        <v>26.598562435914285</v>
      </c>
      <c r="E18" s="9">
        <v>30.331194367111522</v>
      </c>
      <c r="G18" s="10">
        <v>50.808354452503714</v>
      </c>
      <c r="H18" s="9">
        <v>48.243265940990426</v>
      </c>
      <c r="I18" s="8">
        <v>45.528589083916152</v>
      </c>
      <c r="J18" s="9">
        <v>46.725080419303964</v>
      </c>
      <c r="K18" s="11"/>
    </row>
    <row r="19" spans="1:11" x14ac:dyDescent="0.2">
      <c r="A19" s="65" t="s">
        <v>8</v>
      </c>
      <c r="B19" s="8">
        <v>27.011278180821126</v>
      </c>
      <c r="C19" s="9">
        <v>28.649969250456689</v>
      </c>
      <c r="D19" s="8">
        <v>28.843454606985699</v>
      </c>
      <c r="E19" s="9">
        <v>29.030482202462885</v>
      </c>
      <c r="G19" s="10">
        <v>39.09677697079826</v>
      </c>
      <c r="H19" s="9">
        <v>37.141034999676222</v>
      </c>
      <c r="I19" s="8">
        <v>38.220206921041743</v>
      </c>
      <c r="J19" s="9">
        <v>37.150983150500366</v>
      </c>
      <c r="K19" s="11"/>
    </row>
    <row r="20" spans="1:11" x14ac:dyDescent="0.2">
      <c r="A20" s="65" t="s">
        <v>49</v>
      </c>
      <c r="B20" s="8">
        <v>0</v>
      </c>
      <c r="C20" s="9">
        <v>0</v>
      </c>
      <c r="D20" s="8">
        <v>7.9943874588736223</v>
      </c>
      <c r="E20" s="9">
        <v>2.4965063233719493</v>
      </c>
      <c r="G20" s="10">
        <v>0</v>
      </c>
      <c r="H20" s="9">
        <v>0</v>
      </c>
      <c r="I20" s="8">
        <v>7.9943874588736223</v>
      </c>
      <c r="J20" s="9">
        <v>2.4965063233719493</v>
      </c>
      <c r="K20" s="11"/>
    </row>
    <row r="21" spans="1:11" x14ac:dyDescent="0.2">
      <c r="A21" s="65" t="s">
        <v>50</v>
      </c>
      <c r="B21" s="8">
        <v>25.298919840678153</v>
      </c>
      <c r="C21" s="9">
        <v>17.88903777603841</v>
      </c>
      <c r="D21" s="8">
        <v>30.767269079041348</v>
      </c>
      <c r="E21" s="9">
        <v>25.313714530643463</v>
      </c>
      <c r="G21" s="10">
        <v>28.444640794551947</v>
      </c>
      <c r="H21" s="9">
        <v>21.702227407246596</v>
      </c>
      <c r="I21" s="8">
        <v>34.231016115099266</v>
      </c>
      <c r="J21" s="9">
        <v>29.208416664011018</v>
      </c>
      <c r="K21" s="11"/>
    </row>
    <row r="22" spans="1:11" x14ac:dyDescent="0.2">
      <c r="A22" s="65" t="s">
        <v>51</v>
      </c>
      <c r="B22" s="8">
        <v>45.958199678510184</v>
      </c>
      <c r="C22" s="9">
        <v>54.068299614255302</v>
      </c>
      <c r="D22" s="8">
        <v>43.974756554671991</v>
      </c>
      <c r="E22" s="9">
        <v>53.336222276035535</v>
      </c>
      <c r="G22" s="10">
        <v>68.955336487811792</v>
      </c>
      <c r="H22" s="9">
        <v>70.691946412814502</v>
      </c>
      <c r="I22" s="8">
        <v>57.547912535070481</v>
      </c>
      <c r="J22" s="9">
        <v>65.090915655346791</v>
      </c>
      <c r="K22" s="11"/>
    </row>
    <row r="23" spans="1:11" x14ac:dyDescent="0.2">
      <c r="A23" s="65" t="s">
        <v>52</v>
      </c>
      <c r="B23" s="8">
        <v>43.521713232700939</v>
      </c>
      <c r="C23" s="9">
        <v>50.60126334202949</v>
      </c>
      <c r="D23" s="8">
        <v>36.15535429994712</v>
      </c>
      <c r="E23" s="9">
        <v>42.624761994026791</v>
      </c>
      <c r="G23" s="10">
        <v>50.00524242086432</v>
      </c>
      <c r="H23" s="9">
        <v>54.140614631342878</v>
      </c>
      <c r="I23" s="8">
        <v>44.577709240626454</v>
      </c>
      <c r="J23" s="9">
        <v>49.179667034303755</v>
      </c>
      <c r="K23" s="11"/>
    </row>
    <row r="24" spans="1:11" x14ac:dyDescent="0.2">
      <c r="A24" s="65" t="s">
        <v>53</v>
      </c>
      <c r="B24" s="8">
        <v>26.56042496679947</v>
      </c>
      <c r="C24" s="9">
        <v>26.270002926552014</v>
      </c>
      <c r="D24" s="8">
        <v>35.360467682041026</v>
      </c>
      <c r="E24" s="9">
        <v>25.680610889774236</v>
      </c>
      <c r="G24" s="10">
        <v>26.56042496679947</v>
      </c>
      <c r="H24" s="9">
        <v>34.834164738532507</v>
      </c>
      <c r="I24" s="8">
        <v>43.273156630297251</v>
      </c>
      <c r="J24" s="9">
        <v>32.5332005312085</v>
      </c>
      <c r="K24" s="11"/>
    </row>
    <row r="25" spans="1:11" x14ac:dyDescent="0.2">
      <c r="A25" s="65" t="s">
        <v>55</v>
      </c>
      <c r="B25" s="8">
        <v>0</v>
      </c>
      <c r="C25" s="9">
        <v>0</v>
      </c>
      <c r="D25" s="8">
        <v>0</v>
      </c>
      <c r="E25" s="9">
        <v>0</v>
      </c>
      <c r="G25" s="10">
        <v>0</v>
      </c>
      <c r="H25" s="9">
        <v>0</v>
      </c>
      <c r="I25" s="8">
        <v>0</v>
      </c>
      <c r="J25" s="9">
        <v>0</v>
      </c>
      <c r="K25" s="11"/>
    </row>
    <row r="26" spans="1:11" x14ac:dyDescent="0.2">
      <c r="A26" s="65" t="s">
        <v>56</v>
      </c>
      <c r="B26" s="8">
        <v>41.151504624067222</v>
      </c>
      <c r="C26" s="9">
        <v>43.228482094263789</v>
      </c>
      <c r="D26" s="8">
        <v>57.887124595227412</v>
      </c>
      <c r="E26" s="9">
        <v>52.617314102374642</v>
      </c>
      <c r="G26" s="10">
        <v>67.153396647157791</v>
      </c>
      <c r="H26" s="9">
        <v>67.127006662045915</v>
      </c>
      <c r="I26" s="8">
        <v>77.40018819403879</v>
      </c>
      <c r="J26" s="9">
        <v>69.516122884606688</v>
      </c>
      <c r="K26" s="11"/>
    </row>
    <row r="27" spans="1:11" x14ac:dyDescent="0.2">
      <c r="A27" s="65" t="s">
        <v>17</v>
      </c>
      <c r="B27" s="8">
        <v>42.50316492531109</v>
      </c>
      <c r="C27" s="9">
        <v>44.937120962081956</v>
      </c>
      <c r="D27" s="8">
        <v>42.057116600516174</v>
      </c>
      <c r="E27" s="9">
        <v>46.588453011113273</v>
      </c>
      <c r="G27" s="10">
        <v>46.044103871629304</v>
      </c>
      <c r="H27" s="9">
        <v>47.732200427000933</v>
      </c>
      <c r="I27" s="8">
        <v>44.339284626858671</v>
      </c>
      <c r="J27" s="9">
        <v>48.40010808413934</v>
      </c>
      <c r="K27" s="11"/>
    </row>
    <row r="28" spans="1:11" x14ac:dyDescent="0.2">
      <c r="A28" s="65" t="s">
        <v>57</v>
      </c>
      <c r="B28" s="8">
        <v>19.625536308280665</v>
      </c>
      <c r="C28" s="9">
        <v>23.049698584322794</v>
      </c>
      <c r="D28" s="8">
        <v>21.390526047147812</v>
      </c>
      <c r="E28" s="9">
        <v>25.010568976283015</v>
      </c>
      <c r="G28" s="10">
        <v>39.443035562300075</v>
      </c>
      <c r="H28" s="9">
        <v>41.335205336988658</v>
      </c>
      <c r="I28" s="8">
        <v>40.222154183379054</v>
      </c>
      <c r="J28" s="9">
        <v>41.319237336881073</v>
      </c>
      <c r="K28" s="11"/>
    </row>
    <row r="29" spans="1:11" x14ac:dyDescent="0.2">
      <c r="A29" s="65" t="s">
        <v>58</v>
      </c>
      <c r="B29" s="8">
        <v>29.127515400788443</v>
      </c>
      <c r="C29" s="9">
        <v>34.32618013226881</v>
      </c>
      <c r="D29" s="8">
        <v>36.654286303942776</v>
      </c>
      <c r="E29" s="9">
        <v>35.122179989779532</v>
      </c>
      <c r="G29" s="10">
        <v>38.770558180756318</v>
      </c>
      <c r="H29" s="9">
        <v>41.877703892185338</v>
      </c>
      <c r="I29" s="8">
        <v>42.146953006700798</v>
      </c>
      <c r="J29" s="9">
        <v>39.341782934735008</v>
      </c>
      <c r="K29" s="11"/>
    </row>
    <row r="30" spans="1:11" x14ac:dyDescent="0.2">
      <c r="A30" s="65" t="s">
        <v>59</v>
      </c>
      <c r="B30" s="8">
        <v>49.804545454545455</v>
      </c>
      <c r="C30" s="9">
        <v>50.307433359690187</v>
      </c>
      <c r="D30" s="8">
        <v>44.970439679517845</v>
      </c>
      <c r="E30" s="9">
        <v>42.502361363636368</v>
      </c>
      <c r="G30" s="10">
        <v>67.892499999999998</v>
      </c>
      <c r="H30" s="9">
        <v>60.474246800807684</v>
      </c>
      <c r="I30" s="8">
        <v>54.137951039552831</v>
      </c>
      <c r="J30" s="9">
        <v>50.441659090909091</v>
      </c>
      <c r="K30" s="11"/>
    </row>
    <row r="31" spans="1:11" x14ac:dyDescent="0.2">
      <c r="A31" s="65" t="s">
        <v>60</v>
      </c>
      <c r="B31" s="8">
        <v>21.527890961438366</v>
      </c>
      <c r="C31" s="9">
        <v>25.565089506701707</v>
      </c>
      <c r="D31" s="8">
        <v>31.310712259999843</v>
      </c>
      <c r="E31" s="9">
        <v>36.154496303659649</v>
      </c>
      <c r="G31" s="10">
        <v>25.118515276874462</v>
      </c>
      <c r="H31" s="9">
        <v>25.565089506701707</v>
      </c>
      <c r="I31" s="8">
        <v>31.310712259999843</v>
      </c>
      <c r="J31" s="9">
        <v>36.154496303659649</v>
      </c>
      <c r="K31" s="11"/>
    </row>
    <row r="32" spans="1:11" x14ac:dyDescent="0.2">
      <c r="A32" s="65" t="s">
        <v>22</v>
      </c>
      <c r="B32" s="8">
        <v>24.387292241254382</v>
      </c>
      <c r="C32" s="9">
        <v>34.488839437138097</v>
      </c>
      <c r="D32" s="8">
        <v>36.272814680602941</v>
      </c>
      <c r="E32" s="9">
        <v>42.435842815954608</v>
      </c>
      <c r="G32" s="10">
        <v>24.387292241254382</v>
      </c>
      <c r="H32" s="9">
        <v>34.488839437138097</v>
      </c>
      <c r="I32" s="8">
        <v>36.272814680602941</v>
      </c>
      <c r="J32" s="9">
        <v>42.435842815954608</v>
      </c>
      <c r="K32" s="11"/>
    </row>
    <row r="33" spans="1:11" x14ac:dyDescent="0.2">
      <c r="A33" s="65" t="s">
        <v>61</v>
      </c>
      <c r="B33" s="8">
        <v>10.262966832207061</v>
      </c>
      <c r="C33" s="9">
        <v>12.6794538861179</v>
      </c>
      <c r="D33" s="8">
        <v>23.42106319321385</v>
      </c>
      <c r="E33" s="9">
        <v>18.619484261465548</v>
      </c>
      <c r="G33" s="10">
        <v>19.425743620001526</v>
      </c>
      <c r="H33" s="9">
        <v>23.036661535545413</v>
      </c>
      <c r="I33" s="8">
        <v>25.737722920664627</v>
      </c>
      <c r="J33" s="9">
        <v>25.943138077126296</v>
      </c>
      <c r="K33" s="11"/>
    </row>
    <row r="34" spans="1:11" x14ac:dyDescent="0.2">
      <c r="A34" s="65" t="s">
        <v>62</v>
      </c>
      <c r="B34" s="8">
        <v>17.80727714009581</v>
      </c>
      <c r="C34" s="9">
        <v>22.073647595284726</v>
      </c>
      <c r="D34" s="8">
        <v>21.180381782589155</v>
      </c>
      <c r="E34" s="9">
        <v>25.748206229441159</v>
      </c>
      <c r="G34" s="10">
        <v>43.994114316365945</v>
      </c>
      <c r="H34" s="9">
        <v>41.362578334570635</v>
      </c>
      <c r="I34" s="8">
        <v>36.929727780967816</v>
      </c>
      <c r="J34" s="9">
        <v>39.387539957027876</v>
      </c>
      <c r="K34" s="11"/>
    </row>
    <row r="35" spans="1:11" x14ac:dyDescent="0.2">
      <c r="A35" s="67" t="s">
        <v>63</v>
      </c>
      <c r="B35" s="8">
        <v>20.837758872192158</v>
      </c>
      <c r="C35" s="9">
        <v>23.131734705405417</v>
      </c>
      <c r="D35" s="8">
        <v>36.412320279639331</v>
      </c>
      <c r="E35" s="9">
        <v>37.471721101475744</v>
      </c>
      <c r="G35" s="10">
        <v>59.304040629021628</v>
      </c>
      <c r="H35" s="9">
        <v>50.331507279109879</v>
      </c>
      <c r="I35" s="8">
        <v>63.416848387354896</v>
      </c>
      <c r="J35" s="9">
        <v>60.858334582598488</v>
      </c>
      <c r="K35" s="11"/>
    </row>
    <row r="36" spans="1:11" x14ac:dyDescent="0.2">
      <c r="A36" s="65" t="s">
        <v>64</v>
      </c>
      <c r="B36" s="8">
        <v>20.409873671253894</v>
      </c>
      <c r="C36" s="9">
        <v>24.534332129377486</v>
      </c>
      <c r="D36" s="8">
        <v>37.118791842231403</v>
      </c>
      <c r="E36" s="9">
        <v>35.160525487201113</v>
      </c>
      <c r="G36" s="10">
        <v>26.456716689924445</v>
      </c>
      <c r="H36" s="9">
        <v>30.8222199283076</v>
      </c>
      <c r="I36" s="8">
        <v>43.36178441486679</v>
      </c>
      <c r="J36" s="9">
        <v>41.563064412994066</v>
      </c>
      <c r="K36" s="11"/>
    </row>
    <row r="37" spans="1:11" x14ac:dyDescent="0.2">
      <c r="A37" s="65" t="s">
        <v>65</v>
      </c>
      <c r="B37" s="8">
        <v>19.220264844455567</v>
      </c>
      <c r="C37" s="9">
        <v>22.343537126815598</v>
      </c>
      <c r="D37" s="8">
        <v>22.073032499751577</v>
      </c>
      <c r="E37" s="9">
        <v>25.487742511125862</v>
      </c>
      <c r="G37" s="10">
        <v>51.272145631807447</v>
      </c>
      <c r="H37" s="9">
        <v>45.007636303712736</v>
      </c>
      <c r="I37" s="8">
        <v>40.578191987494982</v>
      </c>
      <c r="J37" s="9">
        <v>41.513680728594281</v>
      </c>
      <c r="K37" s="11"/>
    </row>
    <row r="38" spans="1:11" ht="14.25" customHeight="1" x14ac:dyDescent="0.2">
      <c r="A38" s="65" t="s">
        <v>66</v>
      </c>
      <c r="B38" s="8">
        <v>22.254985125820934</v>
      </c>
      <c r="C38" s="9">
        <v>24.080354342377824</v>
      </c>
      <c r="D38" s="8">
        <v>23.904347992314634</v>
      </c>
      <c r="E38" s="9">
        <v>23.808197629393852</v>
      </c>
      <c r="G38" s="10">
        <v>47.755488915824088</v>
      </c>
      <c r="H38" s="9">
        <v>47.029636901485347</v>
      </c>
      <c r="I38" s="8">
        <v>42.880601389605609</v>
      </c>
      <c r="J38" s="9">
        <v>40.242115140098598</v>
      </c>
      <c r="K38" s="11"/>
    </row>
    <row r="39" spans="1:11" x14ac:dyDescent="0.2">
      <c r="A39" s="68" t="s">
        <v>67</v>
      </c>
      <c r="B39" s="12">
        <v>0</v>
      </c>
      <c r="C39" s="13">
        <v>0</v>
      </c>
      <c r="D39" s="12">
        <v>0</v>
      </c>
      <c r="E39" s="13">
        <v>0</v>
      </c>
      <c r="G39" s="14">
        <v>0</v>
      </c>
      <c r="H39" s="13">
        <v>0</v>
      </c>
      <c r="I39" s="12">
        <v>0</v>
      </c>
      <c r="J39" s="13">
        <v>0</v>
      </c>
      <c r="K39" s="11"/>
    </row>
    <row r="40" spans="1:11" x14ac:dyDescent="0.2">
      <c r="A40" s="72" t="s">
        <v>78</v>
      </c>
      <c r="B40" s="8"/>
      <c r="C40" s="9"/>
      <c r="D40" s="8"/>
      <c r="E40" s="9"/>
      <c r="G40" s="10"/>
      <c r="H40" s="9"/>
      <c r="I40" s="8"/>
      <c r="J40" s="9"/>
      <c r="K40" s="11"/>
    </row>
    <row r="41" spans="1:11" x14ac:dyDescent="0.2">
      <c r="A41" s="69" t="s">
        <v>70</v>
      </c>
      <c r="B41" s="8">
        <v>13.89883819177407</v>
      </c>
      <c r="C41" s="9">
        <v>15.12587685415436</v>
      </c>
      <c r="D41" s="8">
        <v>24.103572574836171</v>
      </c>
      <c r="E41" s="9">
        <v>22.251655459733485</v>
      </c>
      <c r="G41" s="10">
        <v>13.89883819177407</v>
      </c>
      <c r="H41" s="9">
        <v>15.12587685415436</v>
      </c>
      <c r="I41" s="8">
        <v>24.103572574836171</v>
      </c>
      <c r="J41" s="9">
        <v>22.251655459733485</v>
      </c>
      <c r="K41" s="11"/>
    </row>
    <row r="42" spans="1:11" x14ac:dyDescent="0.2">
      <c r="A42" s="65" t="s">
        <v>71</v>
      </c>
      <c r="B42" s="8" t="s">
        <v>116</v>
      </c>
      <c r="C42" s="9" t="s">
        <v>116</v>
      </c>
      <c r="D42" s="8" t="s">
        <v>116</v>
      </c>
      <c r="E42" s="9" t="s">
        <v>116</v>
      </c>
      <c r="G42" s="10" t="s">
        <v>116</v>
      </c>
      <c r="H42" s="9" t="s">
        <v>116</v>
      </c>
      <c r="I42" s="8" t="s">
        <v>116</v>
      </c>
      <c r="J42" s="9" t="s">
        <v>116</v>
      </c>
      <c r="K42" s="11"/>
    </row>
    <row r="43" spans="1:11" x14ac:dyDescent="0.2">
      <c r="A43" s="65" t="s">
        <v>73</v>
      </c>
      <c r="B43" s="8">
        <v>14.481116062711498</v>
      </c>
      <c r="C43" s="9">
        <v>20.479390734185476</v>
      </c>
      <c r="D43" s="8">
        <v>27.172197835161271</v>
      </c>
      <c r="E43" s="9">
        <v>30.772371633261933</v>
      </c>
      <c r="G43" s="10">
        <v>33.925634655917364</v>
      </c>
      <c r="H43" s="9">
        <v>38.537093514053517</v>
      </c>
      <c r="I43" s="8">
        <v>44.873839640236717</v>
      </c>
      <c r="J43" s="9">
        <v>45.615515597541219</v>
      </c>
      <c r="K43" s="11"/>
    </row>
    <row r="44" spans="1:11" x14ac:dyDescent="0.2">
      <c r="A44" s="65" t="s">
        <v>74</v>
      </c>
      <c r="B44" s="8">
        <v>25.467734372692576</v>
      </c>
      <c r="C44" s="9">
        <v>36.016815352777286</v>
      </c>
      <c r="D44" s="8">
        <v>83.55494571220909</v>
      </c>
      <c r="E44" s="9">
        <v>55.139666165639163</v>
      </c>
      <c r="G44" s="10">
        <v>25.467734372692576</v>
      </c>
      <c r="H44" s="9">
        <v>36.016815352777286</v>
      </c>
      <c r="I44" s="8">
        <v>83.55494571220909</v>
      </c>
      <c r="J44" s="9">
        <v>55.139666165639163</v>
      </c>
      <c r="K44" s="11"/>
    </row>
    <row r="45" spans="1:11" x14ac:dyDescent="0.2">
      <c r="A45" s="65" t="s">
        <v>75</v>
      </c>
      <c r="B45" s="8">
        <v>43.742618281208969</v>
      </c>
      <c r="C45" s="9">
        <v>34.253102031807948</v>
      </c>
      <c r="D45" s="8">
        <v>36.875953791643525</v>
      </c>
      <c r="E45" s="9">
        <v>34.653784449760074</v>
      </c>
      <c r="G45" s="10">
        <v>50.267433334874355</v>
      </c>
      <c r="H45" s="9">
        <v>39.933924086152764</v>
      </c>
      <c r="I45" s="8">
        <v>41.925865612680489</v>
      </c>
      <c r="J45" s="9">
        <v>38.812206320840055</v>
      </c>
      <c r="K45" s="11"/>
    </row>
    <row r="46" spans="1:11" x14ac:dyDescent="0.2">
      <c r="A46" s="70" t="s">
        <v>76</v>
      </c>
      <c r="B46" s="12">
        <v>14.673323153287392</v>
      </c>
      <c r="C46" s="13">
        <v>18.676091347615959</v>
      </c>
      <c r="D46" s="12">
        <v>21.213004269431941</v>
      </c>
      <c r="E46" s="13">
        <v>22.890384119128331</v>
      </c>
      <c r="G46" s="14">
        <v>14.673323153287392</v>
      </c>
      <c r="H46" s="13">
        <v>18.676091347615959</v>
      </c>
      <c r="I46" s="12">
        <v>21.213004269431941</v>
      </c>
      <c r="J46" s="13">
        <v>22.890384119128331</v>
      </c>
      <c r="K46" s="11"/>
    </row>
    <row r="47" spans="1:11" s="22" customFormat="1" x14ac:dyDescent="0.2">
      <c r="A47" s="26" t="s">
        <v>79</v>
      </c>
      <c r="B47" s="27">
        <f>MEDIAN(B7:B39)</f>
        <v>21.964339310829253</v>
      </c>
      <c r="C47" s="28">
        <f t="shared" ref="C47:J47" si="0">MEDIAN(C7:C39)</f>
        <v>25.997576011793761</v>
      </c>
      <c r="D47" s="27">
        <f t="shared" si="0"/>
        <v>31.321376052989869</v>
      </c>
      <c r="E47" s="28">
        <f t="shared" si="0"/>
        <v>31.654518537341978</v>
      </c>
      <c r="G47" s="29">
        <f t="shared" si="0"/>
        <v>38.933667575777292</v>
      </c>
      <c r="H47" s="28">
        <f t="shared" si="0"/>
        <v>38.87441753278442</v>
      </c>
      <c r="I47" s="27">
        <f t="shared" si="0"/>
        <v>40.400173085437018</v>
      </c>
      <c r="J47" s="28">
        <f t="shared" si="0"/>
        <v>39.814827548563237</v>
      </c>
      <c r="K47" s="30"/>
    </row>
    <row r="48" spans="1:11" s="22" customFormat="1" x14ac:dyDescent="0.2">
      <c r="A48" s="31" t="s">
        <v>80</v>
      </c>
      <c r="B48" s="23">
        <f>MEDIAN(B7,B9:B10,B14:B16,B18:B22,B25,B27,B30:B37,B41:B46)</f>
        <v>21.253353807965347</v>
      </c>
      <c r="C48" s="24">
        <f t="shared" ref="C48:J48" si="1">MEDIAN(C7,C9:C10,C14:C16,C18:C22,C25,C27,C30:C37,C41:C46)</f>
        <v>25.311948990700415</v>
      </c>
      <c r="D48" s="23">
        <f t="shared" si="1"/>
        <v>31.038990669520594</v>
      </c>
      <c r="E48" s="24">
        <f t="shared" si="1"/>
        <v>31.875107170417184</v>
      </c>
      <c r="G48" s="25">
        <f t="shared" si="1"/>
        <v>36.511205813357812</v>
      </c>
      <c r="H48" s="24">
        <f t="shared" si="1"/>
        <v>37.192420160881582</v>
      </c>
      <c r="I48" s="23">
        <f t="shared" si="1"/>
        <v>40.393382145989293</v>
      </c>
      <c r="J48" s="24">
        <f t="shared" si="1"/>
        <v>40.450610342811075</v>
      </c>
    </row>
    <row r="49" spans="1:12" s="19" customFormat="1" ht="164.25" customHeight="1" x14ac:dyDescent="0.2">
      <c r="A49" s="102" t="s">
        <v>124</v>
      </c>
      <c r="B49" s="103"/>
      <c r="C49" s="103"/>
      <c r="D49" s="103"/>
      <c r="E49" s="103"/>
      <c r="F49" s="103"/>
      <c r="G49" s="103"/>
      <c r="H49" s="103"/>
      <c r="I49" s="103"/>
      <c r="J49" s="103"/>
    </row>
    <row r="50" spans="1:12" ht="50.25" customHeight="1" x14ac:dyDescent="0.2">
      <c r="A50" s="104" t="s">
        <v>82</v>
      </c>
      <c r="B50" s="104"/>
      <c r="C50" s="104"/>
      <c r="D50" s="104"/>
      <c r="E50" s="104"/>
      <c r="F50" s="105"/>
      <c r="G50" s="105"/>
      <c r="H50" s="105"/>
      <c r="I50" s="105"/>
      <c r="J50" s="105"/>
    </row>
    <row r="51" spans="1:12" s="15" customFormat="1" ht="15" customHeight="1" x14ac:dyDescent="0.2">
      <c r="A51" s="104" t="s">
        <v>83</v>
      </c>
      <c r="B51" s="104"/>
      <c r="C51" s="104"/>
      <c r="D51" s="104"/>
      <c r="E51" s="104"/>
      <c r="F51" s="105"/>
      <c r="G51" s="105"/>
      <c r="H51" s="105"/>
      <c r="I51" s="105"/>
      <c r="J51" s="105"/>
    </row>
    <row r="52" spans="1:12" ht="102" customHeight="1" x14ac:dyDescent="0.2">
      <c r="A52" s="104" t="s">
        <v>113</v>
      </c>
      <c r="B52" s="104"/>
      <c r="C52" s="104"/>
      <c r="D52" s="104"/>
      <c r="E52" s="104"/>
      <c r="F52" s="106"/>
      <c r="G52" s="106"/>
      <c r="H52" s="106"/>
      <c r="I52" s="106"/>
      <c r="J52" s="106"/>
    </row>
    <row r="53" spans="1:12" x14ac:dyDescent="0.2">
      <c r="A53" s="73" t="s">
        <v>121</v>
      </c>
      <c r="B53" s="75"/>
      <c r="C53" s="73"/>
      <c r="D53" s="73"/>
      <c r="E53" s="73"/>
      <c r="F53" s="73"/>
      <c r="G53" s="73"/>
      <c r="H53" s="73"/>
      <c r="I53" s="73"/>
      <c r="J53" s="74"/>
    </row>
    <row r="54" spans="1:12" x14ac:dyDescent="0.2">
      <c r="A54" s="73" t="s">
        <v>85</v>
      </c>
      <c r="B54" s="73"/>
      <c r="C54" s="73"/>
      <c r="D54" s="73"/>
      <c r="E54" s="73"/>
      <c r="F54" s="101" t="s">
        <v>120</v>
      </c>
      <c r="L54" s="83"/>
    </row>
    <row r="55" spans="1:12" ht="12.75" x14ac:dyDescent="0.2">
      <c r="A55" s="73" t="s">
        <v>87</v>
      </c>
      <c r="B55" s="73"/>
      <c r="C55" s="73"/>
      <c r="D55" s="73"/>
      <c r="E55" s="73"/>
      <c r="F55" s="84" t="s">
        <v>122</v>
      </c>
      <c r="G55" s="83"/>
      <c r="L55" s="83"/>
    </row>
    <row r="56" spans="1:12" ht="12.75" x14ac:dyDescent="0.2">
      <c r="A56" s="73" t="s">
        <v>93</v>
      </c>
      <c r="B56" s="73"/>
      <c r="C56" s="73"/>
      <c r="D56" s="73"/>
      <c r="E56" s="73"/>
      <c r="F56" s="85" t="s">
        <v>94</v>
      </c>
    </row>
    <row r="57" spans="1:12" x14ac:dyDescent="0.2">
      <c r="A57" s="73" t="s">
        <v>90</v>
      </c>
      <c r="B57" s="73"/>
      <c r="C57" s="73"/>
      <c r="D57" s="73"/>
      <c r="E57" s="73"/>
      <c r="F57" s="74"/>
      <c r="G57" s="16">
        <f ca="1">TODAY()</f>
        <v>42978</v>
      </c>
    </row>
    <row r="58" spans="1:12" x14ac:dyDescent="0.2">
      <c r="A58" s="73"/>
      <c r="B58" s="73"/>
      <c r="C58" s="73"/>
      <c r="D58" s="73"/>
      <c r="E58" s="73"/>
      <c r="F58" s="73"/>
      <c r="G58" s="73"/>
      <c r="H58" s="73"/>
      <c r="I58" s="73"/>
      <c r="J58" s="74"/>
    </row>
    <row r="59" spans="1:12" x14ac:dyDescent="0.2">
      <c r="A59" s="73"/>
      <c r="B59" s="73"/>
      <c r="C59" s="73"/>
      <c r="D59" s="73"/>
      <c r="E59" s="73"/>
      <c r="F59" s="73"/>
      <c r="G59" s="73"/>
      <c r="H59" s="73"/>
      <c r="I59" s="73"/>
      <c r="J59" s="74"/>
    </row>
  </sheetData>
  <mergeCells count="11">
    <mergeCell ref="A49:J49"/>
    <mergeCell ref="A50:J50"/>
    <mergeCell ref="A51:J51"/>
    <mergeCell ref="A52:J52"/>
    <mergeCell ref="B2:J2"/>
    <mergeCell ref="B3:E3"/>
    <mergeCell ref="G3:J3"/>
    <mergeCell ref="B4:C4"/>
    <mergeCell ref="D4:E4"/>
    <mergeCell ref="G4:H4"/>
    <mergeCell ref="I4:J4"/>
  </mergeCells>
  <hyperlinks>
    <hyperlink ref="F56" r:id="rId1"/>
    <hyperlink ref="F54"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9"/>
  <sheetViews>
    <sheetView showGridLines="0" workbookViewId="0"/>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1" ht="14.25" x14ac:dyDescent="0.2">
      <c r="B1" s="87" t="s">
        <v>95</v>
      </c>
      <c r="C1" s="87"/>
      <c r="D1" s="87"/>
      <c r="E1" s="87"/>
      <c r="F1" s="87"/>
      <c r="G1" s="87"/>
      <c r="H1" s="87"/>
      <c r="I1" s="87"/>
      <c r="J1" s="87"/>
    </row>
    <row r="2" spans="1:11" ht="12.75" x14ac:dyDescent="0.2">
      <c r="B2" s="107" t="s">
        <v>105</v>
      </c>
      <c r="C2" s="107"/>
      <c r="D2" s="107"/>
      <c r="E2" s="107"/>
      <c r="F2" s="107"/>
      <c r="G2" s="107"/>
      <c r="H2" s="107"/>
      <c r="I2" s="107"/>
      <c r="J2" s="107"/>
    </row>
    <row r="3" spans="1:11" ht="36" customHeight="1" x14ac:dyDescent="0.2">
      <c r="B3" s="108" t="s">
        <v>97</v>
      </c>
      <c r="C3" s="108"/>
      <c r="D3" s="108"/>
      <c r="E3" s="108"/>
      <c r="F3" s="86"/>
      <c r="G3" s="108" t="s">
        <v>98</v>
      </c>
      <c r="H3" s="108"/>
      <c r="I3" s="108"/>
      <c r="J3" s="108"/>
    </row>
    <row r="4" spans="1:11" ht="15.75" customHeight="1" x14ac:dyDescent="0.2">
      <c r="A4" s="20"/>
      <c r="B4" s="109" t="s">
        <v>99</v>
      </c>
      <c r="C4" s="110"/>
      <c r="D4" s="109" t="s">
        <v>100</v>
      </c>
      <c r="E4" s="110"/>
      <c r="G4" s="111" t="s">
        <v>99</v>
      </c>
      <c r="H4" s="110"/>
      <c r="I4" s="109" t="s">
        <v>100</v>
      </c>
      <c r="J4" s="110"/>
    </row>
    <row r="5" spans="1:11" ht="57.6" customHeight="1" x14ac:dyDescent="0.2">
      <c r="A5" s="21"/>
      <c r="B5" s="3" t="s">
        <v>101</v>
      </c>
      <c r="C5" s="4" t="s">
        <v>103</v>
      </c>
      <c r="D5" s="3" t="s">
        <v>102</v>
      </c>
      <c r="E5" s="4" t="s">
        <v>103</v>
      </c>
      <c r="G5" s="5" t="s">
        <v>101</v>
      </c>
      <c r="H5" s="4" t="s">
        <v>103</v>
      </c>
      <c r="I5" s="3" t="s">
        <v>102</v>
      </c>
      <c r="J5" s="4" t="s">
        <v>103</v>
      </c>
    </row>
    <row r="6" spans="1:11" ht="12" customHeight="1" x14ac:dyDescent="0.2">
      <c r="A6" s="71" t="s">
        <v>77</v>
      </c>
      <c r="B6" s="2"/>
      <c r="C6" s="6"/>
      <c r="D6" s="2"/>
      <c r="E6" s="6"/>
      <c r="G6" s="7"/>
      <c r="H6" s="6"/>
      <c r="I6" s="2"/>
      <c r="J6" s="6"/>
    </row>
    <row r="7" spans="1:11" x14ac:dyDescent="0.2">
      <c r="A7" s="65" t="s">
        <v>38</v>
      </c>
      <c r="B7" s="8">
        <v>21.518969252356793</v>
      </c>
      <c r="C7" s="9">
        <v>27.433281302337615</v>
      </c>
      <c r="D7" s="8">
        <v>31.805395687760576</v>
      </c>
      <c r="E7" s="9">
        <v>32.309640790495123</v>
      </c>
      <c r="F7" s="17"/>
      <c r="G7" s="10">
        <v>43.973545863511703</v>
      </c>
      <c r="H7" s="9">
        <v>47.015880817189547</v>
      </c>
      <c r="I7" s="8">
        <v>51.323652552305681</v>
      </c>
      <c r="J7" s="9">
        <v>51.614339293696361</v>
      </c>
      <c r="K7" s="11"/>
    </row>
    <row r="8" spans="1:11" x14ac:dyDescent="0.2">
      <c r="A8" s="65" t="s">
        <v>39</v>
      </c>
      <c r="B8" s="8">
        <v>35.116880573962014</v>
      </c>
      <c r="C8" s="9">
        <v>44.805182550971494</v>
      </c>
      <c r="D8" s="8">
        <v>47.612516699749932</v>
      </c>
      <c r="E8" s="9">
        <v>49.12557410942668</v>
      </c>
      <c r="F8" s="18"/>
      <c r="G8" s="10">
        <v>43.724333643621584</v>
      </c>
      <c r="H8" s="9">
        <v>50.552135533245725</v>
      </c>
      <c r="I8" s="8">
        <v>53.468695400678747</v>
      </c>
      <c r="J8" s="9">
        <v>54.197176816762081</v>
      </c>
      <c r="K8" s="11"/>
    </row>
    <row r="9" spans="1:11" x14ac:dyDescent="0.2">
      <c r="A9" s="65" t="s">
        <v>40</v>
      </c>
      <c r="B9" s="8">
        <v>27.013697230707542</v>
      </c>
      <c r="C9" s="9">
        <v>28.784809327033265</v>
      </c>
      <c r="D9" s="8">
        <v>32.345268521557585</v>
      </c>
      <c r="E9" s="9">
        <v>34.858909952829578</v>
      </c>
      <c r="G9" s="10">
        <v>43.131887994762465</v>
      </c>
      <c r="H9" s="9">
        <v>40.182091316754885</v>
      </c>
      <c r="I9" s="8">
        <v>42.135369193601321</v>
      </c>
      <c r="J9" s="9">
        <v>43.337388170318249</v>
      </c>
      <c r="K9" s="11"/>
    </row>
    <row r="10" spans="1:11" x14ac:dyDescent="0.2">
      <c r="A10" s="65" t="s">
        <v>41</v>
      </c>
      <c r="B10" s="8">
        <v>39.579842171301415</v>
      </c>
      <c r="C10" s="9">
        <v>37.316517366301106</v>
      </c>
      <c r="D10" s="8">
        <v>43.8939691364087</v>
      </c>
      <c r="E10" s="9">
        <v>36.80910466770797</v>
      </c>
      <c r="G10" s="10">
        <v>39.579842171301415</v>
      </c>
      <c r="H10" s="9">
        <v>37.316517366301106</v>
      </c>
      <c r="I10" s="8">
        <v>43.8939691364087</v>
      </c>
      <c r="J10" s="9">
        <v>36.80910466770797</v>
      </c>
      <c r="K10" s="11"/>
    </row>
    <row r="11" spans="1:11" x14ac:dyDescent="0.2">
      <c r="A11" s="65" t="s">
        <v>3</v>
      </c>
      <c r="B11" s="8">
        <v>21.121518181880489</v>
      </c>
      <c r="C11" s="9">
        <v>25.933353263961582</v>
      </c>
      <c r="D11" s="8">
        <v>40.103335948284439</v>
      </c>
      <c r="E11" s="9">
        <v>36.658246263569986</v>
      </c>
      <c r="G11" s="10">
        <v>22.406820871921468</v>
      </c>
      <c r="H11" s="9">
        <v>26.842199511966868</v>
      </c>
      <c r="I11" s="8">
        <v>40.845407579612306</v>
      </c>
      <c r="J11" s="9">
        <v>37.30089606945328</v>
      </c>
      <c r="K11" s="11"/>
    </row>
    <row r="12" spans="1:11" x14ac:dyDescent="0.2">
      <c r="A12" s="65" t="s">
        <v>42</v>
      </c>
      <c r="B12" s="8" t="s">
        <v>116</v>
      </c>
      <c r="C12" s="9" t="s">
        <v>116</v>
      </c>
      <c r="D12" s="8" t="s">
        <v>116</v>
      </c>
      <c r="E12" s="9" t="s">
        <v>116</v>
      </c>
      <c r="G12" s="10" t="s">
        <v>116</v>
      </c>
      <c r="H12" s="9" t="s">
        <v>116</v>
      </c>
      <c r="I12" s="8" t="s">
        <v>116</v>
      </c>
      <c r="J12" s="9" t="s">
        <v>116</v>
      </c>
      <c r="K12" s="11"/>
    </row>
    <row r="13" spans="1:11" x14ac:dyDescent="0.2">
      <c r="A13" s="65" t="s">
        <v>43</v>
      </c>
      <c r="B13" s="8">
        <v>24.425171374892756</v>
      </c>
      <c r="C13" s="9">
        <v>30.245359730744298</v>
      </c>
      <c r="D13" s="8">
        <v>33.614170174988793</v>
      </c>
      <c r="E13" s="9">
        <v>35.543330810818659</v>
      </c>
      <c r="G13" s="10">
        <v>26.796003179807958</v>
      </c>
      <c r="H13" s="9">
        <v>31.921790977052581</v>
      </c>
      <c r="I13" s="8">
        <v>35.356279750515675</v>
      </c>
      <c r="J13" s="9">
        <v>37.052041959401059</v>
      </c>
      <c r="K13" s="11"/>
    </row>
    <row r="14" spans="1:11" x14ac:dyDescent="0.2">
      <c r="A14" s="65" t="s">
        <v>44</v>
      </c>
      <c r="B14" s="8">
        <v>39.965049637483666</v>
      </c>
      <c r="C14" s="9">
        <v>56.519115218243343</v>
      </c>
      <c r="D14" s="8">
        <v>47.367824636131083</v>
      </c>
      <c r="E14" s="9">
        <v>56.828538333994935</v>
      </c>
      <c r="G14" s="10">
        <v>60.078255195247039</v>
      </c>
      <c r="H14" s="9">
        <v>60.978260986406205</v>
      </c>
      <c r="I14" s="8">
        <v>57.623339192410377</v>
      </c>
      <c r="J14" s="9">
        <v>61.108890387018491</v>
      </c>
      <c r="K14" s="11"/>
    </row>
    <row r="15" spans="1:11" x14ac:dyDescent="0.2">
      <c r="A15" s="65" t="s">
        <v>45</v>
      </c>
      <c r="B15" s="8">
        <v>28.444523766863668</v>
      </c>
      <c r="C15" s="9">
        <v>26.14731033612258</v>
      </c>
      <c r="D15" s="8">
        <v>26.454640058163964</v>
      </c>
      <c r="E15" s="9">
        <v>22.910390338343433</v>
      </c>
      <c r="G15" s="10">
        <v>28.444523766863668</v>
      </c>
      <c r="H15" s="9">
        <v>26.14731033612258</v>
      </c>
      <c r="I15" s="8">
        <v>26.454640058163964</v>
      </c>
      <c r="J15" s="9">
        <v>22.910390338343433</v>
      </c>
      <c r="K15" s="11"/>
    </row>
    <row r="16" spans="1:11" x14ac:dyDescent="0.2">
      <c r="A16" s="65" t="s">
        <v>46</v>
      </c>
      <c r="B16" s="8">
        <v>11.257955186167671</v>
      </c>
      <c r="C16" s="9">
        <v>14.329037617980156</v>
      </c>
      <c r="D16" s="8">
        <v>18.343833312707737</v>
      </c>
      <c r="E16" s="9">
        <v>19.138523816485037</v>
      </c>
      <c r="G16" s="10">
        <v>21.36509717552709</v>
      </c>
      <c r="H16" s="9">
        <v>21.475866257071491</v>
      </c>
      <c r="I16" s="8">
        <v>24.179194461002169</v>
      </c>
      <c r="J16" s="9">
        <v>24.192094811164747</v>
      </c>
      <c r="K16" s="11"/>
    </row>
    <row r="17" spans="1:11" x14ac:dyDescent="0.2">
      <c r="A17" s="67" t="s">
        <v>47</v>
      </c>
      <c r="B17" s="8">
        <v>6.4863939926353078</v>
      </c>
      <c r="C17" s="9">
        <v>8.4037856932244619</v>
      </c>
      <c r="D17" s="8">
        <v>19.087018329014153</v>
      </c>
      <c r="E17" s="9">
        <v>20.379831447828355</v>
      </c>
      <c r="G17" s="10">
        <v>6.4863939926353078</v>
      </c>
      <c r="H17" s="9">
        <v>8.4037856932244619</v>
      </c>
      <c r="I17" s="8">
        <v>21.672222077374297</v>
      </c>
      <c r="J17" s="9">
        <v>22.995312896471624</v>
      </c>
      <c r="K17" s="11"/>
    </row>
    <row r="18" spans="1:11" x14ac:dyDescent="0.2">
      <c r="A18" s="65" t="s">
        <v>48</v>
      </c>
      <c r="B18" s="8">
        <v>21.395914918948623</v>
      </c>
      <c r="C18" s="9">
        <v>25.71963432575183</v>
      </c>
      <c r="D18" s="8">
        <v>27.299993466558799</v>
      </c>
      <c r="E18" s="9">
        <v>31.131055957505264</v>
      </c>
      <c r="G18" s="10">
        <v>49.969956039930402</v>
      </c>
      <c r="H18" s="9">
        <v>48.74739039336967</v>
      </c>
      <c r="I18" s="8">
        <v>46.102079941615031</v>
      </c>
      <c r="J18" s="9">
        <v>47.414140489055768</v>
      </c>
      <c r="K18" s="11"/>
    </row>
    <row r="19" spans="1:11" x14ac:dyDescent="0.2">
      <c r="A19" s="65" t="s">
        <v>8</v>
      </c>
      <c r="B19" s="8">
        <v>28.416501130654403</v>
      </c>
      <c r="C19" s="9">
        <v>30.140230296662423</v>
      </c>
      <c r="D19" s="8">
        <v>31.147104763669002</v>
      </c>
      <c r="E19" s="9">
        <v>31.236708748419915</v>
      </c>
      <c r="G19" s="10">
        <v>40.55527836526651</v>
      </c>
      <c r="H19" s="9">
        <v>38.641393971436806</v>
      </c>
      <c r="I19" s="8">
        <v>40.600080433608184</v>
      </c>
      <c r="J19" s="9">
        <v>39.423223209461945</v>
      </c>
      <c r="K19" s="11"/>
    </row>
    <row r="20" spans="1:11" x14ac:dyDescent="0.2">
      <c r="A20" s="65" t="s">
        <v>49</v>
      </c>
      <c r="B20" s="8">
        <v>0</v>
      </c>
      <c r="C20" s="9">
        <v>0</v>
      </c>
      <c r="D20" s="8">
        <v>8.1744580336195796</v>
      </c>
      <c r="E20" s="9">
        <v>2.552739190595255</v>
      </c>
      <c r="G20" s="10">
        <v>0</v>
      </c>
      <c r="H20" s="9">
        <v>0</v>
      </c>
      <c r="I20" s="8">
        <v>8.1744580336195796</v>
      </c>
      <c r="J20" s="9">
        <v>2.552739190595255</v>
      </c>
      <c r="K20" s="11"/>
    </row>
    <row r="21" spans="1:11" x14ac:dyDescent="0.2">
      <c r="A21" s="65" t="s">
        <v>50</v>
      </c>
      <c r="B21" s="8">
        <v>23.86925668745176</v>
      </c>
      <c r="C21" s="9">
        <v>32.068412900453197</v>
      </c>
      <c r="D21" s="8">
        <v>39.52724490881932</v>
      </c>
      <c r="E21" s="9">
        <v>39.582507856090487</v>
      </c>
      <c r="G21" s="10">
        <v>27.359171352406619</v>
      </c>
      <c r="H21" s="9">
        <v>35.330460074796292</v>
      </c>
      <c r="I21" s="8">
        <v>42.812256686249398</v>
      </c>
      <c r="J21" s="9">
        <v>43.165678352341025</v>
      </c>
      <c r="K21" s="11"/>
    </row>
    <row r="22" spans="1:11" x14ac:dyDescent="0.2">
      <c r="A22" s="65" t="s">
        <v>51</v>
      </c>
      <c r="B22" s="8">
        <v>36.507193673738676</v>
      </c>
      <c r="C22" s="9">
        <v>42.945408519129614</v>
      </c>
      <c r="D22" s="8">
        <v>36.627656836242629</v>
      </c>
      <c r="E22" s="9">
        <v>43.833873293401233</v>
      </c>
      <c r="G22" s="10">
        <v>57.519916931545623</v>
      </c>
      <c r="H22" s="9">
        <v>57.803646557175412</v>
      </c>
      <c r="I22" s="8">
        <v>48.759357392917316</v>
      </c>
      <c r="J22" s="9">
        <v>54.340234166587322</v>
      </c>
      <c r="K22" s="11"/>
    </row>
    <row r="23" spans="1:11" x14ac:dyDescent="0.2">
      <c r="A23" s="65" t="s">
        <v>52</v>
      </c>
      <c r="B23" s="8">
        <v>36.190945090770853</v>
      </c>
      <c r="C23" s="9">
        <v>41.869817060647108</v>
      </c>
      <c r="D23" s="8">
        <v>32.179180657881332</v>
      </c>
      <c r="E23" s="9">
        <v>36.609724278839259</v>
      </c>
      <c r="G23" s="10">
        <v>41.060621531145706</v>
      </c>
      <c r="H23" s="9">
        <v>45.313198293820534</v>
      </c>
      <c r="I23" s="8">
        <v>37.9146590254636</v>
      </c>
      <c r="J23" s="9">
        <v>41.576794248021599</v>
      </c>
      <c r="K23" s="11"/>
    </row>
    <row r="24" spans="1:11" x14ac:dyDescent="0.2">
      <c r="A24" s="65" t="s">
        <v>53</v>
      </c>
      <c r="B24" s="8" t="s">
        <v>116</v>
      </c>
      <c r="C24" s="9" t="s">
        <v>116</v>
      </c>
      <c r="D24" s="8" t="s">
        <v>116</v>
      </c>
      <c r="E24" s="9" t="s">
        <v>116</v>
      </c>
      <c r="G24" s="10" t="s">
        <v>116</v>
      </c>
      <c r="H24" s="9" t="s">
        <v>116</v>
      </c>
      <c r="I24" s="8" t="s">
        <v>116</v>
      </c>
      <c r="J24" s="9" t="s">
        <v>116</v>
      </c>
      <c r="K24" s="11"/>
    </row>
    <row r="25" spans="1:11" x14ac:dyDescent="0.2">
      <c r="A25" s="65" t="s">
        <v>55</v>
      </c>
      <c r="B25" s="8">
        <v>0</v>
      </c>
      <c r="C25" s="9">
        <v>0</v>
      </c>
      <c r="D25" s="8">
        <v>0</v>
      </c>
      <c r="E25" s="9">
        <v>0</v>
      </c>
      <c r="G25" s="10">
        <v>0</v>
      </c>
      <c r="H25" s="9">
        <v>0</v>
      </c>
      <c r="I25" s="8">
        <v>0</v>
      </c>
      <c r="J25" s="9">
        <v>0</v>
      </c>
      <c r="K25" s="11"/>
    </row>
    <row r="26" spans="1:11" x14ac:dyDescent="0.2">
      <c r="A26" s="65" t="s">
        <v>56</v>
      </c>
      <c r="B26" s="8">
        <v>39.270235788732961</v>
      </c>
      <c r="C26" s="9">
        <v>42.039363455029296</v>
      </c>
      <c r="D26" s="8">
        <v>48.742096202816924</v>
      </c>
      <c r="E26" s="9">
        <v>47.490281467018761</v>
      </c>
      <c r="G26" s="10">
        <v>64.083433751432892</v>
      </c>
      <c r="H26" s="9">
        <v>64.84535082664911</v>
      </c>
      <c r="I26" s="8">
        <v>67.363106916425394</v>
      </c>
      <c r="J26" s="9">
        <v>63.6165497891459</v>
      </c>
      <c r="K26" s="11"/>
    </row>
    <row r="27" spans="1:11" x14ac:dyDescent="0.2">
      <c r="A27" s="65" t="s">
        <v>17</v>
      </c>
      <c r="B27" s="8">
        <v>37.458569492723733</v>
      </c>
      <c r="C27" s="9">
        <v>40.357818537783849</v>
      </c>
      <c r="D27" s="8">
        <v>35.64254181615317</v>
      </c>
      <c r="E27" s="9">
        <v>40.347733164437642</v>
      </c>
      <c r="G27" s="10">
        <v>42.951016320037702</v>
      </c>
      <c r="H27" s="9">
        <v>44.76326084391691</v>
      </c>
      <c r="I27" s="8">
        <v>39.59928754126674</v>
      </c>
      <c r="J27" s="9">
        <v>43.995314617333413</v>
      </c>
      <c r="K27" s="11"/>
    </row>
    <row r="28" spans="1:11" x14ac:dyDescent="0.2">
      <c r="A28" s="65" t="s">
        <v>57</v>
      </c>
      <c r="B28" s="8">
        <v>22.6324077380944</v>
      </c>
      <c r="C28" s="9">
        <v>26.614564509634484</v>
      </c>
      <c r="D28" s="8">
        <v>24.684940004996545</v>
      </c>
      <c r="E28" s="9">
        <v>28.880920309263942</v>
      </c>
      <c r="G28" s="10">
        <v>46.672780841634747</v>
      </c>
      <c r="H28" s="9">
        <v>49.006168816138945</v>
      </c>
      <c r="I28" s="8">
        <v>47.228530112743393</v>
      </c>
      <c r="J28" s="9">
        <v>48.835979813123622</v>
      </c>
      <c r="K28" s="11"/>
    </row>
    <row r="29" spans="1:11" x14ac:dyDescent="0.2">
      <c r="A29" s="65" t="s">
        <v>58</v>
      </c>
      <c r="B29" s="8">
        <v>33.257891410866179</v>
      </c>
      <c r="C29" s="9">
        <v>39.192750253171653</v>
      </c>
      <c r="D29" s="8">
        <v>42.455402083075406</v>
      </c>
      <c r="E29" s="9">
        <v>40.663412975765638</v>
      </c>
      <c r="G29" s="10">
        <v>45.369359428180275</v>
      </c>
      <c r="H29" s="9">
        <v>47.595042618052297</v>
      </c>
      <c r="I29" s="8">
        <v>48.559368119143471</v>
      </c>
      <c r="J29" s="9">
        <v>45.267813016395245</v>
      </c>
      <c r="K29" s="11"/>
    </row>
    <row r="30" spans="1:11" x14ac:dyDescent="0.2">
      <c r="A30" s="65" t="s">
        <v>59</v>
      </c>
      <c r="B30" s="8">
        <v>49.066825578999676</v>
      </c>
      <c r="C30" s="9">
        <v>50.253570020846716</v>
      </c>
      <c r="D30" s="8">
        <v>41.156989084676574</v>
      </c>
      <c r="E30" s="9">
        <v>39.537523154346673</v>
      </c>
      <c r="G30" s="10">
        <v>67.133691781639314</v>
      </c>
      <c r="H30" s="9">
        <v>60.40760200557353</v>
      </c>
      <c r="I30" s="8">
        <v>50.312019622781705</v>
      </c>
      <c r="J30" s="9">
        <v>47.466016925205473</v>
      </c>
      <c r="K30" s="11"/>
    </row>
    <row r="31" spans="1:11" x14ac:dyDescent="0.2">
      <c r="A31" s="65" t="s">
        <v>60</v>
      </c>
      <c r="B31" s="8">
        <v>27.619648283809742</v>
      </c>
      <c r="C31" s="9">
        <v>32.799254779950758</v>
      </c>
      <c r="D31" s="8">
        <v>40.170719077210762</v>
      </c>
      <c r="E31" s="9">
        <v>46.385150945536935</v>
      </c>
      <c r="G31" s="10">
        <v>31.518115386069965</v>
      </c>
      <c r="H31" s="9">
        <v>32.799254779950758</v>
      </c>
      <c r="I31" s="8">
        <v>40.170719077210762</v>
      </c>
      <c r="J31" s="9">
        <v>46.385150945536935</v>
      </c>
      <c r="K31" s="11"/>
    </row>
    <row r="32" spans="1:11" x14ac:dyDescent="0.2">
      <c r="A32" s="65" t="s">
        <v>22</v>
      </c>
      <c r="B32" s="8">
        <v>23.08465408664004</v>
      </c>
      <c r="C32" s="9">
        <v>32.646630892017832</v>
      </c>
      <c r="D32" s="8">
        <v>31.776319704269973</v>
      </c>
      <c r="E32" s="9">
        <v>39.061427145993832</v>
      </c>
      <c r="G32" s="10">
        <v>23.08465408664004</v>
      </c>
      <c r="H32" s="9">
        <v>32.646630892017832</v>
      </c>
      <c r="I32" s="8">
        <v>31.776319704269973</v>
      </c>
      <c r="J32" s="9">
        <v>39.061427145993832</v>
      </c>
      <c r="K32" s="11"/>
    </row>
    <row r="33" spans="1:11" x14ac:dyDescent="0.2">
      <c r="A33" s="65" t="s">
        <v>61</v>
      </c>
      <c r="B33" s="8">
        <v>12.356781389733284</v>
      </c>
      <c r="C33" s="9">
        <v>15.265038132665177</v>
      </c>
      <c r="D33" s="8">
        <v>28.100319617063771</v>
      </c>
      <c r="E33" s="9">
        <v>18.716889457978358</v>
      </c>
      <c r="G33" s="10">
        <v>22.969075995033634</v>
      </c>
      <c r="H33" s="9">
        <v>27.08644813439242</v>
      </c>
      <c r="I33" s="8">
        <v>28.100319617063771</v>
      </c>
      <c r="J33" s="9">
        <v>27.075888633386167</v>
      </c>
      <c r="K33" s="11"/>
    </row>
    <row r="34" spans="1:11" x14ac:dyDescent="0.2">
      <c r="A34" s="65" t="s">
        <v>62</v>
      </c>
      <c r="B34" s="8">
        <v>20.102892307011818</v>
      </c>
      <c r="C34" s="9">
        <v>24.919259521815455</v>
      </c>
      <c r="D34" s="8">
        <v>23.910838846780244</v>
      </c>
      <c r="E34" s="9">
        <v>29.067521825877613</v>
      </c>
      <c r="G34" s="10">
        <v>37.202569416526991</v>
      </c>
      <c r="H34" s="9">
        <v>42.712884067228572</v>
      </c>
      <c r="I34" s="8">
        <v>39.425037623375161</v>
      </c>
      <c r="J34" s="9">
        <v>42.503212085770265</v>
      </c>
      <c r="K34" s="11"/>
    </row>
    <row r="35" spans="1:11" x14ac:dyDescent="0.2">
      <c r="A35" s="67" t="s">
        <v>63</v>
      </c>
      <c r="B35" s="8">
        <v>19.956970301047093</v>
      </c>
      <c r="C35" s="9">
        <v>22.139756978694351</v>
      </c>
      <c r="D35" s="8">
        <v>33.269597833945944</v>
      </c>
      <c r="E35" s="9">
        <v>34.489003067564802</v>
      </c>
      <c r="G35" s="10">
        <v>63.060600284763865</v>
      </c>
      <c r="H35" s="9">
        <v>52.618630163118311</v>
      </c>
      <c r="I35" s="8">
        <v>58.155489458880851</v>
      </c>
      <c r="J35" s="9">
        <v>56.040821303614997</v>
      </c>
      <c r="K35" s="11"/>
    </row>
    <row r="36" spans="1:11" x14ac:dyDescent="0.2">
      <c r="A36" s="65" t="s">
        <v>64</v>
      </c>
      <c r="B36" s="8">
        <v>19.828874977766521</v>
      </c>
      <c r="C36" s="9">
        <v>23.835922797496611</v>
      </c>
      <c r="D36" s="8">
        <v>34.952977608992185</v>
      </c>
      <c r="E36" s="9">
        <v>33.279416278688686</v>
      </c>
      <c r="G36" s="10">
        <v>26.388020007822377</v>
      </c>
      <c r="H36" s="9">
        <v>30.656534458582691</v>
      </c>
      <c r="I36" s="8">
        <v>41.724889956112747</v>
      </c>
      <c r="J36" s="9">
        <v>40.224394976969648</v>
      </c>
      <c r="K36" s="11"/>
    </row>
    <row r="37" spans="1:11" x14ac:dyDescent="0.2">
      <c r="A37" s="65" t="s">
        <v>65</v>
      </c>
      <c r="B37" s="8">
        <v>22.383453760667308</v>
      </c>
      <c r="C37" s="9">
        <v>25.999050161699504</v>
      </c>
      <c r="D37" s="8">
        <v>25.697216735847899</v>
      </c>
      <c r="E37" s="9">
        <v>29.704842814948979</v>
      </c>
      <c r="G37" s="10">
        <v>58.594549479977786</v>
      </c>
      <c r="H37" s="9">
        <v>51.604157697988384</v>
      </c>
      <c r="I37" s="8">
        <v>46.603699493514519</v>
      </c>
      <c r="J37" s="9">
        <v>47.810387986869614</v>
      </c>
      <c r="K37" s="11"/>
    </row>
    <row r="38" spans="1:11" ht="14.25" customHeight="1" x14ac:dyDescent="0.2">
      <c r="A38" s="65" t="s">
        <v>66</v>
      </c>
      <c r="B38" s="8">
        <v>23.130345880907083</v>
      </c>
      <c r="C38" s="9">
        <v>25.027512789831892</v>
      </c>
      <c r="D38" s="8">
        <v>24.844583539096323</v>
      </c>
      <c r="E38" s="9">
        <v>24.744651270512058</v>
      </c>
      <c r="G38" s="10">
        <v>56.564112365834319</v>
      </c>
      <c r="H38" s="9">
        <v>48.668752952413335</v>
      </c>
      <c r="I38" s="8">
        <v>44.147575300735312</v>
      </c>
      <c r="J38" s="9">
        <v>41.461532505133157</v>
      </c>
      <c r="K38" s="11"/>
    </row>
    <row r="39" spans="1:11" x14ac:dyDescent="0.2">
      <c r="A39" s="68" t="s">
        <v>67</v>
      </c>
      <c r="B39" s="12">
        <v>0</v>
      </c>
      <c r="C39" s="13">
        <v>0</v>
      </c>
      <c r="D39" s="12">
        <v>0</v>
      </c>
      <c r="E39" s="13">
        <v>0</v>
      </c>
      <c r="G39" s="14">
        <v>0</v>
      </c>
      <c r="H39" s="13">
        <v>0</v>
      </c>
      <c r="I39" s="12">
        <v>0</v>
      </c>
      <c r="J39" s="13">
        <v>0</v>
      </c>
      <c r="K39" s="11"/>
    </row>
    <row r="40" spans="1:11" x14ac:dyDescent="0.2">
      <c r="A40" s="72" t="s">
        <v>78</v>
      </c>
      <c r="B40" s="8"/>
      <c r="C40" s="9"/>
      <c r="D40" s="8"/>
      <c r="E40" s="9"/>
      <c r="G40" s="10"/>
      <c r="H40" s="9"/>
      <c r="I40" s="8"/>
      <c r="J40" s="9"/>
      <c r="K40" s="11"/>
    </row>
    <row r="41" spans="1:11" x14ac:dyDescent="0.2">
      <c r="A41" s="69" t="s">
        <v>70</v>
      </c>
      <c r="B41" s="8" t="s">
        <v>116</v>
      </c>
      <c r="C41" s="9" t="s">
        <v>116</v>
      </c>
      <c r="D41" s="8" t="s">
        <v>116</v>
      </c>
      <c r="E41" s="9" t="s">
        <v>116</v>
      </c>
      <c r="G41" s="10" t="s">
        <v>116</v>
      </c>
      <c r="H41" s="9" t="s">
        <v>116</v>
      </c>
      <c r="I41" s="8" t="s">
        <v>116</v>
      </c>
      <c r="J41" s="9" t="s">
        <v>116</v>
      </c>
      <c r="K41" s="11"/>
    </row>
    <row r="42" spans="1:11" x14ac:dyDescent="0.2">
      <c r="A42" s="65" t="s">
        <v>71</v>
      </c>
      <c r="B42" s="8">
        <v>26.198967412742043</v>
      </c>
      <c r="C42" s="9">
        <v>27.883496891255565</v>
      </c>
      <c r="D42" s="8">
        <v>24.419433862161142</v>
      </c>
      <c r="E42" s="9">
        <v>27.764976099295303</v>
      </c>
      <c r="G42" s="10">
        <v>38.705470375203269</v>
      </c>
      <c r="H42" s="9">
        <v>40.958055242179228</v>
      </c>
      <c r="I42" s="8">
        <v>35.993193814163817</v>
      </c>
      <c r="J42" s="9">
        <v>40.632657792910116</v>
      </c>
      <c r="K42" s="11"/>
    </row>
    <row r="43" spans="1:11" x14ac:dyDescent="0.2">
      <c r="A43" s="65" t="s">
        <v>73</v>
      </c>
      <c r="B43" s="8">
        <v>8.5225666567804055</v>
      </c>
      <c r="C43" s="9">
        <v>12.052729352247574</v>
      </c>
      <c r="D43" s="8">
        <v>24.602530767393482</v>
      </c>
      <c r="E43" s="9">
        <v>21.30641664195101</v>
      </c>
      <c r="G43" s="10">
        <v>20.040657668110661</v>
      </c>
      <c r="H43" s="9">
        <v>22.3645089091705</v>
      </c>
      <c r="I43" s="8">
        <v>36.510157177486668</v>
      </c>
      <c r="J43" s="9">
        <v>31.337793247598462</v>
      </c>
      <c r="K43" s="11"/>
    </row>
    <row r="44" spans="1:11" x14ac:dyDescent="0.2">
      <c r="A44" s="65" t="s">
        <v>74</v>
      </c>
      <c r="B44" s="8">
        <v>13.48087978543065</v>
      </c>
      <c r="C44" s="9">
        <v>19.064843025277323</v>
      </c>
      <c r="D44" s="8">
        <v>23.788295233130427</v>
      </c>
      <c r="E44" s="9">
        <v>27.341707877330542</v>
      </c>
      <c r="G44" s="10">
        <v>13.48087978543065</v>
      </c>
      <c r="H44" s="9">
        <v>19.064843025277323</v>
      </c>
      <c r="I44" s="8">
        <v>23.788295233130427</v>
      </c>
      <c r="J44" s="9">
        <v>27.341707877330542</v>
      </c>
      <c r="K44" s="11"/>
    </row>
    <row r="45" spans="1:11" x14ac:dyDescent="0.2">
      <c r="A45" s="65" t="s">
        <v>75</v>
      </c>
      <c r="B45" s="8">
        <v>44.633120940442922</v>
      </c>
      <c r="C45" s="9">
        <v>35.311687484450772</v>
      </c>
      <c r="D45" s="8">
        <v>36.564064149749527</v>
      </c>
      <c r="E45" s="9">
        <v>34.221561641061122</v>
      </c>
      <c r="G45" s="10">
        <v>51.917171170523424</v>
      </c>
      <c r="H45" s="9">
        <v>41.653179273451833</v>
      </c>
      <c r="I45" s="8">
        <v>41.924187638932565</v>
      </c>
      <c r="J45" s="9">
        <v>38.863564750115309</v>
      </c>
      <c r="K45" s="11"/>
    </row>
    <row r="46" spans="1:11" x14ac:dyDescent="0.2">
      <c r="A46" s="70" t="s">
        <v>76</v>
      </c>
      <c r="B46" s="12" t="s">
        <v>116</v>
      </c>
      <c r="C46" s="13" t="s">
        <v>116</v>
      </c>
      <c r="D46" s="12" t="s">
        <v>116</v>
      </c>
      <c r="E46" s="13" t="s">
        <v>116</v>
      </c>
      <c r="G46" s="14" t="s">
        <v>116</v>
      </c>
      <c r="H46" s="13" t="s">
        <v>116</v>
      </c>
      <c r="I46" s="12" t="s">
        <v>116</v>
      </c>
      <c r="J46" s="13" t="s">
        <v>116</v>
      </c>
      <c r="K46" s="11"/>
    </row>
    <row r="47" spans="1:11" s="22" customFormat="1" x14ac:dyDescent="0.2">
      <c r="A47" s="26" t="s">
        <v>79</v>
      </c>
      <c r="B47" s="27">
        <f>MEDIAN(B7:B39)</f>
        <v>23.130345880907083</v>
      </c>
      <c r="C47" s="28">
        <f t="shared" ref="C47:J47" si="0">MEDIAN(C7:C39)</f>
        <v>27.433281302337615</v>
      </c>
      <c r="D47" s="27">
        <f t="shared" si="0"/>
        <v>32.179180657881332</v>
      </c>
      <c r="E47" s="28">
        <f t="shared" si="0"/>
        <v>34.489003067564802</v>
      </c>
      <c r="G47" s="29">
        <f t="shared" si="0"/>
        <v>40.55527836526651</v>
      </c>
      <c r="H47" s="28">
        <f t="shared" si="0"/>
        <v>40.182091316754885</v>
      </c>
      <c r="I47" s="27">
        <f t="shared" si="0"/>
        <v>41.724889956112747</v>
      </c>
      <c r="J47" s="28">
        <f t="shared" si="0"/>
        <v>42.503212085770265</v>
      </c>
      <c r="K47" s="30"/>
    </row>
    <row r="48" spans="1:11" s="22" customFormat="1" x14ac:dyDescent="0.2">
      <c r="A48" s="31" t="s">
        <v>80</v>
      </c>
      <c r="B48" s="23">
        <f>MEDIAN(B7,B9:B10,B14:B16,B18:B22,B25,B27,B30:B37,B41:B46)</f>
        <v>23.08465408664004</v>
      </c>
      <c r="C48" s="24">
        <f t="shared" ref="C48:J48" si="1">MEDIAN(C7,C9:C10,C14:C16,C18:C22,C25,C27,C30:C37,C41:C46)</f>
        <v>27.433281302337615</v>
      </c>
      <c r="D48" s="23">
        <f t="shared" si="1"/>
        <v>31.776319704269973</v>
      </c>
      <c r="E48" s="24">
        <f t="shared" si="1"/>
        <v>32.309640790495123</v>
      </c>
      <c r="G48" s="25">
        <f t="shared" si="1"/>
        <v>38.705470375203269</v>
      </c>
      <c r="H48" s="24">
        <f t="shared" si="1"/>
        <v>38.641393971436806</v>
      </c>
      <c r="I48" s="23">
        <f t="shared" si="1"/>
        <v>40.600080433608184</v>
      </c>
      <c r="J48" s="24">
        <f t="shared" si="1"/>
        <v>40.632657792910116</v>
      </c>
    </row>
    <row r="49" spans="1:12" s="19" customFormat="1" ht="164.25" customHeight="1" x14ac:dyDescent="0.2">
      <c r="A49" s="102" t="s">
        <v>124</v>
      </c>
      <c r="B49" s="103"/>
      <c r="C49" s="103"/>
      <c r="D49" s="103"/>
      <c r="E49" s="103"/>
      <c r="F49" s="103"/>
      <c r="G49" s="103"/>
      <c r="H49" s="103"/>
      <c r="I49" s="103"/>
      <c r="J49" s="103"/>
    </row>
    <row r="50" spans="1:12" ht="50.25" customHeight="1" x14ac:dyDescent="0.2">
      <c r="A50" s="104" t="s">
        <v>82</v>
      </c>
      <c r="B50" s="104"/>
      <c r="C50" s="104"/>
      <c r="D50" s="104"/>
      <c r="E50" s="104"/>
      <c r="F50" s="105"/>
      <c r="G50" s="105"/>
      <c r="H50" s="105"/>
      <c r="I50" s="105"/>
      <c r="J50" s="105"/>
    </row>
    <row r="51" spans="1:12" s="15" customFormat="1" ht="15" customHeight="1" x14ac:dyDescent="0.2">
      <c r="A51" s="104" t="s">
        <v>83</v>
      </c>
      <c r="B51" s="104"/>
      <c r="C51" s="104"/>
      <c r="D51" s="104"/>
      <c r="E51" s="104"/>
      <c r="F51" s="105"/>
      <c r="G51" s="105"/>
      <c r="H51" s="105"/>
      <c r="I51" s="105"/>
      <c r="J51" s="105"/>
    </row>
    <row r="52" spans="1:12" ht="102" customHeight="1" x14ac:dyDescent="0.2">
      <c r="A52" s="104" t="s">
        <v>113</v>
      </c>
      <c r="B52" s="104"/>
      <c r="C52" s="104"/>
      <c r="D52" s="104"/>
      <c r="E52" s="104"/>
      <c r="F52" s="106"/>
      <c r="G52" s="106"/>
      <c r="H52" s="106"/>
      <c r="I52" s="106"/>
      <c r="J52" s="106"/>
    </row>
    <row r="53" spans="1:12" x14ac:dyDescent="0.2">
      <c r="A53" s="73" t="s">
        <v>121</v>
      </c>
      <c r="B53" s="75"/>
      <c r="C53" s="73"/>
      <c r="D53" s="73"/>
      <c r="E53" s="73"/>
      <c r="F53" s="73"/>
      <c r="G53" s="73"/>
      <c r="H53" s="73"/>
      <c r="I53" s="73"/>
      <c r="J53" s="74"/>
    </row>
    <row r="54" spans="1:12" x14ac:dyDescent="0.2">
      <c r="A54" s="73" t="s">
        <v>85</v>
      </c>
      <c r="B54" s="73"/>
      <c r="C54" s="73"/>
      <c r="D54" s="73"/>
      <c r="E54" s="73"/>
      <c r="F54" s="101" t="s">
        <v>120</v>
      </c>
      <c r="L54" s="83"/>
    </row>
    <row r="55" spans="1:12" ht="12.75" x14ac:dyDescent="0.2">
      <c r="A55" s="73" t="s">
        <v>87</v>
      </c>
      <c r="B55" s="73"/>
      <c r="C55" s="73"/>
      <c r="D55" s="73"/>
      <c r="E55" s="73"/>
      <c r="F55" s="84" t="s">
        <v>122</v>
      </c>
      <c r="G55" s="83"/>
      <c r="L55" s="83"/>
    </row>
    <row r="56" spans="1:12" ht="12.75" x14ac:dyDescent="0.2">
      <c r="A56" s="73" t="s">
        <v>93</v>
      </c>
      <c r="B56" s="73"/>
      <c r="C56" s="73"/>
      <c r="D56" s="73"/>
      <c r="E56" s="73"/>
      <c r="F56" s="85" t="s">
        <v>94</v>
      </c>
    </row>
    <row r="57" spans="1:12" x14ac:dyDescent="0.2">
      <c r="A57" s="73" t="s">
        <v>90</v>
      </c>
      <c r="B57" s="73"/>
      <c r="C57" s="73"/>
      <c r="D57" s="73"/>
      <c r="E57" s="73"/>
      <c r="F57" s="74"/>
      <c r="G57" s="16">
        <f ca="1">TODAY()</f>
        <v>42978</v>
      </c>
    </row>
    <row r="58" spans="1:12" x14ac:dyDescent="0.2">
      <c r="A58" s="73"/>
      <c r="B58" s="73"/>
      <c r="C58" s="73"/>
      <c r="D58" s="73"/>
      <c r="E58" s="73"/>
      <c r="F58" s="73"/>
      <c r="G58" s="73"/>
      <c r="H58" s="73"/>
      <c r="I58" s="73"/>
      <c r="J58" s="74"/>
    </row>
    <row r="59" spans="1:12" x14ac:dyDescent="0.2">
      <c r="A59" s="73"/>
      <c r="B59" s="73"/>
      <c r="C59" s="73"/>
      <c r="D59" s="73"/>
      <c r="E59" s="73"/>
      <c r="F59" s="73"/>
      <c r="G59" s="73"/>
      <c r="H59" s="73"/>
      <c r="I59" s="73"/>
      <c r="J59" s="74"/>
    </row>
  </sheetData>
  <mergeCells count="11">
    <mergeCell ref="A49:J49"/>
    <mergeCell ref="A50:J50"/>
    <mergeCell ref="A51:J51"/>
    <mergeCell ref="A52:J52"/>
    <mergeCell ref="B2:J2"/>
    <mergeCell ref="B3:E3"/>
    <mergeCell ref="G3:J3"/>
    <mergeCell ref="B4:C4"/>
    <mergeCell ref="D4:E4"/>
    <mergeCell ref="G4:H4"/>
    <mergeCell ref="I4:J4"/>
  </mergeCells>
  <hyperlinks>
    <hyperlink ref="F56" r:id="rId1"/>
    <hyperlink ref="F54"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2015</vt:lpstr>
      <vt:lpstr>Graph MI benefits</vt:lpstr>
      <vt:lpstr>Graph MI benefits over time</vt:lpstr>
      <vt:lpstr>2014</vt:lpstr>
      <vt:lpstr>2013</vt:lpstr>
      <vt:lpstr>2012</vt:lpstr>
      <vt:lpstr>2011</vt:lpstr>
      <vt:lpstr>2010</vt:lpstr>
      <vt:lpstr>2007</vt:lpstr>
      <vt:lpstr>2005</vt:lpstr>
      <vt:lpstr>Countries</vt:lpstr>
      <vt:lpstr>'2005'!Print_Area</vt:lpstr>
      <vt:lpstr>'2007'!Print_Area</vt:lpstr>
      <vt:lpstr>'2010'!Print_Area</vt:lpstr>
      <vt:lpstr>'2011'!Print_Area</vt:lpstr>
      <vt:lpstr>'2012'!Print_Area</vt:lpstr>
      <vt:lpstr>'2013'!Print_Area</vt:lpstr>
      <vt:lpstr>'2014'!Print_Area</vt:lpstr>
      <vt:lpstr>'2015'!Print_Area</vt:lpstr>
      <vt:lpstr>'Graph MI benefits'!Print_Area</vt:lpstr>
      <vt:lpstr>'Graph MI benefits'!Print_Titles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Richardson</dc:creator>
  <cp:lastModifiedBy>BACHELET Marion</cp:lastModifiedBy>
  <cp:lastPrinted>2012-03-27T16:22:31Z</cp:lastPrinted>
  <dcterms:created xsi:type="dcterms:W3CDTF">2012-03-08T10:09:32Z</dcterms:created>
  <dcterms:modified xsi:type="dcterms:W3CDTF">2017-08-31T16:10:42Z</dcterms:modified>
</cp:coreProperties>
</file>