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11325" windowHeight="12225" tabRatio="805"/>
  </bookViews>
  <sheets>
    <sheet name="2015" sheetId="39" r:id="rId1"/>
    <sheet name="Graph Min Wage" sheetId="35" r:id="rId2"/>
    <sheet name="2014" sheetId="38" r:id="rId3"/>
    <sheet name="2013" sheetId="37" r:id="rId4"/>
    <sheet name="2012" sheetId="36" r:id="rId5"/>
    <sheet name="2011" sheetId="22" r:id="rId6"/>
    <sheet name="2010" sheetId="32" r:id="rId7"/>
    <sheet name="2007" sheetId="33" r:id="rId8"/>
    <sheet name="2005" sheetId="34" r:id="rId9"/>
    <sheet name="Countries" sheetId="28" r:id="rId10"/>
  </sheets>
  <definedNames>
    <definedName name="_xlnm.Print_Area" localSheetId="8">'2005'!$A$1:$J$56</definedName>
    <definedName name="_xlnm.Print_Area" localSheetId="7">'2007'!$A$1:$J$56</definedName>
    <definedName name="_xlnm.Print_Area" localSheetId="6">'2010'!$A$1:$J$57</definedName>
    <definedName name="_xlnm.Print_Area" localSheetId="5">'2011'!$A$1:$J$57</definedName>
    <definedName name="_xlnm.Print_Area" localSheetId="4">'2012'!$A$1:$J$57</definedName>
    <definedName name="_xlnm.Print_Area" localSheetId="3">'2013'!$A$1:$J$58</definedName>
    <definedName name="_xlnm.Print_Area" localSheetId="2">'2014'!$A$1:$J$58</definedName>
    <definedName name="_xlnm.Print_Area" localSheetId="0">'2015'!$A$1:$J$58</definedName>
    <definedName name="_xlnm.Print_Area" localSheetId="1">'Graph Min Wage'!$A$1:$O$87</definedName>
  </definedNames>
  <calcPr calcId="145621"/>
</workbook>
</file>

<file path=xl/calcChain.xml><?xml version="1.0" encoding="utf-8"?>
<calcChain xmlns="http://schemas.openxmlformats.org/spreadsheetml/2006/main">
  <c r="G59" i="39" l="1"/>
  <c r="G57" i="34" l="1"/>
  <c r="G57" i="33"/>
  <c r="G58" i="32"/>
  <c r="G58" i="22"/>
  <c r="G58" i="36"/>
  <c r="G59" i="37"/>
  <c r="G88" i="35"/>
  <c r="A80" i="35"/>
  <c r="C2" i="35"/>
  <c r="G59" i="38"/>
  <c r="W47" i="35"/>
  <c r="Q47" i="35"/>
  <c r="R47" i="35"/>
  <c r="AD47" i="35"/>
  <c r="X47" i="35"/>
  <c r="AC47" i="35"/>
  <c r="AF47" i="35" l="1"/>
  <c r="Z47" i="35"/>
  <c r="T47" i="35"/>
  <c r="S47" i="35"/>
  <c r="AE47" i="35"/>
  <c r="Y47" i="35"/>
  <c r="C47" i="34" l="1"/>
  <c r="H49" i="38"/>
  <c r="D48" i="34"/>
  <c r="C47" i="33"/>
  <c r="B48" i="22"/>
  <c r="B47" i="22"/>
  <c r="I48" i="37"/>
  <c r="E48" i="33"/>
  <c r="E47" i="33"/>
  <c r="G47" i="32"/>
  <c r="G48" i="32"/>
  <c r="J47" i="22"/>
  <c r="J49" i="38"/>
  <c r="C49" i="38"/>
  <c r="H48" i="36"/>
  <c r="B49" i="37"/>
  <c r="B48" i="37"/>
  <c r="C48" i="32"/>
  <c r="C47" i="32"/>
  <c r="D47" i="36"/>
  <c r="E49" i="38"/>
  <c r="E48" i="38"/>
  <c r="I48" i="34"/>
  <c r="I48" i="32"/>
  <c r="G47" i="22"/>
  <c r="J48" i="34"/>
  <c r="J47" i="34"/>
  <c r="H48" i="22"/>
  <c r="H47" i="22"/>
  <c r="C48" i="22"/>
  <c r="J48" i="22"/>
  <c r="I47" i="36"/>
  <c r="J47" i="36"/>
  <c r="B48" i="33"/>
  <c r="B47" i="33"/>
  <c r="G49" i="37"/>
  <c r="G48" i="37"/>
  <c r="J47" i="32"/>
  <c r="J48" i="32"/>
  <c r="G47" i="34"/>
  <c r="G48" i="34"/>
  <c r="E48" i="32"/>
  <c r="E47" i="32"/>
  <c r="D48" i="36"/>
  <c r="H48" i="37"/>
  <c r="H49" i="37"/>
  <c r="D48" i="33"/>
  <c r="I47" i="32"/>
  <c r="H47" i="36"/>
  <c r="H48" i="38"/>
  <c r="I47" i="34"/>
  <c r="I47" i="22"/>
  <c r="I48" i="22"/>
  <c r="D47" i="33"/>
  <c r="B47" i="36"/>
  <c r="B48" i="36"/>
  <c r="J48" i="36"/>
  <c r="I49" i="37"/>
  <c r="I48" i="38"/>
  <c r="J48" i="38"/>
  <c r="D48" i="32"/>
  <c r="D47" i="32"/>
  <c r="D49" i="37"/>
  <c r="D48" i="37"/>
  <c r="G47" i="36"/>
  <c r="H48" i="33"/>
  <c r="H47" i="33"/>
  <c r="C48" i="34"/>
  <c r="C48" i="36"/>
  <c r="C47" i="36"/>
  <c r="E47" i="36"/>
  <c r="E48" i="36"/>
  <c r="E48" i="22"/>
  <c r="E47" i="22"/>
  <c r="E47" i="34"/>
  <c r="E48" i="34"/>
  <c r="D47" i="22"/>
  <c r="D48" i="22"/>
  <c r="C48" i="37"/>
  <c r="C49" i="37"/>
  <c r="I48" i="36"/>
  <c r="C48" i="38"/>
  <c r="D47" i="34"/>
  <c r="H48" i="32"/>
  <c r="H47" i="32"/>
  <c r="E49" i="37"/>
  <c r="E48" i="37"/>
  <c r="I49" i="38"/>
  <c r="B49" i="38"/>
  <c r="B48" i="38"/>
  <c r="C47" i="22"/>
  <c r="J47" i="33"/>
  <c r="J48" i="33"/>
  <c r="G48" i="33"/>
  <c r="G47" i="33"/>
  <c r="B48" i="34"/>
  <c r="B47" i="34"/>
  <c r="B48" i="32"/>
  <c r="B47" i="32"/>
  <c r="G48" i="36"/>
  <c r="H47" i="34"/>
  <c r="H48" i="34"/>
  <c r="G48" i="22"/>
  <c r="I47" i="33"/>
  <c r="I48" i="33"/>
  <c r="C48" i="33"/>
  <c r="G49" i="38"/>
  <c r="G48" i="38"/>
  <c r="J48" i="37"/>
  <c r="J49" i="37"/>
  <c r="D48" i="38"/>
  <c r="D49" i="38"/>
  <c r="Q11" i="35"/>
  <c r="AC11" i="35"/>
  <c r="AD11" i="35"/>
  <c r="X11" i="35"/>
  <c r="R11" i="35"/>
  <c r="W11" i="35"/>
  <c r="Y11" i="35" l="1"/>
  <c r="Z11" i="35"/>
  <c r="S11" i="35"/>
  <c r="AF11" i="35"/>
  <c r="T11" i="35"/>
  <c r="AE11" i="35"/>
  <c r="AD31" i="35"/>
  <c r="R13" i="35"/>
  <c r="W15" i="35"/>
  <c r="Q45" i="35"/>
  <c r="Q36" i="35"/>
  <c r="X19" i="35"/>
  <c r="AD38" i="35"/>
  <c r="X15" i="35"/>
  <c r="AC17" i="35"/>
  <c r="AC9" i="35"/>
  <c r="X21" i="35"/>
  <c r="W43" i="35"/>
  <c r="R33" i="35"/>
  <c r="W35" i="35"/>
  <c r="W14" i="35"/>
  <c r="W10" i="35"/>
  <c r="X33" i="35"/>
  <c r="AC43" i="35"/>
  <c r="AD33" i="35"/>
  <c r="W28" i="35"/>
  <c r="AD37" i="35"/>
  <c r="W9" i="35"/>
  <c r="AD10" i="35"/>
  <c r="AD42" i="35"/>
  <c r="AD45" i="35"/>
  <c r="AC14" i="35"/>
  <c r="W36" i="35"/>
  <c r="Q35" i="35"/>
  <c r="AD14" i="35"/>
  <c r="X20" i="35"/>
  <c r="X42" i="35"/>
  <c r="R16" i="35"/>
  <c r="W40" i="35"/>
  <c r="X24" i="35"/>
  <c r="AC44" i="35"/>
  <c r="AC10" i="35"/>
  <c r="X17" i="35"/>
  <c r="W20" i="35"/>
  <c r="X23" i="35"/>
  <c r="W29" i="35"/>
  <c r="AD13" i="35"/>
  <c r="AD25" i="35"/>
  <c r="Q32" i="35"/>
  <c r="AC21" i="35"/>
  <c r="R35" i="35"/>
  <c r="W45" i="35"/>
  <c r="AD28" i="35"/>
  <c r="X13" i="35"/>
  <c r="R26" i="35"/>
  <c r="AC34" i="35"/>
  <c r="W44" i="35"/>
  <c r="R27" i="35"/>
  <c r="AD36" i="35"/>
  <c r="X43" i="35"/>
  <c r="Q39" i="35"/>
  <c r="X25" i="35"/>
  <c r="Q18" i="35"/>
  <c r="R29" i="35"/>
  <c r="R37" i="35"/>
  <c r="Q37" i="35"/>
  <c r="AC38" i="35"/>
  <c r="Q23" i="35"/>
  <c r="AD35" i="35"/>
  <c r="Q28" i="35"/>
  <c r="R9" i="35"/>
  <c r="AC23" i="35"/>
  <c r="Q20" i="35"/>
  <c r="W19" i="35"/>
  <c r="AC29" i="35"/>
  <c r="R43" i="35"/>
  <c r="Q12" i="35"/>
  <c r="W46" i="35"/>
  <c r="AD24" i="35"/>
  <c r="W33" i="35"/>
  <c r="AC30" i="35"/>
  <c r="Q30" i="35"/>
  <c r="Q46" i="35"/>
  <c r="AD39" i="35"/>
  <c r="R30" i="35"/>
  <c r="W30" i="35"/>
  <c r="X40" i="35"/>
  <c r="AC40" i="35"/>
  <c r="R44" i="35"/>
  <c r="Q16" i="35"/>
  <c r="AC12" i="35"/>
  <c r="R19" i="35"/>
  <c r="Q43" i="35"/>
  <c r="AD22" i="35"/>
  <c r="Q15" i="35"/>
  <c r="X36" i="35"/>
  <c r="AD19" i="35"/>
  <c r="X29" i="35"/>
  <c r="W26" i="35"/>
  <c r="X39" i="35"/>
  <c r="X18" i="35"/>
  <c r="X9" i="35"/>
  <c r="AD29" i="35"/>
  <c r="X28" i="35"/>
  <c r="AD18" i="35"/>
  <c r="R15" i="35"/>
  <c r="Q27" i="35"/>
  <c r="W13" i="35"/>
  <c r="AC25" i="35"/>
  <c r="AC42" i="35"/>
  <c r="X38" i="35"/>
  <c r="X32" i="35"/>
  <c r="AD46" i="35"/>
  <c r="X44" i="35"/>
  <c r="W24" i="35"/>
  <c r="AC26" i="35"/>
  <c r="Q38" i="35"/>
  <c r="AD32" i="35"/>
  <c r="X10" i="35"/>
  <c r="AC16" i="35"/>
  <c r="Q22" i="35"/>
  <c r="Q40" i="35"/>
  <c r="W16" i="35"/>
  <c r="Q41" i="35"/>
  <c r="AC27" i="35"/>
  <c r="W12" i="35"/>
  <c r="AC39" i="35"/>
  <c r="AC24" i="35"/>
  <c r="R46" i="35"/>
  <c r="X14" i="35"/>
  <c r="AD21" i="35"/>
  <c r="AC45" i="35"/>
  <c r="X30" i="35"/>
  <c r="AD12" i="35"/>
  <c r="AC41" i="35"/>
  <c r="AD41" i="35"/>
  <c r="R31" i="35"/>
  <c r="AC19" i="35"/>
  <c r="Q44" i="35"/>
  <c r="R25" i="35"/>
  <c r="Q25" i="35"/>
  <c r="W42" i="35"/>
  <c r="Q26" i="35"/>
  <c r="AC36" i="35"/>
  <c r="AD17" i="35"/>
  <c r="W31" i="35"/>
  <c r="W18" i="35"/>
  <c r="AC15" i="35"/>
  <c r="Q29" i="35"/>
  <c r="R36" i="35"/>
  <c r="W34" i="35"/>
  <c r="AC33" i="35"/>
  <c r="AC13" i="35"/>
  <c r="R40" i="35"/>
  <c r="AC18" i="35"/>
  <c r="AC28" i="35"/>
  <c r="W22" i="35"/>
  <c r="AD44" i="35"/>
  <c r="Q34" i="35"/>
  <c r="W27" i="35"/>
  <c r="R18" i="35"/>
  <c r="R42" i="35"/>
  <c r="Q24" i="35"/>
  <c r="R17" i="35"/>
  <c r="X12" i="35"/>
  <c r="R38" i="35"/>
  <c r="R41" i="35"/>
  <c r="X41" i="35"/>
  <c r="R45" i="35"/>
  <c r="X35" i="35"/>
  <c r="W38" i="35"/>
  <c r="AD9" i="35"/>
  <c r="W25" i="35"/>
  <c r="W39" i="35"/>
  <c r="AD27" i="35"/>
  <c r="X26" i="35"/>
  <c r="Q31" i="35"/>
  <c r="W41" i="35"/>
  <c r="AD40" i="35"/>
  <c r="AD16" i="35"/>
  <c r="AC46" i="35"/>
  <c r="R39" i="35"/>
  <c r="R23" i="35"/>
  <c r="Q9" i="35"/>
  <c r="AC35" i="35"/>
  <c r="X31" i="35"/>
  <c r="W32" i="35"/>
  <c r="R22" i="35"/>
  <c r="W17" i="35"/>
  <c r="R28" i="35"/>
  <c r="X27" i="35"/>
  <c r="R32" i="35"/>
  <c r="AD26" i="35"/>
  <c r="W21" i="35"/>
  <c r="R10" i="35"/>
  <c r="X46" i="35"/>
  <c r="R14" i="35"/>
  <c r="AC32" i="35"/>
  <c r="Q13" i="35"/>
  <c r="Q33" i="35"/>
  <c r="AC22" i="35"/>
  <c r="Q42" i="35"/>
  <c r="AC31" i="35"/>
  <c r="R12" i="35"/>
  <c r="R20" i="35"/>
  <c r="R24" i="35"/>
  <c r="AD20" i="35"/>
  <c r="AC20" i="35"/>
  <c r="Q17" i="35"/>
  <c r="W23" i="35"/>
  <c r="W37" i="35"/>
  <c r="X37" i="35"/>
  <c r="AD15" i="35"/>
  <c r="R21" i="35"/>
  <c r="X34" i="35"/>
  <c r="AD30" i="35"/>
  <c r="X45" i="35"/>
  <c r="X16" i="35"/>
  <c r="X22" i="35"/>
  <c r="Q14" i="35"/>
  <c r="Q21" i="35"/>
  <c r="Q10" i="35"/>
  <c r="AD43" i="35"/>
  <c r="AD34" i="35"/>
  <c r="R34" i="35"/>
  <c r="Q19" i="35"/>
  <c r="AC37" i="35"/>
  <c r="AD23" i="35"/>
  <c r="Z26" i="35" l="1"/>
  <c r="S37" i="35"/>
  <c r="T35" i="35"/>
  <c r="AE23" i="35"/>
  <c r="S25" i="35"/>
  <c r="T26" i="35"/>
  <c r="AE46" i="35"/>
  <c r="S16" i="35"/>
  <c r="Y19" i="35"/>
  <c r="S32" i="35"/>
  <c r="T31" i="35"/>
  <c r="AF28" i="35"/>
  <c r="S15" i="35"/>
  <c r="AF46" i="35"/>
  <c r="S44" i="35"/>
  <c r="AE17" i="35"/>
  <c r="Y27" i="35"/>
  <c r="T44" i="35"/>
  <c r="AF36" i="35"/>
  <c r="Y26" i="35"/>
  <c r="Z25" i="35"/>
  <c r="AE15" i="35"/>
  <c r="Y45" i="35"/>
  <c r="Z43" i="35"/>
  <c r="AF25" i="35"/>
  <c r="T34" i="35"/>
  <c r="S27" i="35"/>
  <c r="Z23" i="35"/>
  <c r="Z31" i="35"/>
  <c r="AE28" i="35"/>
  <c r="S36" i="35"/>
  <c r="Z36" i="35"/>
  <c r="Y44" i="35"/>
  <c r="AE35" i="35"/>
  <c r="S39" i="35"/>
  <c r="T14" i="35"/>
  <c r="Y34" i="35"/>
  <c r="AF26" i="35"/>
  <c r="AF21" i="35"/>
  <c r="T46" i="35"/>
  <c r="S26" i="35"/>
  <c r="Z32" i="35"/>
  <c r="Y12" i="35"/>
  <c r="Z35" i="35"/>
  <c r="Y23" i="35"/>
  <c r="Y17" i="35"/>
  <c r="T38" i="35"/>
  <c r="Z27" i="35"/>
  <c r="Z10" i="35"/>
  <c r="S17" i="35"/>
  <c r="Z15" i="35"/>
  <c r="Y20" i="35"/>
  <c r="S45" i="35"/>
  <c r="T33" i="35"/>
  <c r="AE29" i="35"/>
  <c r="S35" i="35"/>
  <c r="Z29" i="35"/>
  <c r="Y30" i="35"/>
  <c r="S40" i="35"/>
  <c r="Z22" i="35"/>
  <c r="AF10" i="35"/>
  <c r="T10" i="35"/>
  <c r="AE27" i="35"/>
  <c r="Z39" i="35"/>
  <c r="Z46" i="35"/>
  <c r="AF39" i="35"/>
  <c r="Y43" i="35"/>
  <c r="Z34" i="35"/>
  <c r="AE21" i="35"/>
  <c r="Z13" i="35"/>
  <c r="T15" i="35"/>
  <c r="T45" i="35"/>
  <c r="AE43" i="35"/>
  <c r="Y32" i="35"/>
  <c r="T37" i="35"/>
  <c r="S43" i="35"/>
  <c r="Y40" i="35"/>
  <c r="AE12" i="35"/>
  <c r="T18" i="35"/>
  <c r="Y18" i="35"/>
  <c r="T27" i="35"/>
  <c r="S20" i="35"/>
  <c r="S10" i="35"/>
  <c r="AF12" i="35"/>
  <c r="AF41" i="35"/>
  <c r="S18" i="35"/>
  <c r="AE10" i="35"/>
  <c r="Y16" i="35"/>
  <c r="Y28" i="35"/>
  <c r="S31" i="35"/>
  <c r="T21" i="35"/>
  <c r="T42" i="35"/>
  <c r="AF38" i="35"/>
  <c r="AE26" i="35"/>
  <c r="T19" i="35"/>
  <c r="S14" i="35"/>
  <c r="S12" i="35"/>
  <c r="Z42" i="35"/>
  <c r="AE41" i="35"/>
  <c r="Z9" i="35"/>
  <c r="AF24" i="35"/>
  <c r="AE9" i="35"/>
  <c r="Z16" i="35"/>
  <c r="AF29" i="35"/>
  <c r="T29" i="35"/>
  <c r="AF19" i="35"/>
  <c r="Z44" i="35"/>
  <c r="Z40" i="35"/>
  <c r="AE39" i="35"/>
  <c r="AE40" i="35"/>
  <c r="S30" i="35"/>
  <c r="Z12" i="35"/>
  <c r="AF35" i="35"/>
  <c r="AE19" i="35"/>
  <c r="Z17" i="35"/>
  <c r="S13" i="35"/>
  <c r="AE36" i="35"/>
  <c r="AF37" i="35"/>
  <c r="Y21" i="35"/>
  <c r="AE38" i="35"/>
  <c r="AF9" i="35"/>
  <c r="AF42" i="35"/>
  <c r="T13" i="35"/>
  <c r="S24" i="35"/>
  <c r="Z37" i="35"/>
  <c r="Y24" i="35"/>
  <c r="Y29" i="35"/>
  <c r="AF23" i="35"/>
  <c r="S41" i="35"/>
  <c r="Y33" i="35"/>
  <c r="Z41" i="35"/>
  <c r="AE44" i="35"/>
  <c r="AF27" i="35"/>
  <c r="T40" i="35"/>
  <c r="Y25" i="35"/>
  <c r="S28" i="35"/>
  <c r="Z18" i="35"/>
  <c r="AF40" i="35"/>
  <c r="T22" i="35"/>
  <c r="AF13" i="35"/>
  <c r="Y22" i="35"/>
  <c r="T12" i="35"/>
  <c r="AF44" i="35"/>
  <c r="AE16" i="35"/>
  <c r="AE30" i="35"/>
  <c r="Y46" i="35"/>
  <c r="AF31" i="35"/>
  <c r="Y10" i="35"/>
  <c r="T39" i="35"/>
  <c r="AF34" i="35"/>
  <c r="AF22" i="35"/>
  <c r="AE22" i="35"/>
  <c r="Z19" i="35"/>
  <c r="T30" i="35"/>
  <c r="AE25" i="35"/>
  <c r="S23" i="35"/>
  <c r="AE14" i="35"/>
  <c r="Y13" i="35"/>
  <c r="T28" i="35"/>
  <c r="AF43" i="35"/>
  <c r="T41" i="35"/>
  <c r="S9" i="35"/>
  <c r="Z14" i="35"/>
  <c r="AF20" i="35"/>
  <c r="AE18" i="35"/>
  <c r="S29" i="35"/>
  <c r="AE20" i="35"/>
  <c r="Y37" i="35"/>
  <c r="AF15" i="35"/>
  <c r="T17" i="35"/>
  <c r="Z33" i="35"/>
  <c r="T36" i="35"/>
  <c r="T43" i="35"/>
  <c r="Y41" i="35"/>
  <c r="Y38" i="35"/>
  <c r="Z21" i="35"/>
  <c r="S46" i="35"/>
  <c r="AE45" i="35"/>
  <c r="S42" i="35"/>
  <c r="S22" i="35"/>
  <c r="AF16" i="35"/>
  <c r="S19" i="35"/>
  <c r="T32" i="35"/>
  <c r="AF30" i="35"/>
  <c r="Z38" i="35"/>
  <c r="T23" i="35"/>
  <c r="Z30" i="35"/>
  <c r="Y39" i="35"/>
  <c r="T9" i="35"/>
  <c r="AE33" i="35"/>
  <c r="AF14" i="35"/>
  <c r="S34" i="35"/>
  <c r="Y31" i="35"/>
  <c r="AF33" i="35"/>
  <c r="S21" i="35"/>
  <c r="AE34" i="35"/>
  <c r="AF18" i="35"/>
  <c r="AE42" i="35"/>
  <c r="Y15" i="35"/>
  <c r="T24" i="35"/>
  <c r="AF17" i="35"/>
  <c r="Y42" i="35"/>
  <c r="T25" i="35"/>
  <c r="Z20" i="35"/>
  <c r="AE37" i="35"/>
  <c r="Y14" i="35"/>
  <c r="Y9" i="35"/>
  <c r="AE24" i="35"/>
  <c r="T16" i="35"/>
  <c r="Z28" i="35"/>
  <c r="AF45" i="35"/>
  <c r="Z45" i="35"/>
  <c r="Z24" i="35"/>
  <c r="Y35" i="35"/>
  <c r="Y36" i="35"/>
  <c r="AF32" i="35"/>
  <c r="S38" i="35"/>
  <c r="S33" i="35"/>
  <c r="AE32" i="35"/>
  <c r="T20" i="35"/>
  <c r="AE31" i="35"/>
  <c r="AE13" i="35"/>
  <c r="I48" i="39"/>
  <c r="B49" i="39"/>
  <c r="B48" i="39"/>
  <c r="C49" i="39"/>
  <c r="C48" i="39"/>
  <c r="I49" i="39"/>
  <c r="G49" i="39"/>
  <c r="G48" i="39"/>
  <c r="J48" i="39"/>
  <c r="J49" i="39"/>
  <c r="H49" i="39"/>
  <c r="H48" i="39"/>
  <c r="E49" i="39"/>
  <c r="E48" i="39"/>
  <c r="D49" i="39"/>
  <c r="D48" i="39"/>
</calcChain>
</file>

<file path=xl/sharedStrings.xml><?xml version="1.0" encoding="utf-8"?>
<sst xmlns="http://schemas.openxmlformats.org/spreadsheetml/2006/main" count="1629" uniqueCount="132">
  <si>
    <t>Australia</t>
  </si>
  <si>
    <t>Belgium</t>
  </si>
  <si>
    <t>Canada</t>
  </si>
  <si>
    <t>Czech Republic</t>
  </si>
  <si>
    <t>Denmark</t>
  </si>
  <si>
    <t>Estonia</t>
  </si>
  <si>
    <t>Finland</t>
  </si>
  <si>
    <t>France</t>
  </si>
  <si>
    <t>Germany</t>
  </si>
  <si>
    <t>Greece</t>
  </si>
  <si>
    <t>Hungary</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</si>
  <si>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</si>
  <si>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</si>
  <si>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</si>
  <si>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</si>
  <si>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</si>
  <si>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</si>
  <si>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</si>
  <si>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</si>
  <si>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</si>
  <si>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</si>
  <si>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</si>
  <si>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</si>
  <si>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</si>
  <si>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</si>
  <si>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</si>
  <si>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</si>
  <si>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</si>
  <si>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United States</t>
  </si>
  <si>
    <t>Bulgaria</t>
  </si>
  <si>
    <t>Latvia</t>
  </si>
  <si>
    <t>Lithuania</t>
  </si>
  <si>
    <t>Malta</t>
  </si>
  <si>
    <t>Romania</t>
  </si>
  <si>
    <t>Israel*</t>
  </si>
  <si>
    <t>Turkey**</t>
  </si>
  <si>
    <t>Chile</t>
  </si>
  <si>
    <t>Allemagne</t>
  </si>
  <si>
    <t>Australie</t>
  </si>
  <si>
    <t>Autriche</t>
  </si>
  <si>
    <t>Belgique</t>
  </si>
  <si>
    <t>Chili</t>
  </si>
  <si>
    <t>Corée</t>
  </si>
  <si>
    <t>Danemark</t>
  </si>
  <si>
    <t>Espagne</t>
  </si>
  <si>
    <t>Estonie</t>
  </si>
  <si>
    <t>Etats-Unis</t>
  </si>
  <si>
    <t>Finlande</t>
  </si>
  <si>
    <t>Grèce</t>
  </si>
  <si>
    <t>Hongrie</t>
  </si>
  <si>
    <t>Irlande</t>
  </si>
  <si>
    <t>Islande</t>
  </si>
  <si>
    <t>Israël*</t>
  </si>
  <si>
    <t>Israel</t>
  </si>
  <si>
    <t>Italie</t>
  </si>
  <si>
    <t>Japon</t>
  </si>
  <si>
    <t>Norvège</t>
  </si>
  <si>
    <t>Nouvelle-Zélande</t>
  </si>
  <si>
    <t>Pays-Bas</t>
  </si>
  <si>
    <t>Pologne</t>
  </si>
  <si>
    <t>République slovaque</t>
  </si>
  <si>
    <t>République tchèque</t>
  </si>
  <si>
    <t>Royaume-Uni</t>
  </si>
  <si>
    <t>Slovénie</t>
  </si>
  <si>
    <t>Suède</t>
  </si>
  <si>
    <t>Suisse</t>
  </si>
  <si>
    <t>Turquie**</t>
  </si>
  <si>
    <t>Turquie</t>
  </si>
  <si>
    <t>Turkey</t>
  </si>
  <si>
    <t>Bulgarie</t>
  </si>
  <si>
    <t>Chypre†</t>
  </si>
  <si>
    <t>Cyprus†</t>
  </si>
  <si>
    <t>Lettonie</t>
  </si>
  <si>
    <t>Lituanie</t>
  </si>
  <si>
    <t>Malte</t>
  </si>
  <si>
    <t>Roumanie</t>
  </si>
  <si>
    <t>Pays de l'OCDE</t>
  </si>
  <si>
    <t>D'autres pays de l'UE</t>
  </si>
  <si>
    <t>Médiane de l'OCDE</t>
  </si>
  <si>
    <t>Médiane de l'UE</t>
  </si>
  <si>
    <t>* 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</si>
  <si>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 Valeur du SM non disponible. Calculs effectués sur la base du SOM.</t>
  </si>
  <si>
    <t>n/a: non diponible</t>
  </si>
  <si>
    <t xml:space="preserve">Pour plus de détails sur les hypothèses de modélisation voir </t>
  </si>
  <si>
    <t>Méthodologie</t>
  </si>
  <si>
    <t>Source: Modèles impôts-prestations de l'OCDE</t>
  </si>
  <si>
    <t>www.oecd.org/els/social/prestationsetsalaires</t>
  </si>
  <si>
    <t>www.oecd.org/els/social/inegalite</t>
  </si>
  <si>
    <t xml:space="preserve">Dernière mise à jour : </t>
  </si>
  <si>
    <r>
      <t>* Les données statistiques concernant Israël sont fournies par et sous la responsabilité des autorités israéliennes compétentes. L’utilisation de ces données par l’OCDE est sans préjudice du statut des hauteurs du Golan, de Jérusalem Est et des colonies d</t>
    </r>
    <r>
      <rPr>
        <sz val="10"/>
        <color theme="1"/>
        <rFont val="Arial"/>
        <family val="2"/>
      </rPr>
      <t>e peuplement israéliennes en Cisjordanie aux termes du droit international.</t>
    </r>
  </si>
  <si>
    <r>
      <t>† Note en bas de page de la Turquie
Les informations figurant dans ce document qui font référence à « Chypre » concernent la partie méridionale de l’Ile. Il n’y a pas d’autorité unique représentant à la fois les Chypriotes turcs et grecs sur l’Ile. La Tur</t>
    </r>
    <r>
      <rPr>
        <sz val="10"/>
        <color theme="1"/>
        <rFont val="Arial"/>
        <family val="2"/>
      </rPr>
      <t xml:space="preserve">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la Union européenne
La République de Chypre est reconnue par tous les membres des Nations Unies sauf la Turquie. Les informations figurant dans ce document concernent la zone sous le contrôle effectif du gouvernement de la République de Chypre. </t>
    </r>
  </si>
  <si>
    <t>OCDE, base de données sur le revenu de distribution</t>
  </si>
  <si>
    <t>www.oecd.org/fr/els/soc/inegalite.htm</t>
  </si>
  <si>
    <t>Revenu net valeur en % du revenu médian des ménages, 2011</t>
  </si>
  <si>
    <t>Sans enfants</t>
  </si>
  <si>
    <t>Deux enfants</t>
  </si>
  <si>
    <t>Célibataire</t>
  </si>
  <si>
    <t>Parent isolé</t>
  </si>
  <si>
    <t>Couple marié</t>
  </si>
  <si>
    <t>Revenu net valeur en % du revenu médian des ménages, 2010</t>
  </si>
  <si>
    <t>Revenu net valeur en % du revenu médian des ménages, 2007</t>
  </si>
  <si>
    <t>Revenu net valeur en % du revenu médian des ménages, 2005</t>
  </si>
  <si>
    <t>Seuil de pauvreté (50% du revenu médian)</t>
  </si>
  <si>
    <t>Revenus brut</t>
  </si>
  <si>
    <t>Les niveaux de revenu fournis par les emplois à temps plein à bas salaire</t>
  </si>
  <si>
    <t>Revenus net (↗)</t>
  </si>
  <si>
    <t>Salaire brut</t>
  </si>
  <si>
    <t>Salaire brut (% SM)</t>
  </si>
  <si>
    <t>Revenus nets</t>
  </si>
  <si>
    <t>Transferts nets</t>
  </si>
  <si>
    <t>Impôts nets</t>
  </si>
  <si>
    <t>Les niveaux de revenu fournis par les emplois à temps plein au salaire minimum</t>
  </si>
  <si>
    <t>Parent isolé, deux enfants</t>
  </si>
  <si>
    <t>Couple marié, deux enfants</t>
  </si>
  <si>
    <t>(a) Célibataire</t>
  </si>
  <si>
    <t>(b) Parent isolé, deux enfants</t>
  </si>
  <si>
    <t>(c) Couple marié, deux enfants</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</si>
  <si>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</si>
  <si>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Revenu net valeur en % du revenu médian des ménages, 2012</t>
  </si>
  <si>
    <t>n/a</t>
  </si>
  <si>
    <t>Revenu net valeur en % du revenu médian des ménages, 2013</t>
  </si>
  <si>
    <t>Croatie</t>
  </si>
  <si>
    <t>Croatia</t>
  </si>
  <si>
    <t>n/a: non disponible</t>
  </si>
  <si>
    <t>Methodology</t>
  </si>
  <si>
    <t>http://www.oecd.org/fr/els/soc/prestations-et-salaires.htm</t>
  </si>
  <si>
    <t>***Les chiffres pour l’Autriche correspondent au salaire minimum uniforme fixé après négociation collective entre les partenaires sociaux en 2009. Les payements correspondant au 13ème et 14ème mois sont inclus</t>
  </si>
  <si>
    <t>Autriche***</t>
  </si>
  <si>
    <t>Austria***</t>
  </si>
  <si>
    <t>Revenu net valeur en % du revenu médian des ménages, 2014</t>
  </si>
  <si>
    <t xml:space="preserve">Note: revenus médians nets des ménages sont pour une année aux alentours de 2011 a exprimé aux prix actuels et sont avant frais de logement (ou d'autres formes de «commis» des dépenses). Les résultats sont présentés sur une base équivalent (échelle d'équivalence est la racine carrée de la taille du ménage) et tenir compte de toutes les prestations en espèces concernées (aide sociale, prestations familiales, liées au logement soutien financier, comme indiqué). Les niveaux de revenu sont nets de tout impôt sur le revenu et des cotisations sociales et compte pour tous les droits aux prestations en espèces d'une famille dont le chef est en âge de travailler travaillant à temps plein gagnent au salaire minimum. Pour les couples à deux soutiens un pourcentage de SM concerne un seul conjoint, le deuxième conjoint est supposé être «inactif» sans rémunération. Où la réception de l'aide sociale ou d'autres avantages de revenu minimum est soumis à des tests d'activité (tels que recherche active d'emploi ou d'être «disponible» pour le travail), ces exigences sont supposés être pris en charge par le deuxième conjoint. Les calculs pour les familles avec enfants supposent deux enfants âgés de 4 et 6 et les prestations pour enfants ni les frais de garde ni ne sont pris en compte.
</t>
  </si>
  <si>
    <t>Revenu net valeur en % du revenu médian des ménages,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</si>
</sst>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9"/>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9"/>
      <name val="Arial"/>
      <family val="2"/>
    </font>
    <font>
      <b/>
      <sz val="9"/>
      <name val="Arial"/>
      <family val="2"/>
    </font>
    <font>
      <u/>
      <sz val="10"/>
      <color indexed="12"/>
      <name val="Arial"/>
      <family val="2"/>
    </font>
    <font>
      <u/>
      <sz val="9"/>
      <color indexed="12"/>
      <name val="Arial"/>
      <family val="2"/>
    </font>
    <font>
      <b/>
      <sz val="9"/>
      <color theme="1"/>
      <name val="Arial"/>
      <family val="2"/>
    </font>
    <font>
      <sz val="9"/>
      <color theme="1"/>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8">
    <xf numFmtId="0" fontId="0"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9" fillId="0" borderId="0" applyFont="0" applyFill="0" applyBorder="0" applyAlignment="0" applyProtection="0"/>
    <xf numFmtId="0" fontId="6" fillId="0" borderId="0"/>
    <xf numFmtId="0" fontId="9" fillId="0" borderId="0"/>
    <xf numFmtId="0" fontId="6" fillId="0" borderId="0"/>
    <xf numFmtId="0" fontId="9" fillId="0" borderId="0"/>
    <xf numFmtId="9" fontId="9" fillId="0" borderId="0" applyFont="0" applyFill="0" applyBorder="0" applyAlignment="0" applyProtection="0"/>
    <xf numFmtId="0" fontId="5" fillId="0" borderId="0"/>
    <xf numFmtId="0" fontId="8" fillId="0" borderId="0"/>
    <xf numFmtId="0" fontId="15" fillId="0" borderId="0" applyNumberFormat="0" applyFill="0" applyBorder="0" applyAlignment="0" applyProtection="0">
      <alignment vertical="top"/>
      <protection locked="0"/>
    </xf>
    <xf numFmtId="0" fontId="9" fillId="0" borderId="0"/>
    <xf numFmtId="0" fontId="4" fillId="0" borderId="0"/>
    <xf numFmtId="0" fontId="3" fillId="0" borderId="0"/>
    <xf numFmtId="0" fontId="3" fillId="0" borderId="0"/>
  </cellStyleXfs>
  <cellXfs count="106">
    <xf numFmtId="0" fontId="0" fillId="0" borderId="0" xfId="0"/>
    <xf numFmtId="0" fontId="9" fillId="0" borderId="0" xfId="0" applyFont="1" applyFill="1"/>
    <xf numFmtId="0" fontId="9" fillId="0" borderId="0" xfId="0" applyFont="1" applyFill="1" applyBorder="1"/>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xf numFmtId="0" fontId="9" fillId="0" borderId="5" xfId="0" applyFont="1" applyFill="1" applyBorder="1"/>
    <xf numFmtId="1" fontId="9" fillId="0" borderId="0" xfId="0" applyNumberFormat="1" applyFont="1" applyFill="1" applyBorder="1" applyAlignment="1">
      <alignment horizontal="right" vertical="top" indent="1"/>
    </xf>
    <xf numFmtId="1" fontId="9" fillId="0" borderId="4" xfId="0" applyNumberFormat="1" applyFont="1" applyFill="1" applyBorder="1" applyAlignment="1">
      <alignment horizontal="right" vertical="top" indent="1"/>
    </xf>
    <xf numFmtId="1" fontId="9" fillId="0" borderId="5" xfId="0" applyNumberFormat="1" applyFont="1" applyFill="1" applyBorder="1" applyAlignment="1">
      <alignment horizontal="right" vertical="top" indent="1"/>
    </xf>
    <xf numFmtId="1" fontId="9" fillId="0" borderId="0" xfId="0" applyNumberFormat="1" applyFont="1" applyFill="1"/>
    <xf numFmtId="1" fontId="9" fillId="0" borderId="6" xfId="0" applyNumberFormat="1" applyFont="1" applyFill="1" applyBorder="1" applyAlignment="1">
      <alignment horizontal="right" vertical="top" indent="1"/>
    </xf>
    <xf numFmtId="1" fontId="9" fillId="0" borderId="7" xfId="0" applyNumberFormat="1" applyFont="1" applyFill="1" applyBorder="1" applyAlignment="1">
      <alignment horizontal="right" vertical="top" indent="1"/>
    </xf>
    <xf numFmtId="1" fontId="9" fillId="0" borderId="8" xfId="0" applyNumberFormat="1" applyFont="1" applyFill="1" applyBorder="1" applyAlignment="1">
      <alignment horizontal="right" vertical="top" indent="1"/>
    </xf>
    <xf numFmtId="0" fontId="9" fillId="0" borderId="0" xfId="0" applyFont="1" applyFill="1" applyBorder="1" applyAlignment="1">
      <alignment wrapText="1"/>
    </xf>
    <xf numFmtId="14" fontId="9" fillId="0" borderId="0" xfId="0" applyNumberFormat="1" applyFont="1" applyFill="1"/>
    <xf numFmtId="1" fontId="9" fillId="0" borderId="0" xfId="0" applyNumberFormat="1" applyFont="1" applyFill="1" applyBorder="1" applyAlignment="1">
      <alignment horizontal="left" vertical="top" indent="1"/>
    </xf>
    <xf numFmtId="1" fontId="9" fillId="0" borderId="0" xfId="0" applyNumberFormat="1" applyFont="1" applyFill="1" applyBorder="1" applyAlignment="1">
      <alignment horizontal="left" indent="1"/>
    </xf>
    <xf numFmtId="0" fontId="9" fillId="0" borderId="0" xfId="0" applyFont="1" applyFill="1" applyAlignment="1"/>
    <xf numFmtId="0" fontId="9" fillId="0" borderId="11" xfId="0" applyFont="1" applyFill="1" applyBorder="1"/>
    <xf numFmtId="0" fontId="9" fillId="0" borderId="9" xfId="0" applyFont="1" applyFill="1" applyBorder="1"/>
    <xf numFmtId="0" fontId="10" fillId="0" borderId="0" xfId="0" applyFont="1" applyFill="1"/>
    <xf numFmtId="1" fontId="10" fillId="0" borderId="6" xfId="0" applyNumberFormat="1" applyFont="1" applyFill="1" applyBorder="1" applyAlignment="1">
      <alignment horizontal="right" vertical="top" indent="1"/>
    </xf>
    <xf numFmtId="1" fontId="10" fillId="0" borderId="7" xfId="0" applyNumberFormat="1" applyFont="1" applyFill="1" applyBorder="1" applyAlignment="1">
      <alignment horizontal="right" vertical="top" indent="1"/>
    </xf>
    <xf numFmtId="1" fontId="10" fillId="0" borderId="8" xfId="0" applyNumberFormat="1" applyFont="1" applyFill="1" applyBorder="1" applyAlignment="1">
      <alignment horizontal="right" vertical="top" indent="1"/>
    </xf>
    <xf numFmtId="0" fontId="10" fillId="0" borderId="10" xfId="0" applyFont="1" applyFill="1" applyBorder="1" applyAlignment="1">
      <alignment vertical="top"/>
    </xf>
    <xf numFmtId="1" fontId="10" fillId="0" borderId="0" xfId="0" applyNumberFormat="1" applyFont="1" applyFill="1" applyBorder="1" applyAlignment="1">
      <alignment horizontal="right" vertical="top" indent="1"/>
    </xf>
    <xf numFmtId="1" fontId="10" fillId="0" borderId="4" xfId="0" applyNumberFormat="1" applyFont="1" applyFill="1" applyBorder="1" applyAlignment="1">
      <alignment horizontal="right" vertical="top" indent="1"/>
    </xf>
    <xf numFmtId="1" fontId="10" fillId="0" borderId="5" xfId="0" applyNumberFormat="1" applyFont="1" applyFill="1" applyBorder="1" applyAlignment="1">
      <alignment horizontal="right" vertical="top" indent="1"/>
    </xf>
    <xf numFmtId="1" fontId="10" fillId="0" borderId="0" xfId="0" applyNumberFormat="1" applyFont="1" applyFill="1"/>
    <xf numFmtId="49" fontId="10" fillId="0" borderId="9" xfId="0" applyNumberFormat="1" applyFont="1" applyFill="1" applyBorder="1" applyAlignment="1">
      <alignment vertical="top"/>
    </xf>
    <xf numFmtId="1" fontId="9" fillId="2" borderId="0" xfId="12" applyNumberFormat="1" applyFont="1" applyFill="1" applyBorder="1" applyAlignment="1">
      <alignment horizontal="center"/>
    </xf>
    <xf numFmtId="0" fontId="9" fillId="0" borderId="10" xfId="14" applyFont="1" applyFill="1" applyBorder="1" applyAlignment="1">
      <alignment vertical="top"/>
    </xf>
    <xf numFmtId="0" fontId="4" fillId="0" borderId="0" xfId="15"/>
    <xf numFmtId="49" fontId="9" fillId="2" borderId="10" xfId="14" applyNumberFormat="1" applyFont="1" applyFill="1" applyBorder="1" applyAlignment="1">
      <alignment vertical="top"/>
    </xf>
    <xf numFmtId="49" fontId="9" fillId="2" borderId="9" xfId="14" applyNumberFormat="1" applyFont="1" applyFill="1" applyBorder="1" applyAlignment="1">
      <alignment vertical="top"/>
    </xf>
    <xf numFmtId="0" fontId="9" fillId="2" borderId="10" xfId="14" applyFont="1" applyFill="1" applyBorder="1" applyAlignment="1">
      <alignment vertical="top"/>
    </xf>
    <xf numFmtId="0" fontId="9" fillId="0" borderId="9" xfId="14" applyFont="1" applyFill="1" applyBorder="1" applyAlignment="1">
      <alignment vertical="top"/>
    </xf>
    <xf numFmtId="0" fontId="10" fillId="0" borderId="10" xfId="14" applyFont="1" applyFill="1" applyBorder="1"/>
    <xf numFmtId="0" fontId="10" fillId="2" borderId="10" xfId="14" applyFont="1" applyFill="1" applyBorder="1" applyAlignment="1">
      <alignment vertical="top"/>
    </xf>
    <xf numFmtId="0" fontId="14" fillId="2" borderId="0" xfId="0" applyFont="1" applyFill="1"/>
    <xf numFmtId="0" fontId="14" fillId="2" borderId="0" xfId="0" applyFont="1" applyFill="1" applyBorder="1"/>
    <xf numFmtId="0" fontId="9" fillId="2" borderId="5" xfId="12" applyFont="1" applyFill="1" applyBorder="1" applyAlignment="1">
      <alignment vertical="top"/>
    </xf>
    <xf numFmtId="1" fontId="9" fillId="2" borderId="10" xfId="12" applyNumberFormat="1" applyFont="1" applyFill="1" applyBorder="1" applyAlignment="1">
      <alignment horizontal="center"/>
    </xf>
    <xf numFmtId="1" fontId="9" fillId="2" borderId="5" xfId="12" applyNumberFormat="1" applyFont="1" applyFill="1" applyBorder="1" applyAlignment="1">
      <alignment horizontal="center"/>
    </xf>
    <xf numFmtId="0" fontId="9" fillId="0" borderId="0" xfId="15" applyFont="1"/>
    <xf numFmtId="0" fontId="9" fillId="0" borderId="0" xfId="15" applyFont="1" applyAlignment="1">
      <alignment wrapText="1"/>
    </xf>
    <xf numFmtId="0" fontId="9" fillId="2" borderId="0" xfId="3" applyFill="1" applyAlignment="1">
      <alignment vertical="top"/>
    </xf>
    <xf numFmtId="0" fontId="15" fillId="2" borderId="0" xfId="13" applyFill="1" applyBorder="1" applyAlignment="1" applyProtection="1">
      <alignment vertical="top"/>
    </xf>
    <xf numFmtId="0" fontId="11" fillId="0" borderId="0" xfId="1" applyFill="1" applyAlignment="1" applyProtection="1"/>
    <xf numFmtId="0" fontId="9" fillId="0" borderId="0" xfId="0" applyFont="1" applyFill="1" applyAlignment="1">
      <alignment vertical="center"/>
    </xf>
    <xf numFmtId="0" fontId="7" fillId="0" borderId="0" xfId="0" applyFont="1" applyFill="1" applyAlignment="1">
      <alignment horizontal="centerContinuous" vertical="top"/>
    </xf>
    <xf numFmtId="0" fontId="14" fillId="2" borderId="0" xfId="0" applyFont="1" applyFill="1" applyAlignment="1">
      <alignment horizontal="left" wrapText="1"/>
    </xf>
    <xf numFmtId="0" fontId="9" fillId="0" borderId="0" xfId="0" applyFont="1" applyFill="1" applyBorder="1" applyAlignment="1"/>
    <xf numFmtId="0" fontId="9" fillId="2" borderId="0" xfId="7" applyFont="1" applyFill="1" applyBorder="1" applyAlignment="1">
      <alignment horizontal="left" wrapText="1"/>
    </xf>
    <xf numFmtId="0" fontId="12" fillId="0" borderId="0" xfId="13" applyFont="1" applyFill="1" applyBorder="1" applyAlignment="1" applyProtection="1">
      <alignment horizontal="center" vertical="top"/>
    </xf>
    <xf numFmtId="14" fontId="9" fillId="0" borderId="0" xfId="0" applyNumberFormat="1" applyFont="1" applyFill="1" applyAlignment="1">
      <alignment horizontal="left"/>
    </xf>
    <xf numFmtId="0" fontId="14" fillId="2" borderId="0" xfId="0" applyFont="1" applyFill="1" applyAlignment="1">
      <alignment vertical="top" wrapText="1"/>
    </xf>
    <xf numFmtId="0" fontId="9" fillId="0" borderId="0" xfId="0" applyFont="1" applyFill="1" applyBorder="1" applyAlignment="1">
      <alignment vertical="top" wrapText="1"/>
    </xf>
    <xf numFmtId="0" fontId="9" fillId="0" borderId="12" xfId="0" applyFont="1" applyFill="1" applyBorder="1" applyAlignment="1">
      <alignment horizontal="center" vertical="center" wrapText="1"/>
    </xf>
    <xf numFmtId="0" fontId="9" fillId="0" borderId="10" xfId="0" applyFont="1" applyFill="1" applyBorder="1"/>
    <xf numFmtId="1" fontId="9" fillId="0" borderId="10" xfId="0" applyNumberFormat="1" applyFont="1" applyFill="1" applyBorder="1" applyAlignment="1">
      <alignment horizontal="center" vertical="top"/>
    </xf>
    <xf numFmtId="1" fontId="9" fillId="0" borderId="9" xfId="0" applyNumberFormat="1" applyFont="1" applyFill="1" applyBorder="1" applyAlignment="1">
      <alignment horizontal="center" vertical="top"/>
    </xf>
    <xf numFmtId="0" fontId="14" fillId="2" borderId="0" xfId="16" applyFont="1" applyFill="1"/>
    <xf numFmtId="0" fontId="9" fillId="2" borderId="0" xfId="12" applyFont="1" applyFill="1"/>
    <xf numFmtId="0" fontId="14" fillId="2" borderId="0" xfId="16" applyFont="1" applyFill="1" applyAlignment="1">
      <alignment horizontal="center" vertical="top"/>
    </xf>
    <xf numFmtId="0" fontId="14" fillId="3" borderId="0" xfId="16" applyFont="1" applyFill="1"/>
    <xf numFmtId="0" fontId="13" fillId="2" borderId="0" xfId="16" applyFont="1" applyFill="1"/>
    <xf numFmtId="0" fontId="9" fillId="2" borderId="13" xfId="12" applyFont="1" applyFill="1" applyBorder="1"/>
    <xf numFmtId="0" fontId="9" fillId="2" borderId="3" xfId="12" applyFont="1" applyFill="1" applyBorder="1" applyAlignment="1">
      <alignment vertical="center"/>
    </xf>
    <xf numFmtId="0" fontId="9" fillId="2" borderId="1" xfId="12" applyFont="1" applyFill="1" applyBorder="1" applyAlignment="1">
      <alignment vertical="center" wrapText="1"/>
    </xf>
    <xf numFmtId="0" fontId="9" fillId="2" borderId="1" xfId="12" applyFont="1" applyFill="1" applyBorder="1" applyAlignment="1">
      <alignment vertical="center"/>
    </xf>
    <xf numFmtId="0" fontId="9" fillId="2" borderId="2" xfId="12" applyFont="1" applyFill="1" applyBorder="1" applyAlignment="1">
      <alignment vertical="center"/>
    </xf>
    <xf numFmtId="0" fontId="9" fillId="2" borderId="5" xfId="12" applyFont="1" applyFill="1" applyBorder="1"/>
    <xf numFmtId="0" fontId="9" fillId="2" borderId="9" xfId="12" applyFont="1" applyFill="1" applyBorder="1" applyAlignment="1">
      <alignment horizontal="center" vertical="center" wrapText="1"/>
    </xf>
    <xf numFmtId="0" fontId="9" fillId="2" borderId="12" xfId="12" applyFont="1" applyFill="1" applyBorder="1" applyAlignment="1">
      <alignment horizontal="center" vertical="center" wrapText="1"/>
    </xf>
    <xf numFmtId="0" fontId="14" fillId="2" borderId="5" xfId="3" applyFont="1" applyFill="1" applyBorder="1"/>
    <xf numFmtId="0" fontId="14" fillId="2" borderId="0" xfId="17" applyFont="1" applyFill="1" applyAlignment="1">
      <alignment horizontal="center"/>
    </xf>
    <xf numFmtId="0" fontId="14" fillId="2" borderId="0" xfId="16" applyFont="1" applyFill="1" applyBorder="1"/>
    <xf numFmtId="1" fontId="9" fillId="2" borderId="9" xfId="12" applyNumberFormat="1" applyFont="1" applyFill="1" applyBorder="1" applyAlignment="1">
      <alignment horizontal="center"/>
    </xf>
    <xf numFmtId="1" fontId="9" fillId="2" borderId="8" xfId="12" applyNumberFormat="1" applyFont="1" applyFill="1" applyBorder="1" applyAlignment="1">
      <alignment horizontal="center"/>
    </xf>
    <xf numFmtId="0" fontId="9" fillId="2" borderId="8" xfId="12" applyFont="1" applyFill="1" applyBorder="1" applyAlignment="1">
      <alignment vertical="top"/>
    </xf>
    <xf numFmtId="0" fontId="14" fillId="2" borderId="0" xfId="16" applyFont="1" applyFill="1" applyAlignment="1">
      <alignment horizontal="left" wrapText="1"/>
    </xf>
    <xf numFmtId="0" fontId="14" fillId="2" borderId="0" xfId="16" applyFont="1" applyFill="1" applyAlignment="1">
      <alignment horizontal="left" indent="1"/>
    </xf>
    <xf numFmtId="0" fontId="14" fillId="2" borderId="0" xfId="16" applyFont="1" applyFill="1" applyAlignment="1">
      <alignment horizontal="left" wrapText="1" indent="1"/>
    </xf>
    <xf numFmtId="0" fontId="9" fillId="2" borderId="0" xfId="0" applyFont="1" applyFill="1"/>
    <xf numFmtId="0" fontId="9" fillId="2" borderId="0" xfId="0" applyFont="1" applyFill="1" applyBorder="1" applyAlignment="1">
      <alignment vertical="top" wrapText="1"/>
    </xf>
    <xf numFmtId="0" fontId="2" fillId="0" borderId="0" xfId="15" applyFont="1"/>
    <xf numFmtId="0" fontId="13" fillId="2" borderId="0" xfId="0" applyFont="1" applyFill="1"/>
    <xf numFmtId="0" fontId="12" fillId="2" borderId="0" xfId="1" applyFont="1" applyFill="1" applyBorder="1" applyAlignment="1" applyProtection="1">
      <alignment horizontal="left" vertical="top"/>
    </xf>
    <xf numFmtId="0" fontId="1" fillId="0" borderId="0" xfId="15" applyFont="1"/>
    <xf numFmtId="0" fontId="14" fillId="2" borderId="0" xfId="0" applyFont="1" applyFill="1" applyAlignment="1">
      <alignment horizontal="left" vertical="top" wrapText="1"/>
    </xf>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0" xfId="0" applyFont="1" applyFill="1" applyAlignment="1">
      <alignment horizontal="center" vertical="top"/>
    </xf>
    <xf numFmtId="0" fontId="10" fillId="0" borderId="6"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2" borderId="0" xfId="0" applyFont="1" applyFill="1" applyBorder="1" applyAlignment="1">
      <alignment horizontal="left" vertical="top" wrapText="1"/>
    </xf>
    <xf numFmtId="0" fontId="13" fillId="2" borderId="0" xfId="16" applyFont="1" applyFill="1" applyAlignment="1">
      <alignment horizontal="center"/>
    </xf>
    <xf numFmtId="0" fontId="14" fillId="2" borderId="0" xfId="16" applyFont="1" applyFill="1" applyAlignment="1">
      <alignment horizontal="center" vertical="top"/>
    </xf>
    <xf numFmtId="0" fontId="14" fillId="2" borderId="0" xfId="17" applyFont="1" applyFill="1" applyAlignment="1">
      <alignment horizontal="center" wrapText="1"/>
    </xf>
    <xf numFmtId="0" fontId="14" fillId="2" borderId="0" xfId="16" applyFont="1" applyFill="1" applyAlignment="1">
      <alignment horizontal="left" wrapText="1" indent="1"/>
    </xf>
  </cellXfs>
  <cellStyles count="18">
    <cellStyle name="Hyperlink" xfId="1" builtinId="8"/>
    <cellStyle name="Hyperlink 2" xfId="2"/>
    <cellStyle name="Hyperlink 3" xfId="13"/>
    <cellStyle name="Normal" xfId="0" builtinId="0"/>
    <cellStyle name="Normal 2" xfId="3"/>
    <cellStyle name="Normal 2 2" xfId="12"/>
    <cellStyle name="Normal 2 2 2" xfId="14"/>
    <cellStyle name="Normal 3" xfId="7"/>
    <cellStyle name="Normal 3 2" xfId="9"/>
    <cellStyle name="Normal 4" xfId="8"/>
    <cellStyle name="Normal 5" xfId="6"/>
    <cellStyle name="Normal 6" xfId="11"/>
    <cellStyle name="Normal 6 2" xfId="17"/>
    <cellStyle name="Normal 7" xfId="15"/>
    <cellStyle name="Normal 7 2" xfId="16"/>
    <cellStyle name="Percent 2" xfId="4"/>
    <cellStyle name="Percent 2 2" xfId="10"/>
    <cellStyle name="Percent 3" xfId="5"/>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Min Wage'!$Q$8</c:f>
              <c:strCache>
                <c:ptCount val="1"/>
                <c:pt idx="0">
                  <c:v>Revenus brut</c:v>
                </c:pt>
              </c:strCache>
            </c:strRef>
          </c:tx>
          <c:spPr>
            <a:solidFill>
              <a:schemeClr val="accent1">
                <a:lumMod val="60000"/>
                <a:lumOff val="40000"/>
              </a:schemeClr>
            </a:solidFill>
            <a:ln w="12700">
              <a:solidFill>
                <a:schemeClr val="tx1">
                  <a:lumMod val="65000"/>
                  <a:lumOff val="35000"/>
                </a:schemeClr>
              </a:solidFill>
            </a:ln>
          </c:spPr>
          <c:invertIfNegative val="0"/>
          <c:cat>
            <c:strRef>
              <c:f>'Graph Min Wage'!$P$9:$P$35</c:f>
              <c:strCache>
                <c:ptCount val="27"/>
                <c:pt idx="0">
                  <c:v>Etats-Unis</c:v>
                </c:pt>
                <c:pt idx="1">
                  <c:v>Autriche***</c:v>
                </c:pt>
                <c:pt idx="2">
                  <c:v>Estonie</c:v>
                </c:pt>
                <c:pt idx="3">
                  <c:v>République slovaque</c:v>
                </c:pt>
                <c:pt idx="4">
                  <c:v>Canada</c:v>
                </c:pt>
                <c:pt idx="5">
                  <c:v>Lettonie</c:v>
                </c:pt>
                <c:pt idx="6">
                  <c:v>Espagne</c:v>
                </c:pt>
                <c:pt idx="7">
                  <c:v>Hongrie</c:v>
                </c:pt>
                <c:pt idx="8">
                  <c:v>Luxembourg</c:v>
                </c:pt>
                <c:pt idx="9">
                  <c:v>Corée</c:v>
                </c:pt>
                <c:pt idx="10">
                  <c:v>Lituanie</c:v>
                </c:pt>
                <c:pt idx="11">
                  <c:v>République tchèque</c:v>
                </c:pt>
                <c:pt idx="12">
                  <c:v>Pologne</c:v>
                </c:pt>
                <c:pt idx="13">
                  <c:v>Slovénie</c:v>
                </c:pt>
                <c:pt idx="14">
                  <c:v>Chili</c:v>
                </c:pt>
                <c:pt idx="15">
                  <c:v>Australie</c:v>
                </c:pt>
                <c:pt idx="16">
                  <c:v>Malte</c:v>
                </c:pt>
                <c:pt idx="17">
                  <c:v>Grèce</c:v>
                </c:pt>
                <c:pt idx="18">
                  <c:v>Belgique</c:v>
                </c:pt>
                <c:pt idx="19">
                  <c:v>Israël*</c:v>
                </c:pt>
                <c:pt idx="20">
                  <c:v>France</c:v>
                </c:pt>
                <c:pt idx="21">
                  <c:v>Portugal</c:v>
                </c:pt>
                <c:pt idx="22">
                  <c:v>Roumanie</c:v>
                </c:pt>
                <c:pt idx="23">
                  <c:v>Nouvelle-Zélande</c:v>
                </c:pt>
                <c:pt idx="24">
                  <c:v>Royaume-Uni</c:v>
                </c:pt>
                <c:pt idx="25">
                  <c:v>Japon</c:v>
                </c:pt>
                <c:pt idx="26">
                  <c:v>Irlande</c:v>
                </c:pt>
              </c:strCache>
            </c:strRef>
          </c:cat>
          <c:val>
            <c:numRef>
              <c:f>'Graph Min Wage'!$Q$9:$Q$35</c:f>
              <c:numCache>
                <c:formatCode>0</c:formatCode>
                <c:ptCount val="27"/>
                <c:pt idx="0">
                  <c:v>0</c:v>
                </c:pt>
                <c:pt idx="1">
                  <c:v>54.855286515893049</c:v>
                </c:pt>
                <c:pt idx="2">
                  <c:v>64.139472010045196</c:v>
                </c:pt>
                <c:pt idx="3">
                  <c:v>58.1889988386014</c:v>
                </c:pt>
                <c:pt idx="4">
                  <c:v>57.49891462447777</c:v>
                </c:pt>
                <c:pt idx="5">
                  <c:v>54.863798995748304</c:v>
                </c:pt>
                <c:pt idx="6">
                  <c:v>59.098105827185044</c:v>
                </c:pt>
                <c:pt idx="7">
                  <c:v>84.152670150098814</c:v>
                </c:pt>
                <c:pt idx="8">
                  <c:v>60.563889535966624</c:v>
                </c:pt>
                <c:pt idx="9">
                  <c:v>64.483052268751493</c:v>
                </c:pt>
                <c:pt idx="10">
                  <c:v>67.559547580234167</c:v>
                </c:pt>
                <c:pt idx="11">
                  <c:v>51.510064164405676</c:v>
                </c:pt>
                <c:pt idx="12">
                  <c:v>84.789845233490908</c:v>
                </c:pt>
                <c:pt idx="13">
                  <c:v>69.955107079767572</c:v>
                </c:pt>
                <c:pt idx="14">
                  <c:v>77.195881324071863</c:v>
                </c:pt>
                <c:pt idx="15">
                  <c:v>68.954077002668669</c:v>
                </c:pt>
                <c:pt idx="16">
                  <c:v>59.619055684222062</c:v>
                </c:pt>
                <c:pt idx="17">
                  <c:v>91.6166693035387</c:v>
                </c:pt>
                <c:pt idx="18">
                  <c:v>76.571823420032203</c:v>
                </c:pt>
                <c:pt idx="19">
                  <c:v>77.06586745689053</c:v>
                </c:pt>
                <c:pt idx="20">
                  <c:v>78.565420792148657</c:v>
                </c:pt>
                <c:pt idx="21">
                  <c:v>77.122516180859876</c:v>
                </c:pt>
                <c:pt idx="22">
                  <c:v>105.20277729151776</c:v>
                </c:pt>
                <c:pt idx="23">
                  <c:v>80.865016706465454</c:v>
                </c:pt>
                <c:pt idx="24">
                  <c:v>74.790717239702516</c:v>
                </c:pt>
                <c:pt idx="25">
                  <c:v>65.359595556257901</c:v>
                </c:pt>
                <c:pt idx="26">
                  <c:v>84.704687682437779</c:v>
                </c:pt>
              </c:numCache>
            </c:numRef>
          </c:val>
        </c:ser>
        <c:ser>
          <c:idx val="1"/>
          <c:order val="2"/>
          <c:tx>
            <c:strRef>
              <c:f>'Graph Min Wage'!$T$8</c:f>
              <c:strCache>
                <c:ptCount val="1"/>
                <c:pt idx="0">
                  <c:v>Impôts nets</c:v>
                </c:pt>
              </c:strCache>
            </c:strRef>
          </c:tx>
          <c:spPr>
            <a:solidFill>
              <a:schemeClr val="bg1"/>
            </a:solidFill>
            <a:ln w="12700">
              <a:solidFill>
                <a:schemeClr val="tx1">
                  <a:lumMod val="65000"/>
                  <a:lumOff val="35000"/>
                </a:schemeClr>
              </a:solidFill>
              <a:prstDash val="solid"/>
            </a:ln>
          </c:spPr>
          <c:invertIfNegative val="0"/>
          <c:cat>
            <c:strRef>
              <c:f>'Graph Min Wage'!$P$9:$P$35</c:f>
              <c:strCache>
                <c:ptCount val="27"/>
                <c:pt idx="0">
                  <c:v>Etats-Unis</c:v>
                </c:pt>
                <c:pt idx="1">
                  <c:v>Autriche***</c:v>
                </c:pt>
                <c:pt idx="2">
                  <c:v>Estonie</c:v>
                </c:pt>
                <c:pt idx="3">
                  <c:v>République slovaque</c:v>
                </c:pt>
                <c:pt idx="4">
                  <c:v>Canada</c:v>
                </c:pt>
                <c:pt idx="5">
                  <c:v>Lettonie</c:v>
                </c:pt>
                <c:pt idx="6">
                  <c:v>Espagne</c:v>
                </c:pt>
                <c:pt idx="7">
                  <c:v>Hongrie</c:v>
                </c:pt>
                <c:pt idx="8">
                  <c:v>Luxembourg</c:v>
                </c:pt>
                <c:pt idx="9">
                  <c:v>Corée</c:v>
                </c:pt>
                <c:pt idx="10">
                  <c:v>Lituanie</c:v>
                </c:pt>
                <c:pt idx="11">
                  <c:v>République tchèque</c:v>
                </c:pt>
                <c:pt idx="12">
                  <c:v>Pologne</c:v>
                </c:pt>
                <c:pt idx="13">
                  <c:v>Slovénie</c:v>
                </c:pt>
                <c:pt idx="14">
                  <c:v>Chili</c:v>
                </c:pt>
                <c:pt idx="15">
                  <c:v>Australie</c:v>
                </c:pt>
                <c:pt idx="16">
                  <c:v>Malte</c:v>
                </c:pt>
                <c:pt idx="17">
                  <c:v>Grèce</c:v>
                </c:pt>
                <c:pt idx="18">
                  <c:v>Belgique</c:v>
                </c:pt>
                <c:pt idx="19">
                  <c:v>Israël*</c:v>
                </c:pt>
                <c:pt idx="20">
                  <c:v>France</c:v>
                </c:pt>
                <c:pt idx="21">
                  <c:v>Portugal</c:v>
                </c:pt>
                <c:pt idx="22">
                  <c:v>Roumanie</c:v>
                </c:pt>
                <c:pt idx="23">
                  <c:v>Nouvelle-Zélande</c:v>
                </c:pt>
                <c:pt idx="24">
                  <c:v>Royaume-Uni</c:v>
                </c:pt>
                <c:pt idx="25">
                  <c:v>Japon</c:v>
                </c:pt>
                <c:pt idx="26">
                  <c:v>Irlande</c:v>
                </c:pt>
              </c:strCache>
            </c:strRef>
          </c:cat>
          <c:val>
            <c:numRef>
              <c:f>'Graph Min Wage'!$T$9:$T$35</c:f>
              <c:numCache>
                <c:formatCode>0</c:formatCode>
                <c:ptCount val="27"/>
                <c:pt idx="0">
                  <c:v>0</c:v>
                </c:pt>
                <c:pt idx="1">
                  <c:v>-7.4336735592895167</c:v>
                </c:pt>
                <c:pt idx="2">
                  <c:v>-9.6271083197897838</c:v>
                </c:pt>
                <c:pt idx="3">
                  <c:v>-6.3436903160938627</c:v>
                </c:pt>
                <c:pt idx="4">
                  <c:v>-5.4496835556531593</c:v>
                </c:pt>
                <c:pt idx="5">
                  <c:v>-14.422231323539236</c:v>
                </c:pt>
                <c:pt idx="6">
                  <c:v>-3.7850799973229599</c:v>
                </c:pt>
                <c:pt idx="7">
                  <c:v>-29.032671201784098</c:v>
                </c:pt>
                <c:pt idx="8">
                  <c:v>-5.7051173735088199</c:v>
                </c:pt>
                <c:pt idx="9">
                  <c:v>-5.4120635053087227</c:v>
                </c:pt>
                <c:pt idx="10">
                  <c:v>-16.214291419256206</c:v>
                </c:pt>
                <c:pt idx="11">
                  <c:v>0</c:v>
                </c:pt>
                <c:pt idx="12">
                  <c:v>-20.304579630561236</c:v>
                </c:pt>
                <c:pt idx="13">
                  <c:v>-10.354800611897474</c:v>
                </c:pt>
                <c:pt idx="14">
                  <c:v>-14.481947336395883</c:v>
                </c:pt>
                <c:pt idx="15">
                  <c:v>-6.5473531373644533</c:v>
                </c:pt>
                <c:pt idx="16">
                  <c:v>0</c:v>
                </c:pt>
                <c:pt idx="17">
                  <c:v>-14.200583742048494</c:v>
                </c:pt>
                <c:pt idx="18">
                  <c:v>-11.554533842921231</c:v>
                </c:pt>
                <c:pt idx="19">
                  <c:v>-6.935928071120145</c:v>
                </c:pt>
                <c:pt idx="20">
                  <c:v>-12.62517943090981</c:v>
                </c:pt>
                <c:pt idx="21">
                  <c:v>-8.4834767798946018</c:v>
                </c:pt>
                <c:pt idx="22">
                  <c:v>-27.268443811007728</c:v>
                </c:pt>
                <c:pt idx="23">
                  <c:v>-9.499385072506513</c:v>
                </c:pt>
                <c:pt idx="24">
                  <c:v>0</c:v>
                </c:pt>
                <c:pt idx="25">
                  <c:v>0</c:v>
                </c:pt>
                <c:pt idx="26">
                  <c:v>-3.3502541593688591</c:v>
                </c:pt>
              </c:numCache>
            </c:numRef>
          </c:val>
        </c:ser>
        <c:ser>
          <c:idx val="0"/>
          <c:order val="3"/>
          <c:tx>
            <c:strRef>
              <c:f>'Graph Min Wage'!$S$8</c:f>
              <c:strCache>
                <c:ptCount val="1"/>
                <c:pt idx="0">
                  <c:v>Transferts nets</c:v>
                </c:pt>
              </c:strCache>
            </c:strRef>
          </c:tx>
          <c:spPr>
            <a:solidFill>
              <a:schemeClr val="accent1">
                <a:lumMod val="20000"/>
                <a:lumOff val="80000"/>
              </a:schemeClr>
            </a:solidFill>
            <a:ln>
              <a:solidFill>
                <a:schemeClr val="tx1">
                  <a:lumMod val="65000"/>
                  <a:lumOff val="35000"/>
                </a:schemeClr>
              </a:solidFill>
            </a:ln>
          </c:spPr>
          <c:invertIfNegative val="0"/>
          <c:cat>
            <c:strRef>
              <c:f>'Graph Min Wage'!$P$9:$P$35</c:f>
              <c:strCache>
                <c:ptCount val="27"/>
                <c:pt idx="0">
                  <c:v>Etats-Unis</c:v>
                </c:pt>
                <c:pt idx="1">
                  <c:v>Autriche***</c:v>
                </c:pt>
                <c:pt idx="2">
                  <c:v>Estonie</c:v>
                </c:pt>
                <c:pt idx="3">
                  <c:v>République slovaque</c:v>
                </c:pt>
                <c:pt idx="4">
                  <c:v>Canada</c:v>
                </c:pt>
                <c:pt idx="5">
                  <c:v>Lettonie</c:v>
                </c:pt>
                <c:pt idx="6">
                  <c:v>Espagne</c:v>
                </c:pt>
                <c:pt idx="7">
                  <c:v>Hongrie</c:v>
                </c:pt>
                <c:pt idx="8">
                  <c:v>Luxembourg</c:v>
                </c:pt>
                <c:pt idx="9">
                  <c:v>Corée</c:v>
                </c:pt>
                <c:pt idx="10">
                  <c:v>Lituanie</c:v>
                </c:pt>
                <c:pt idx="11">
                  <c:v>République tchèque</c:v>
                </c:pt>
                <c:pt idx="12">
                  <c:v>Pologne</c:v>
                </c:pt>
                <c:pt idx="13">
                  <c:v>Slovénie</c:v>
                </c:pt>
                <c:pt idx="14">
                  <c:v>Chili</c:v>
                </c:pt>
                <c:pt idx="15">
                  <c:v>Australie</c:v>
                </c:pt>
                <c:pt idx="16">
                  <c:v>Malte</c:v>
                </c:pt>
                <c:pt idx="17">
                  <c:v>Grèce</c:v>
                </c:pt>
                <c:pt idx="18">
                  <c:v>Belgique</c:v>
                </c:pt>
                <c:pt idx="19">
                  <c:v>Israël*</c:v>
                </c:pt>
                <c:pt idx="20">
                  <c:v>France</c:v>
                </c:pt>
                <c:pt idx="21">
                  <c:v>Portugal</c:v>
                </c:pt>
                <c:pt idx="22">
                  <c:v>Roumanie</c:v>
                </c:pt>
                <c:pt idx="23">
                  <c:v>Nouvelle-Zélande</c:v>
                </c:pt>
                <c:pt idx="24">
                  <c:v>Royaume-Uni</c:v>
                </c:pt>
                <c:pt idx="25">
                  <c:v>Japon</c:v>
                </c:pt>
                <c:pt idx="26">
                  <c:v>Irlande</c:v>
                </c:pt>
              </c:strCache>
            </c:strRef>
          </c:cat>
          <c:val>
            <c:numRef>
              <c:f>'Graph Min Wage'!$S$9:$S$35</c:f>
              <c:numCache>
                <c:formatCode>0</c:formatCode>
                <c:ptCount val="27"/>
                <c:pt idx="0">
                  <c:v>0</c:v>
                </c:pt>
                <c:pt idx="1">
                  <c:v>0</c:v>
                </c:pt>
                <c:pt idx="2">
                  <c:v>0</c:v>
                </c:pt>
                <c:pt idx="3">
                  <c:v>0</c:v>
                </c:pt>
                <c:pt idx="4">
                  <c:v>0</c:v>
                </c:pt>
                <c:pt idx="5">
                  <c:v>0</c:v>
                </c:pt>
                <c:pt idx="6">
                  <c:v>0</c:v>
                </c:pt>
                <c:pt idx="7">
                  <c:v>0</c:v>
                </c:pt>
                <c:pt idx="8">
                  <c:v>0</c:v>
                </c:pt>
                <c:pt idx="9">
                  <c:v>0</c:v>
                </c:pt>
                <c:pt idx="10">
                  <c:v>0</c:v>
                </c:pt>
                <c:pt idx="11">
                  <c:v>10.015028189679448</c:v>
                </c:pt>
                <c:pt idx="12">
                  <c:v>0</c:v>
                </c:pt>
                <c:pt idx="13">
                  <c:v>0</c:v>
                </c:pt>
                <c:pt idx="14">
                  <c:v>0</c:v>
                </c:pt>
                <c:pt idx="15">
                  <c:v>0</c:v>
                </c:pt>
                <c:pt idx="16">
                  <c:v>1.1717981485614928</c:v>
                </c:pt>
                <c:pt idx="17">
                  <c:v>0</c:v>
                </c:pt>
                <c:pt idx="18">
                  <c:v>0</c:v>
                </c:pt>
                <c:pt idx="19">
                  <c:v>0</c:v>
                </c:pt>
                <c:pt idx="20">
                  <c:v>0</c:v>
                </c:pt>
                <c:pt idx="21">
                  <c:v>0</c:v>
                </c:pt>
                <c:pt idx="22">
                  <c:v>0</c:v>
                </c:pt>
                <c:pt idx="23">
                  <c:v>0</c:v>
                </c:pt>
                <c:pt idx="24">
                  <c:v>1.7281250157165573</c:v>
                </c:pt>
                <c:pt idx="25">
                  <c:v>10.19031448860693</c:v>
                </c:pt>
                <c:pt idx="26">
                  <c:v>0</c:v>
                </c:pt>
              </c:numCache>
            </c:numRef>
          </c:val>
        </c:ser>
        <c:dLbls>
          <c:showLegendKey val="0"/>
          <c:showVal val="0"/>
          <c:showCatName val="0"/>
          <c:showSerName val="0"/>
          <c:showPercent val="0"/>
          <c:showBubbleSize val="0"/>
        </c:dLbls>
        <c:gapWidth val="150"/>
        <c:overlap val="100"/>
        <c:axId val="212094976"/>
        <c:axId val="212098048"/>
      </c:barChart>
      <c:lineChart>
        <c:grouping val="standard"/>
        <c:varyColors val="0"/>
        <c:ser>
          <c:idx val="2"/>
          <c:order val="1"/>
          <c:tx>
            <c:strRef>
              <c:f>'Graph Min Wage'!$R$8</c:f>
              <c:strCache>
                <c:ptCount val="1"/>
                <c:pt idx="0">
                  <c:v>Revenus net (↗)</c:v>
                </c:pt>
              </c:strCache>
            </c:strRef>
          </c:tx>
          <c:spPr>
            <a:ln>
              <a:noFill/>
            </a:ln>
          </c:spPr>
          <c:marker>
            <c:symbol val="dash"/>
            <c:size val="5"/>
            <c:spPr>
              <a:ln>
                <a:solidFill>
                  <a:srgbClr val="FF0000"/>
                </a:solidFill>
              </a:ln>
            </c:spPr>
          </c:marker>
          <c:cat>
            <c:strRef>
              <c:f>'Graph Min Wage'!$P$9:$P$35</c:f>
              <c:strCache>
                <c:ptCount val="27"/>
                <c:pt idx="0">
                  <c:v>Etats-Unis</c:v>
                </c:pt>
                <c:pt idx="1">
                  <c:v>Autriche***</c:v>
                </c:pt>
                <c:pt idx="2">
                  <c:v>Estonie</c:v>
                </c:pt>
                <c:pt idx="3">
                  <c:v>République slovaque</c:v>
                </c:pt>
                <c:pt idx="4">
                  <c:v>Canada</c:v>
                </c:pt>
                <c:pt idx="5">
                  <c:v>Lettonie</c:v>
                </c:pt>
                <c:pt idx="6">
                  <c:v>Espagne</c:v>
                </c:pt>
                <c:pt idx="7">
                  <c:v>Hongrie</c:v>
                </c:pt>
                <c:pt idx="8">
                  <c:v>Luxembourg</c:v>
                </c:pt>
                <c:pt idx="9">
                  <c:v>Corée</c:v>
                </c:pt>
                <c:pt idx="10">
                  <c:v>Lituanie</c:v>
                </c:pt>
                <c:pt idx="11">
                  <c:v>République tchèque</c:v>
                </c:pt>
                <c:pt idx="12">
                  <c:v>Pologne</c:v>
                </c:pt>
                <c:pt idx="13">
                  <c:v>Slovénie</c:v>
                </c:pt>
                <c:pt idx="14">
                  <c:v>Chili</c:v>
                </c:pt>
                <c:pt idx="15">
                  <c:v>Australie</c:v>
                </c:pt>
                <c:pt idx="16">
                  <c:v>Malte</c:v>
                </c:pt>
                <c:pt idx="17">
                  <c:v>Grèce</c:v>
                </c:pt>
                <c:pt idx="18">
                  <c:v>Belgique</c:v>
                </c:pt>
                <c:pt idx="19">
                  <c:v>Israël*</c:v>
                </c:pt>
                <c:pt idx="20">
                  <c:v>France</c:v>
                </c:pt>
                <c:pt idx="21">
                  <c:v>Portugal</c:v>
                </c:pt>
                <c:pt idx="22">
                  <c:v>Roumanie</c:v>
                </c:pt>
                <c:pt idx="23">
                  <c:v>Nouvelle-Zélande</c:v>
                </c:pt>
                <c:pt idx="24">
                  <c:v>Royaume-Uni</c:v>
                </c:pt>
                <c:pt idx="25">
                  <c:v>Japon</c:v>
                </c:pt>
                <c:pt idx="26">
                  <c:v>Irlande</c:v>
                </c:pt>
              </c:strCache>
            </c:strRef>
          </c:cat>
          <c:val>
            <c:numRef>
              <c:f>'Graph Min Wage'!$R$9:$R$35</c:f>
              <c:numCache>
                <c:formatCode>0</c:formatCode>
                <c:ptCount val="27"/>
                <c:pt idx="0">
                  <c:v>0</c:v>
                </c:pt>
                <c:pt idx="1">
                  <c:v>47.421612956603532</c:v>
                </c:pt>
                <c:pt idx="2">
                  <c:v>54.512363690255413</c:v>
                </c:pt>
                <c:pt idx="3">
                  <c:v>51.845308522507537</c:v>
                </c:pt>
                <c:pt idx="4">
                  <c:v>52.049231068824611</c:v>
                </c:pt>
                <c:pt idx="5">
                  <c:v>40.441567672209068</c:v>
                </c:pt>
                <c:pt idx="6">
                  <c:v>55.313025829862084</c:v>
                </c:pt>
                <c:pt idx="7">
                  <c:v>55.119998948314716</c:v>
                </c:pt>
                <c:pt idx="8">
                  <c:v>54.858772162457804</c:v>
                </c:pt>
                <c:pt idx="9">
                  <c:v>59.07098876344277</c:v>
                </c:pt>
                <c:pt idx="10">
                  <c:v>51.345256160977961</c:v>
                </c:pt>
                <c:pt idx="11">
                  <c:v>61.525092354085125</c:v>
                </c:pt>
                <c:pt idx="12">
                  <c:v>64.485265602929672</c:v>
                </c:pt>
                <c:pt idx="13">
                  <c:v>59.600306467870098</c:v>
                </c:pt>
                <c:pt idx="14">
                  <c:v>62.713933987675979</c:v>
                </c:pt>
                <c:pt idx="15">
                  <c:v>62.406723865304215</c:v>
                </c:pt>
                <c:pt idx="16">
                  <c:v>60.790853832783554</c:v>
                </c:pt>
                <c:pt idx="17">
                  <c:v>77.416085561490206</c:v>
                </c:pt>
                <c:pt idx="18">
                  <c:v>65.017289577110972</c:v>
                </c:pt>
                <c:pt idx="19">
                  <c:v>70.129939385770385</c:v>
                </c:pt>
                <c:pt idx="20">
                  <c:v>65.940241361238847</c:v>
                </c:pt>
                <c:pt idx="21">
                  <c:v>68.639039400965274</c:v>
                </c:pt>
                <c:pt idx="22">
                  <c:v>77.934333480510034</c:v>
                </c:pt>
                <c:pt idx="23">
                  <c:v>71.365631633958941</c:v>
                </c:pt>
                <c:pt idx="24">
                  <c:v>76.518842255419074</c:v>
                </c:pt>
                <c:pt idx="25">
                  <c:v>75.549910044864831</c:v>
                </c:pt>
                <c:pt idx="26">
                  <c:v>81.35443352306892</c:v>
                </c:pt>
              </c:numCache>
            </c:numRef>
          </c:val>
          <c:smooth val="0"/>
        </c:ser>
        <c:ser>
          <c:idx val="5"/>
          <c:order val="4"/>
          <c:tx>
            <c:strRef>
              <c:f>'Graph Min Wage'!$AH$7:$AH$8</c:f>
              <c:strCache>
                <c:ptCount val="1"/>
                <c:pt idx="0">
                  <c:v>Seuil de pauvreté (50% du revenu médian)</c:v>
                </c:pt>
              </c:strCache>
            </c:strRef>
          </c:tx>
          <c:spPr>
            <a:ln w="28575">
              <a:noFill/>
              <a:prstDash val="dash"/>
            </a:ln>
          </c:spPr>
          <c:marker>
            <c:symbol val="dash"/>
            <c:size val="5"/>
            <c:spPr>
              <a:ln>
                <a:solidFill>
                  <a:srgbClr val="0000FF"/>
                </a:solidFill>
              </a:ln>
            </c:spPr>
          </c:marker>
          <c:val>
            <c:numRef>
              <c:f>'Graph Min Wage'!$AH$9:$AH$35</c:f>
              <c:numCache>
                <c:formatCode>General</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val>
          <c:smooth val="0"/>
        </c:ser>
        <c:dLbls>
          <c:showLegendKey val="0"/>
          <c:showVal val="0"/>
          <c:showCatName val="0"/>
          <c:showSerName val="0"/>
          <c:showPercent val="0"/>
          <c:showBubbleSize val="0"/>
        </c:dLbls>
        <c:marker val="1"/>
        <c:smooth val="0"/>
        <c:axId val="212094976"/>
        <c:axId val="212098048"/>
      </c:lineChart>
      <c:catAx>
        <c:axId val="212094976"/>
        <c:scaling>
          <c:orientation val="minMax"/>
        </c:scaling>
        <c:delete val="0"/>
        <c:axPos val="b"/>
        <c:numFmt formatCode="General" sourceLinked="1"/>
        <c:majorTickMark val="out"/>
        <c:minorTickMark val="none"/>
        <c:tickLblPos val="low"/>
        <c:crossAx val="212098048"/>
        <c:crosses val="autoZero"/>
        <c:auto val="0"/>
        <c:lblAlgn val="ctr"/>
        <c:lblOffset val="100"/>
        <c:tickLblSkip val="1"/>
        <c:noMultiLvlLbl val="0"/>
      </c:catAx>
      <c:valAx>
        <c:axId val="212098048"/>
        <c:scaling>
          <c:orientation val="minMax"/>
          <c:max val="140"/>
          <c:min val="-40"/>
        </c:scaling>
        <c:delete val="0"/>
        <c:axPos val="l"/>
        <c:majorGridlines/>
        <c:numFmt formatCode="0" sourceLinked="1"/>
        <c:majorTickMark val="out"/>
        <c:minorTickMark val="none"/>
        <c:tickLblPos val="nextTo"/>
        <c:crossAx val="212094976"/>
        <c:crosses val="autoZero"/>
        <c:crossBetween val="between"/>
        <c:majorUnit val="20"/>
        <c:minorUnit val="5"/>
      </c:valAx>
    </c:plotArea>
    <c:plotVisOnly val="1"/>
    <c:dispBlanksAs val="gap"/>
    <c:showDLblsOverMax val="0"/>
  </c:chart>
  <c:printSettings>
    <c:headerFooter/>
    <c:pageMargins b="0.75000000000000777" l="0.70000000000000062" r="0.70000000000000062" t="0.750000000000007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338451859618481"/>
          <c:y val="0.31533450605908542"/>
          <c:w val="0.36542785015903212"/>
          <c:h val="8.2064555760317223E-2"/>
        </c:manualLayout>
      </c:layout>
      <c:barChart>
        <c:barDir val="col"/>
        <c:grouping val="stacked"/>
        <c:varyColors val="0"/>
        <c:ser>
          <c:idx val="4"/>
          <c:order val="0"/>
          <c:tx>
            <c:strRef>
              <c:f>'Graph Min Wage'!$Q$8</c:f>
              <c:strCache>
                <c:ptCount val="1"/>
                <c:pt idx="0">
                  <c:v>Revenus brut</c:v>
                </c:pt>
              </c:strCache>
            </c:strRef>
          </c:tx>
          <c:spPr>
            <a:solidFill>
              <a:schemeClr val="accent1">
                <a:lumMod val="60000"/>
                <a:lumOff val="40000"/>
              </a:schemeClr>
            </a:solidFill>
            <a:ln w="12700">
              <a:solidFill>
                <a:schemeClr val="tx1">
                  <a:lumMod val="65000"/>
                  <a:lumOff val="35000"/>
                </a:schemeClr>
              </a:solidFill>
            </a:ln>
          </c:spPr>
          <c:invertIfNegative val="0"/>
          <c:val>
            <c:numLit>
              <c:formatCode>General</c:formatCode>
              <c:ptCount val="1"/>
              <c:pt idx="0">
                <c:v>1</c:v>
              </c:pt>
            </c:numLit>
          </c:val>
        </c:ser>
        <c:ser>
          <c:idx val="1"/>
          <c:order val="2"/>
          <c:tx>
            <c:strRef>
              <c:f>'Graph Min Wage'!$T$8</c:f>
              <c:strCache>
                <c:ptCount val="1"/>
                <c:pt idx="0">
                  <c:v>Impôts nets</c:v>
                </c:pt>
              </c:strCache>
            </c:strRef>
          </c:tx>
          <c:spPr>
            <a:solidFill>
              <a:schemeClr val="bg1"/>
            </a:solidFill>
            <a:ln w="12700">
              <a:solidFill>
                <a:schemeClr val="tx1">
                  <a:lumMod val="65000"/>
                  <a:lumOff val="35000"/>
                </a:schemeClr>
              </a:solidFill>
              <a:prstDash val="solid"/>
            </a:ln>
          </c:spPr>
          <c:invertIfNegative val="0"/>
          <c:val>
            <c:numLit>
              <c:formatCode>General</c:formatCode>
              <c:ptCount val="1"/>
              <c:pt idx="0">
                <c:v>1</c:v>
              </c:pt>
            </c:numLit>
          </c:val>
        </c:ser>
        <c:ser>
          <c:idx val="0"/>
          <c:order val="3"/>
          <c:tx>
            <c:strRef>
              <c:f>'Graph Min Wage'!$S$8</c:f>
              <c:strCache>
                <c:ptCount val="1"/>
                <c:pt idx="0">
                  <c:v>Transferts nets</c:v>
                </c:pt>
              </c:strCache>
            </c:strRef>
          </c:tx>
          <c:spPr>
            <a:solidFill>
              <a:schemeClr val="accent1">
                <a:lumMod val="20000"/>
                <a:lumOff val="80000"/>
              </a:schemeClr>
            </a:solidFill>
            <a:ln>
              <a:solidFill>
                <a:schemeClr val="tx1">
                  <a:lumMod val="65000"/>
                  <a:lumOff val="35000"/>
                </a:schemeClr>
              </a:solidFill>
            </a:ln>
          </c:spPr>
          <c:invertIfNegative val="0"/>
          <c:val>
            <c:numLit>
              <c:formatCode>General</c:formatCode>
              <c:ptCount val="1"/>
              <c:pt idx="0">
                <c:v>1</c:v>
              </c:pt>
            </c:numLit>
          </c:val>
        </c:ser>
        <c:dLbls>
          <c:showLegendKey val="0"/>
          <c:showVal val="0"/>
          <c:showCatName val="0"/>
          <c:showSerName val="0"/>
          <c:showPercent val="0"/>
          <c:showBubbleSize val="0"/>
        </c:dLbls>
        <c:gapWidth val="150"/>
        <c:overlap val="100"/>
        <c:axId val="208454400"/>
        <c:axId val="208455936"/>
      </c:barChart>
      <c:lineChart>
        <c:grouping val="standard"/>
        <c:varyColors val="0"/>
        <c:ser>
          <c:idx val="2"/>
          <c:order val="1"/>
          <c:tx>
            <c:strRef>
              <c:f>'Graph Min Wage'!$R$8</c:f>
              <c:strCache>
                <c:ptCount val="1"/>
                <c:pt idx="0">
                  <c:v>Revenus net (↗)</c:v>
                </c:pt>
              </c:strCache>
            </c:strRef>
          </c:tx>
          <c:spPr>
            <a:ln>
              <a:noFill/>
            </a:ln>
          </c:spPr>
          <c:marker>
            <c:symbol val="dash"/>
            <c:size val="5"/>
            <c:spPr>
              <a:ln>
                <a:solidFill>
                  <a:srgbClr val="FF0000"/>
                </a:solidFill>
              </a:ln>
            </c:spPr>
          </c:marker>
          <c:val>
            <c:numLit>
              <c:formatCode>General</c:formatCode>
              <c:ptCount val="1"/>
              <c:pt idx="0">
                <c:v>1</c:v>
              </c:pt>
            </c:numLit>
          </c:val>
          <c:smooth val="0"/>
        </c:ser>
        <c:ser>
          <c:idx val="5"/>
          <c:order val="4"/>
          <c:tx>
            <c:strRef>
              <c:f>'Graph Min Wage'!$AH$7:$AH$8</c:f>
              <c:strCache>
                <c:ptCount val="1"/>
                <c:pt idx="0">
                  <c:v>Seuil de pauvreté (50% du revenu médian)</c:v>
                </c:pt>
              </c:strCache>
            </c:strRef>
          </c:tx>
          <c:spPr>
            <a:ln w="28575">
              <a:noFill/>
              <a:prstDash val="dash"/>
            </a:ln>
          </c:spPr>
          <c:marker>
            <c:symbol val="dash"/>
            <c:size val="5"/>
            <c:spPr>
              <a:ln>
                <a:solidFill>
                  <a:srgbClr val="0000FF"/>
                </a:solidFill>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208454400"/>
        <c:axId val="208455936"/>
      </c:lineChart>
      <c:catAx>
        <c:axId val="208454400"/>
        <c:scaling>
          <c:orientation val="minMax"/>
        </c:scaling>
        <c:delete val="1"/>
        <c:axPos val="b"/>
        <c:numFmt formatCode="General" sourceLinked="1"/>
        <c:majorTickMark val="out"/>
        <c:minorTickMark val="none"/>
        <c:tickLblPos val="none"/>
        <c:crossAx val="208455936"/>
        <c:crosses val="autoZero"/>
        <c:auto val="0"/>
        <c:lblAlgn val="ctr"/>
        <c:lblOffset val="100"/>
        <c:tickLblSkip val="1"/>
        <c:noMultiLvlLbl val="0"/>
      </c:catAx>
      <c:valAx>
        <c:axId val="208455936"/>
        <c:scaling>
          <c:orientation val="minMax"/>
          <c:max val="140"/>
          <c:min val="-40"/>
        </c:scaling>
        <c:delete val="1"/>
        <c:axPos val="l"/>
        <c:numFmt formatCode="General" sourceLinked="1"/>
        <c:majorTickMark val="out"/>
        <c:minorTickMark val="none"/>
        <c:tickLblPos val="none"/>
        <c:crossAx val="208454400"/>
        <c:crosses val="autoZero"/>
        <c:crossBetween val="between"/>
        <c:majorUnit val="20"/>
        <c:minorUnit val="5"/>
      </c:valAx>
      <c:spPr>
        <a:noFill/>
        <a:ln w="25400">
          <a:noFill/>
        </a:ln>
      </c:spPr>
    </c:plotArea>
    <c:legend>
      <c:legendPos val="b"/>
      <c:layout>
        <c:manualLayout>
          <c:xMode val="edge"/>
          <c:yMode val="edge"/>
          <c:x val="0"/>
          <c:y val="1.5093870305778159E-2"/>
          <c:w val="0.99979282589675855"/>
          <c:h val="0.96012426250790761"/>
        </c:manualLayout>
      </c:layout>
      <c:overlay val="0"/>
      <c:spPr>
        <a:solidFill>
          <a:schemeClr val="bg1"/>
        </a:solidFill>
      </c:spPr>
    </c:legend>
    <c:plotVisOnly val="1"/>
    <c:dispBlanksAs val="gap"/>
    <c:showDLblsOverMax val="0"/>
  </c:chart>
  <c:txPr>
    <a:bodyPr/>
    <a:lstStyle/>
    <a:p>
      <a:pPr>
        <a:defRPr sz="1100"/>
      </a:pPr>
      <a:endParaRPr lang="fr-FR"/>
    </a:p>
  </c:txPr>
  <c:printSettings>
    <c:headerFooter/>
    <c:pageMargins b="0.75000000000000799" l="0.70000000000000062" r="0.70000000000000062" t="0.750000000000007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Min Wage'!$W$8</c:f>
              <c:strCache>
                <c:ptCount val="1"/>
                <c:pt idx="0">
                  <c:v>Revenus brut</c:v>
                </c:pt>
              </c:strCache>
            </c:strRef>
          </c:tx>
          <c:spPr>
            <a:solidFill>
              <a:schemeClr val="accent1">
                <a:lumMod val="60000"/>
                <a:lumOff val="40000"/>
              </a:schemeClr>
            </a:solidFill>
            <a:ln w="12700">
              <a:solidFill>
                <a:schemeClr val="tx1">
                  <a:lumMod val="65000"/>
                  <a:lumOff val="35000"/>
                </a:schemeClr>
              </a:solidFill>
            </a:ln>
          </c:spPr>
          <c:invertIfNegative val="0"/>
          <c:cat>
            <c:strRef>
              <c:f>'Graph Min Wage'!$V$9:$V$35</c:f>
              <c:strCache>
                <c:ptCount val="27"/>
                <c:pt idx="0">
                  <c:v>Espagne</c:v>
                </c:pt>
                <c:pt idx="1">
                  <c:v>Chili</c:v>
                </c:pt>
                <c:pt idx="2">
                  <c:v>Estonie</c:v>
                </c:pt>
                <c:pt idx="3">
                  <c:v>République tchèque</c:v>
                </c:pt>
                <c:pt idx="4">
                  <c:v>Corée</c:v>
                </c:pt>
                <c:pt idx="5">
                  <c:v>Portugal</c:v>
                </c:pt>
                <c:pt idx="6">
                  <c:v>Grèce</c:v>
                </c:pt>
                <c:pt idx="7">
                  <c:v>Malte</c:v>
                </c:pt>
                <c:pt idx="8">
                  <c:v>Etats-Unis</c:v>
                </c:pt>
                <c:pt idx="9">
                  <c:v>Autriche***</c:v>
                </c:pt>
                <c:pt idx="10">
                  <c:v>Luxembourg</c:v>
                </c:pt>
                <c:pt idx="11">
                  <c:v>Belgique</c:v>
                </c:pt>
                <c:pt idx="12">
                  <c:v>Turquie**</c:v>
                </c:pt>
                <c:pt idx="13">
                  <c:v>Slovénie</c:v>
                </c:pt>
                <c:pt idx="14">
                  <c:v>Lituanie</c:v>
                </c:pt>
                <c:pt idx="15">
                  <c:v>France</c:v>
                </c:pt>
                <c:pt idx="16">
                  <c:v>Roumanie</c:v>
                </c:pt>
                <c:pt idx="17">
                  <c:v>Canada</c:v>
                </c:pt>
                <c:pt idx="18">
                  <c:v>République slovaque</c:v>
                </c:pt>
                <c:pt idx="19">
                  <c:v>Hongrie</c:v>
                </c:pt>
                <c:pt idx="20">
                  <c:v>Lettonie</c:v>
                </c:pt>
                <c:pt idx="21">
                  <c:v>Nouvelle-Zélande</c:v>
                </c:pt>
                <c:pt idx="22">
                  <c:v>Pologne</c:v>
                </c:pt>
                <c:pt idx="23">
                  <c:v>Pays-Bas</c:v>
                </c:pt>
                <c:pt idx="24">
                  <c:v>Israël*</c:v>
                </c:pt>
                <c:pt idx="25">
                  <c:v>Australie</c:v>
                </c:pt>
                <c:pt idx="26">
                  <c:v>Royaume-Uni</c:v>
                </c:pt>
              </c:strCache>
            </c:strRef>
          </c:cat>
          <c:val>
            <c:numRef>
              <c:f>'Graph Min Wage'!$W$9:$W$35</c:f>
              <c:numCache>
                <c:formatCode>0</c:formatCode>
                <c:ptCount val="27"/>
                <c:pt idx="0">
                  <c:v>34.120307307922275</c:v>
                </c:pt>
                <c:pt idx="1">
                  <c:v>44.569062862783298</c:v>
                </c:pt>
                <c:pt idx="2">
                  <c:v>37.030941430680059</c:v>
                </c:pt>
                <c:pt idx="3">
                  <c:v>29.739349411294516</c:v>
                </c:pt>
                <c:pt idx="4">
                  <c:v>37.229307585532382</c:v>
                </c:pt>
                <c:pt idx="5">
                  <c:v>44.526705477600721</c:v>
                </c:pt>
                <c:pt idx="6">
                  <c:v>52.894908684654993</c:v>
                </c:pt>
                <c:pt idx="7">
                  <c:v>34.421077848116894</c:v>
                </c:pt>
                <c:pt idx="8">
                  <c:v>0</c:v>
                </c:pt>
                <c:pt idx="9">
                  <c:v>31.670714436424902</c:v>
                </c:pt>
                <c:pt idx="10">
                  <c:v>34.96657792676109</c:v>
                </c:pt>
                <c:pt idx="11">
                  <c:v>44.208762863896077</c:v>
                </c:pt>
                <c:pt idx="12">
                  <c:v>69.411422253219882</c:v>
                </c:pt>
                <c:pt idx="13">
                  <c:v>40.388599903692899</c:v>
                </c:pt>
                <c:pt idx="14">
                  <c:v>39.005522981777524</c:v>
                </c:pt>
                <c:pt idx="15">
                  <c:v>45.359766843343245</c:v>
                </c:pt>
                <c:pt idx="16">
                  <c:v>60.738851788754033</c:v>
                </c:pt>
                <c:pt idx="17">
                  <c:v>33.197013836553552</c:v>
                </c:pt>
                <c:pt idx="18">
                  <c:v>33.595434143341343</c:v>
                </c:pt>
                <c:pt idx="19">
                  <c:v>48.585566764185337</c:v>
                </c:pt>
                <c:pt idx="20">
                  <c:v>31.675629118960806</c:v>
                </c:pt>
                <c:pt idx="21">
                  <c:v>46.687439163501416</c:v>
                </c:pt>
                <c:pt idx="22">
                  <c:v>48.953439970102686</c:v>
                </c:pt>
                <c:pt idx="23">
                  <c:v>48.492659572386756</c:v>
                </c:pt>
                <c:pt idx="24">
                  <c:v>44.49399932156777</c:v>
                </c:pt>
                <c:pt idx="25">
                  <c:v>39.810654919212944</c:v>
                </c:pt>
                <c:pt idx="26">
                  <c:v>43.180440731227428</c:v>
                </c:pt>
              </c:numCache>
            </c:numRef>
          </c:val>
        </c:ser>
        <c:ser>
          <c:idx val="1"/>
          <c:order val="2"/>
          <c:tx>
            <c:strRef>
              <c:f>'Graph Min Wage'!$Z$8</c:f>
              <c:strCache>
                <c:ptCount val="1"/>
                <c:pt idx="0">
                  <c:v>Impôts nets</c:v>
                </c:pt>
              </c:strCache>
            </c:strRef>
          </c:tx>
          <c:spPr>
            <a:solidFill>
              <a:schemeClr val="bg1"/>
            </a:solidFill>
            <a:ln w="12700">
              <a:solidFill>
                <a:schemeClr val="tx1">
                  <a:lumMod val="65000"/>
                  <a:lumOff val="35000"/>
                </a:schemeClr>
              </a:solidFill>
              <a:prstDash val="solid"/>
            </a:ln>
          </c:spPr>
          <c:invertIfNegative val="0"/>
          <c:cat>
            <c:strRef>
              <c:f>'Graph Min Wage'!$V$9:$V$35</c:f>
              <c:strCache>
                <c:ptCount val="27"/>
                <c:pt idx="0">
                  <c:v>Espagne</c:v>
                </c:pt>
                <c:pt idx="1">
                  <c:v>Chili</c:v>
                </c:pt>
                <c:pt idx="2">
                  <c:v>Estonie</c:v>
                </c:pt>
                <c:pt idx="3">
                  <c:v>République tchèque</c:v>
                </c:pt>
                <c:pt idx="4">
                  <c:v>Corée</c:v>
                </c:pt>
                <c:pt idx="5">
                  <c:v>Portugal</c:v>
                </c:pt>
                <c:pt idx="6">
                  <c:v>Grèce</c:v>
                </c:pt>
                <c:pt idx="7">
                  <c:v>Malte</c:v>
                </c:pt>
                <c:pt idx="8">
                  <c:v>Etats-Unis</c:v>
                </c:pt>
                <c:pt idx="9">
                  <c:v>Autriche***</c:v>
                </c:pt>
                <c:pt idx="10">
                  <c:v>Luxembourg</c:v>
                </c:pt>
                <c:pt idx="11">
                  <c:v>Belgique</c:v>
                </c:pt>
                <c:pt idx="12">
                  <c:v>Turquie**</c:v>
                </c:pt>
                <c:pt idx="13">
                  <c:v>Slovénie</c:v>
                </c:pt>
                <c:pt idx="14">
                  <c:v>Lituanie</c:v>
                </c:pt>
                <c:pt idx="15">
                  <c:v>France</c:v>
                </c:pt>
                <c:pt idx="16">
                  <c:v>Roumanie</c:v>
                </c:pt>
                <c:pt idx="17">
                  <c:v>Canada</c:v>
                </c:pt>
                <c:pt idx="18">
                  <c:v>République slovaque</c:v>
                </c:pt>
                <c:pt idx="19">
                  <c:v>Hongrie</c:v>
                </c:pt>
                <c:pt idx="20">
                  <c:v>Lettonie</c:v>
                </c:pt>
                <c:pt idx="21">
                  <c:v>Nouvelle-Zélande</c:v>
                </c:pt>
                <c:pt idx="22">
                  <c:v>Pologne</c:v>
                </c:pt>
                <c:pt idx="23">
                  <c:v>Pays-Bas</c:v>
                </c:pt>
                <c:pt idx="24">
                  <c:v>Israël*</c:v>
                </c:pt>
                <c:pt idx="25">
                  <c:v>Australie</c:v>
                </c:pt>
                <c:pt idx="26">
                  <c:v>Royaume-Uni</c:v>
                </c:pt>
              </c:strCache>
            </c:strRef>
          </c:cat>
          <c:val>
            <c:numRef>
              <c:f>'Graph Min Wage'!$Z$9:$Z$35</c:f>
              <c:numCache>
                <c:formatCode>0</c:formatCode>
                <c:ptCount val="27"/>
                <c:pt idx="0">
                  <c:v>0</c:v>
                </c:pt>
                <c:pt idx="1">
                  <c:v>-4.5744271226861528</c:v>
                </c:pt>
                <c:pt idx="2">
                  <c:v>0</c:v>
                </c:pt>
                <c:pt idx="3">
                  <c:v>0</c:v>
                </c:pt>
                <c:pt idx="4">
                  <c:v>0</c:v>
                </c:pt>
                <c:pt idx="5">
                  <c:v>0</c:v>
                </c:pt>
                <c:pt idx="6">
                  <c:v>0</c:v>
                </c:pt>
                <c:pt idx="7">
                  <c:v>0</c:v>
                </c:pt>
                <c:pt idx="8">
                  <c:v>0</c:v>
                </c:pt>
                <c:pt idx="9">
                  <c:v>0</c:v>
                </c:pt>
                <c:pt idx="10">
                  <c:v>0</c:v>
                </c:pt>
                <c:pt idx="11">
                  <c:v>0</c:v>
                </c:pt>
                <c:pt idx="12">
                  <c:v>-13.629220474849014</c:v>
                </c:pt>
                <c:pt idx="13">
                  <c:v>0</c:v>
                </c:pt>
                <c:pt idx="14">
                  <c:v>-4.3856696941270172</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0"/>
          <c:order val="3"/>
          <c:tx>
            <c:strRef>
              <c:f>'Graph Min Wage'!$Y$8</c:f>
              <c:strCache>
                <c:ptCount val="1"/>
                <c:pt idx="0">
                  <c:v>Transferts nets</c:v>
                </c:pt>
              </c:strCache>
            </c:strRef>
          </c:tx>
          <c:spPr>
            <a:solidFill>
              <a:schemeClr val="accent1">
                <a:lumMod val="20000"/>
                <a:lumOff val="80000"/>
              </a:schemeClr>
            </a:solidFill>
            <a:ln>
              <a:solidFill>
                <a:schemeClr val="tx1">
                  <a:lumMod val="65000"/>
                  <a:lumOff val="35000"/>
                </a:schemeClr>
              </a:solidFill>
            </a:ln>
          </c:spPr>
          <c:invertIfNegative val="0"/>
          <c:cat>
            <c:strRef>
              <c:f>'Graph Min Wage'!$V$9:$V$35</c:f>
              <c:strCache>
                <c:ptCount val="27"/>
                <c:pt idx="0">
                  <c:v>Espagne</c:v>
                </c:pt>
                <c:pt idx="1">
                  <c:v>Chili</c:v>
                </c:pt>
                <c:pt idx="2">
                  <c:v>Estonie</c:v>
                </c:pt>
                <c:pt idx="3">
                  <c:v>République tchèque</c:v>
                </c:pt>
                <c:pt idx="4">
                  <c:v>Corée</c:v>
                </c:pt>
                <c:pt idx="5">
                  <c:v>Portugal</c:v>
                </c:pt>
                <c:pt idx="6">
                  <c:v>Grèce</c:v>
                </c:pt>
                <c:pt idx="7">
                  <c:v>Malte</c:v>
                </c:pt>
                <c:pt idx="8">
                  <c:v>Etats-Unis</c:v>
                </c:pt>
                <c:pt idx="9">
                  <c:v>Autriche***</c:v>
                </c:pt>
                <c:pt idx="10">
                  <c:v>Luxembourg</c:v>
                </c:pt>
                <c:pt idx="11">
                  <c:v>Belgique</c:v>
                </c:pt>
                <c:pt idx="12">
                  <c:v>Turquie**</c:v>
                </c:pt>
                <c:pt idx="13">
                  <c:v>Slovénie</c:v>
                </c:pt>
                <c:pt idx="14">
                  <c:v>Lituanie</c:v>
                </c:pt>
                <c:pt idx="15">
                  <c:v>France</c:v>
                </c:pt>
                <c:pt idx="16">
                  <c:v>Roumanie</c:v>
                </c:pt>
                <c:pt idx="17">
                  <c:v>Canada</c:v>
                </c:pt>
                <c:pt idx="18">
                  <c:v>République slovaque</c:v>
                </c:pt>
                <c:pt idx="19">
                  <c:v>Hongrie</c:v>
                </c:pt>
                <c:pt idx="20">
                  <c:v>Lettonie</c:v>
                </c:pt>
                <c:pt idx="21">
                  <c:v>Nouvelle-Zélande</c:v>
                </c:pt>
                <c:pt idx="22">
                  <c:v>Pologne</c:v>
                </c:pt>
                <c:pt idx="23">
                  <c:v>Pays-Bas</c:v>
                </c:pt>
                <c:pt idx="24">
                  <c:v>Israël*</c:v>
                </c:pt>
                <c:pt idx="25">
                  <c:v>Australie</c:v>
                </c:pt>
                <c:pt idx="26">
                  <c:v>Royaume-Uni</c:v>
                </c:pt>
              </c:strCache>
            </c:strRef>
          </c:cat>
          <c:val>
            <c:numRef>
              <c:f>'Graph Min Wage'!$Y$9:$Y$35</c:f>
              <c:numCache>
                <c:formatCode>0</c:formatCode>
                <c:ptCount val="27"/>
                <c:pt idx="0">
                  <c:v>4.5693015695125041</c:v>
                </c:pt>
                <c:pt idx="1">
                  <c:v>0</c:v>
                </c:pt>
                <c:pt idx="2">
                  <c:v>18.018679392763808</c:v>
                </c:pt>
                <c:pt idx="3">
                  <c:v>13.707653129572616</c:v>
                </c:pt>
                <c:pt idx="4">
                  <c:v>9.7136408219252957</c:v>
                </c:pt>
                <c:pt idx="5">
                  <c:v>1.7301291338026488</c:v>
                </c:pt>
                <c:pt idx="6">
                  <c:v>2.5843713804264752</c:v>
                </c:pt>
                <c:pt idx="7">
                  <c:v>11.497330710182581</c:v>
                </c:pt>
                <c:pt idx="8">
                  <c:v>0</c:v>
                </c:pt>
                <c:pt idx="9">
                  <c:v>17.811172144066227</c:v>
                </c:pt>
                <c:pt idx="10">
                  <c:v>15.238189800477343</c:v>
                </c:pt>
                <c:pt idx="11">
                  <c:v>7.9540331352310503</c:v>
                </c:pt>
                <c:pt idx="12">
                  <c:v>0</c:v>
                </c:pt>
                <c:pt idx="13">
                  <c:v>19.225317687366747</c:v>
                </c:pt>
                <c:pt idx="14">
                  <c:v>0</c:v>
                </c:pt>
                <c:pt idx="15">
                  <c:v>10.285278246635926</c:v>
                </c:pt>
                <c:pt idx="16">
                  <c:v>8.4276520968224844</c:v>
                </c:pt>
                <c:pt idx="17">
                  <c:v>24.216705307824753</c:v>
                </c:pt>
                <c:pt idx="18">
                  <c:v>23.324045061018516</c:v>
                </c:pt>
                <c:pt idx="19">
                  <c:v>6.9395422361244385</c:v>
                </c:pt>
                <c:pt idx="20">
                  <c:v>15.539360623872668</c:v>
                </c:pt>
                <c:pt idx="21">
                  <c:v>15.003153262892504</c:v>
                </c:pt>
                <c:pt idx="22">
                  <c:v>16.186742064270639</c:v>
                </c:pt>
                <c:pt idx="23">
                  <c:v>25.690673216428166</c:v>
                </c:pt>
                <c:pt idx="24">
                  <c:v>25.314528635824217</c:v>
                </c:pt>
                <c:pt idx="25">
                  <c:v>28.499841994492691</c:v>
                </c:pt>
                <c:pt idx="26">
                  <c:v>36.104898232144002</c:v>
                </c:pt>
              </c:numCache>
            </c:numRef>
          </c:val>
        </c:ser>
        <c:dLbls>
          <c:showLegendKey val="0"/>
          <c:showVal val="0"/>
          <c:showCatName val="0"/>
          <c:showSerName val="0"/>
          <c:showPercent val="0"/>
          <c:showBubbleSize val="0"/>
        </c:dLbls>
        <c:gapWidth val="150"/>
        <c:overlap val="100"/>
        <c:axId val="209136256"/>
        <c:axId val="209154816"/>
      </c:barChart>
      <c:lineChart>
        <c:grouping val="standard"/>
        <c:varyColors val="0"/>
        <c:ser>
          <c:idx val="2"/>
          <c:order val="1"/>
          <c:tx>
            <c:strRef>
              <c:f>'Graph Min Wage'!$X$8</c:f>
              <c:strCache>
                <c:ptCount val="1"/>
                <c:pt idx="0">
                  <c:v>Revenus net (↗)</c:v>
                </c:pt>
              </c:strCache>
            </c:strRef>
          </c:tx>
          <c:spPr>
            <a:ln>
              <a:noFill/>
            </a:ln>
          </c:spPr>
          <c:marker>
            <c:symbol val="dash"/>
            <c:size val="5"/>
            <c:spPr>
              <a:ln>
                <a:solidFill>
                  <a:srgbClr val="FF0000"/>
                </a:solidFill>
              </a:ln>
            </c:spPr>
          </c:marker>
          <c:cat>
            <c:strRef>
              <c:f>'Graph Min Wage'!$V$9:$V$35</c:f>
              <c:strCache>
                <c:ptCount val="27"/>
                <c:pt idx="0">
                  <c:v>Espagne</c:v>
                </c:pt>
                <c:pt idx="1">
                  <c:v>Chili</c:v>
                </c:pt>
                <c:pt idx="2">
                  <c:v>Estonie</c:v>
                </c:pt>
                <c:pt idx="3">
                  <c:v>République tchèque</c:v>
                </c:pt>
                <c:pt idx="4">
                  <c:v>Corée</c:v>
                </c:pt>
                <c:pt idx="5">
                  <c:v>Portugal</c:v>
                </c:pt>
                <c:pt idx="6">
                  <c:v>Grèce</c:v>
                </c:pt>
                <c:pt idx="7">
                  <c:v>Malte</c:v>
                </c:pt>
                <c:pt idx="8">
                  <c:v>Etats-Unis</c:v>
                </c:pt>
                <c:pt idx="9">
                  <c:v>Autriche***</c:v>
                </c:pt>
                <c:pt idx="10">
                  <c:v>Luxembourg</c:v>
                </c:pt>
                <c:pt idx="11">
                  <c:v>Belgique</c:v>
                </c:pt>
                <c:pt idx="12">
                  <c:v>Turquie**</c:v>
                </c:pt>
                <c:pt idx="13">
                  <c:v>Slovénie</c:v>
                </c:pt>
                <c:pt idx="14">
                  <c:v>Lituanie</c:v>
                </c:pt>
                <c:pt idx="15">
                  <c:v>France</c:v>
                </c:pt>
                <c:pt idx="16">
                  <c:v>Roumanie</c:v>
                </c:pt>
                <c:pt idx="17">
                  <c:v>Canada</c:v>
                </c:pt>
                <c:pt idx="18">
                  <c:v>République slovaque</c:v>
                </c:pt>
                <c:pt idx="19">
                  <c:v>Hongrie</c:v>
                </c:pt>
                <c:pt idx="20">
                  <c:v>Lettonie</c:v>
                </c:pt>
                <c:pt idx="21">
                  <c:v>Nouvelle-Zélande</c:v>
                </c:pt>
                <c:pt idx="22">
                  <c:v>Pologne</c:v>
                </c:pt>
                <c:pt idx="23">
                  <c:v>Pays-Bas</c:v>
                </c:pt>
                <c:pt idx="24">
                  <c:v>Israël*</c:v>
                </c:pt>
                <c:pt idx="25">
                  <c:v>Australie</c:v>
                </c:pt>
                <c:pt idx="26">
                  <c:v>Royaume-Uni</c:v>
                </c:pt>
              </c:strCache>
            </c:strRef>
          </c:cat>
          <c:val>
            <c:numRef>
              <c:f>'Graph Min Wage'!$X$9:$X$35</c:f>
              <c:numCache>
                <c:formatCode>0</c:formatCode>
                <c:ptCount val="27"/>
                <c:pt idx="0">
                  <c:v>38.689608877434779</c:v>
                </c:pt>
                <c:pt idx="1">
                  <c:v>39.994635740097145</c:v>
                </c:pt>
                <c:pt idx="2">
                  <c:v>55.049620823443867</c:v>
                </c:pt>
                <c:pt idx="3">
                  <c:v>43.447002540867132</c:v>
                </c:pt>
                <c:pt idx="4">
                  <c:v>46.942948407457678</c:v>
                </c:pt>
                <c:pt idx="5">
                  <c:v>46.25683461140337</c:v>
                </c:pt>
                <c:pt idx="6">
                  <c:v>55.479280065081468</c:v>
                </c:pt>
                <c:pt idx="7">
                  <c:v>45.918408558299475</c:v>
                </c:pt>
                <c:pt idx="8">
                  <c:v>0</c:v>
                </c:pt>
                <c:pt idx="9">
                  <c:v>49.481886580491128</c:v>
                </c:pt>
                <c:pt idx="10">
                  <c:v>50.204767727238433</c:v>
                </c:pt>
                <c:pt idx="11">
                  <c:v>52.162795999127127</c:v>
                </c:pt>
                <c:pt idx="12">
                  <c:v>55.782201778370869</c:v>
                </c:pt>
                <c:pt idx="13">
                  <c:v>59.613917591059646</c:v>
                </c:pt>
                <c:pt idx="14">
                  <c:v>34.619853287650507</c:v>
                </c:pt>
                <c:pt idx="15">
                  <c:v>55.64504508997917</c:v>
                </c:pt>
                <c:pt idx="16">
                  <c:v>69.166503885576518</c:v>
                </c:pt>
                <c:pt idx="17">
                  <c:v>57.413719144378305</c:v>
                </c:pt>
                <c:pt idx="18">
                  <c:v>56.91947920435986</c:v>
                </c:pt>
                <c:pt idx="19">
                  <c:v>55.525109000309776</c:v>
                </c:pt>
                <c:pt idx="20">
                  <c:v>47.214989742833474</c:v>
                </c:pt>
                <c:pt idx="21">
                  <c:v>61.69059242639392</c:v>
                </c:pt>
                <c:pt idx="22">
                  <c:v>65.140182034373325</c:v>
                </c:pt>
                <c:pt idx="23">
                  <c:v>74.183332788814923</c:v>
                </c:pt>
                <c:pt idx="24">
                  <c:v>69.808527957391988</c:v>
                </c:pt>
                <c:pt idx="25">
                  <c:v>68.310496913705634</c:v>
                </c:pt>
                <c:pt idx="26">
                  <c:v>79.28533896337143</c:v>
                </c:pt>
              </c:numCache>
            </c:numRef>
          </c:val>
          <c:smooth val="0"/>
        </c:ser>
        <c:ser>
          <c:idx val="5"/>
          <c:order val="4"/>
          <c:tx>
            <c:strRef>
              <c:f>'Graph Min Wage'!$AH$7:$AH$8</c:f>
              <c:strCache>
                <c:ptCount val="1"/>
                <c:pt idx="0">
                  <c:v>Seuil de pauvreté (50% du revenu médian)</c:v>
                </c:pt>
              </c:strCache>
            </c:strRef>
          </c:tx>
          <c:spPr>
            <a:ln w="28575">
              <a:noFill/>
              <a:prstDash val="dash"/>
            </a:ln>
          </c:spPr>
          <c:marker>
            <c:symbol val="dash"/>
            <c:size val="5"/>
            <c:spPr>
              <a:ln>
                <a:solidFill>
                  <a:srgbClr val="0000FF"/>
                </a:solidFill>
              </a:ln>
            </c:spPr>
          </c:marker>
          <c:val>
            <c:numRef>
              <c:f>'Graph Min Wage'!$AH$9:$AH$35</c:f>
              <c:numCache>
                <c:formatCode>General</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val>
          <c:smooth val="0"/>
        </c:ser>
        <c:dLbls>
          <c:showLegendKey val="0"/>
          <c:showVal val="0"/>
          <c:showCatName val="0"/>
          <c:showSerName val="0"/>
          <c:showPercent val="0"/>
          <c:showBubbleSize val="0"/>
        </c:dLbls>
        <c:marker val="1"/>
        <c:smooth val="0"/>
        <c:axId val="209136256"/>
        <c:axId val="209154816"/>
      </c:lineChart>
      <c:catAx>
        <c:axId val="209136256"/>
        <c:scaling>
          <c:orientation val="minMax"/>
        </c:scaling>
        <c:delete val="0"/>
        <c:axPos val="b"/>
        <c:numFmt formatCode="General" sourceLinked="1"/>
        <c:majorTickMark val="out"/>
        <c:minorTickMark val="none"/>
        <c:tickLblPos val="low"/>
        <c:crossAx val="209154816"/>
        <c:crosses val="autoZero"/>
        <c:auto val="0"/>
        <c:lblAlgn val="ctr"/>
        <c:lblOffset val="100"/>
        <c:tickLblSkip val="1"/>
        <c:noMultiLvlLbl val="0"/>
      </c:catAx>
      <c:valAx>
        <c:axId val="209154816"/>
        <c:scaling>
          <c:orientation val="minMax"/>
          <c:max val="140"/>
          <c:min val="-40"/>
        </c:scaling>
        <c:delete val="0"/>
        <c:axPos val="l"/>
        <c:majorGridlines/>
        <c:numFmt formatCode="0" sourceLinked="1"/>
        <c:majorTickMark val="out"/>
        <c:minorTickMark val="none"/>
        <c:tickLblPos val="nextTo"/>
        <c:crossAx val="209136256"/>
        <c:crosses val="autoZero"/>
        <c:crossBetween val="between"/>
        <c:majorUnit val="20"/>
        <c:minorUnit val="5"/>
      </c:valAx>
    </c:plotArea>
    <c:plotVisOnly val="1"/>
    <c:dispBlanksAs val="gap"/>
    <c:showDLblsOverMax val="0"/>
  </c:chart>
  <c:printSettings>
    <c:headerFooter/>
    <c:pageMargins b="0.75000000000000799" l="0.70000000000000062" r="0.70000000000000062" t="0.750000000000007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00473334878533E-2"/>
          <c:y val="4.5830834613165623E-2"/>
          <c:w val="0.93183528972005336"/>
          <c:h val="0.6506121668839927"/>
        </c:manualLayout>
      </c:layout>
      <c:barChart>
        <c:barDir val="col"/>
        <c:grouping val="stacked"/>
        <c:varyColors val="0"/>
        <c:ser>
          <c:idx val="4"/>
          <c:order val="0"/>
          <c:tx>
            <c:strRef>
              <c:f>'Graph Min Wage'!$AC$8</c:f>
              <c:strCache>
                <c:ptCount val="1"/>
                <c:pt idx="0">
                  <c:v>Revenus brut</c:v>
                </c:pt>
              </c:strCache>
            </c:strRef>
          </c:tx>
          <c:spPr>
            <a:solidFill>
              <a:schemeClr val="accent1">
                <a:lumMod val="60000"/>
                <a:lumOff val="40000"/>
              </a:schemeClr>
            </a:solidFill>
            <a:ln w="12700">
              <a:solidFill>
                <a:schemeClr val="tx1">
                  <a:lumMod val="65000"/>
                  <a:lumOff val="35000"/>
                </a:schemeClr>
              </a:solidFill>
            </a:ln>
          </c:spPr>
          <c:invertIfNegative val="0"/>
          <c:cat>
            <c:strRef>
              <c:f>'Graph Min Wage'!$AB$9:$AB$35</c:f>
              <c:strCache>
                <c:ptCount val="27"/>
                <c:pt idx="0">
                  <c:v>Espagne</c:v>
                </c:pt>
                <c:pt idx="1">
                  <c:v>Chili</c:v>
                </c:pt>
                <c:pt idx="2">
                  <c:v>Estonie</c:v>
                </c:pt>
                <c:pt idx="3">
                  <c:v>République slovaque</c:v>
                </c:pt>
                <c:pt idx="4">
                  <c:v>Portugal</c:v>
                </c:pt>
                <c:pt idx="5">
                  <c:v>Malte</c:v>
                </c:pt>
                <c:pt idx="6">
                  <c:v>Corée</c:v>
                </c:pt>
                <c:pt idx="7">
                  <c:v>Lettonie</c:v>
                </c:pt>
                <c:pt idx="8">
                  <c:v>Grèce</c:v>
                </c:pt>
                <c:pt idx="9">
                  <c:v>Etats-Unis</c:v>
                </c:pt>
                <c:pt idx="10">
                  <c:v>Pologne</c:v>
                </c:pt>
                <c:pt idx="11">
                  <c:v>Roumanie</c:v>
                </c:pt>
                <c:pt idx="12">
                  <c:v>Turquie**</c:v>
                </c:pt>
                <c:pt idx="13">
                  <c:v>Belgique</c:v>
                </c:pt>
                <c:pt idx="14">
                  <c:v>Lituanie</c:v>
                </c:pt>
                <c:pt idx="15">
                  <c:v>Hongrie</c:v>
                </c:pt>
                <c:pt idx="16">
                  <c:v>Slovénie</c:v>
                </c:pt>
                <c:pt idx="17">
                  <c:v>République tchèque</c:v>
                </c:pt>
                <c:pt idx="18">
                  <c:v>Autriche***</c:v>
                </c:pt>
                <c:pt idx="19">
                  <c:v>Canada</c:v>
                </c:pt>
                <c:pt idx="20">
                  <c:v>Pays-Bas</c:v>
                </c:pt>
                <c:pt idx="21">
                  <c:v>France</c:v>
                </c:pt>
                <c:pt idx="22">
                  <c:v>Israël*</c:v>
                </c:pt>
                <c:pt idx="23">
                  <c:v>Nouvelle-Zélande</c:v>
                </c:pt>
                <c:pt idx="24">
                  <c:v>Japon</c:v>
                </c:pt>
                <c:pt idx="25">
                  <c:v>Luxembourg</c:v>
                </c:pt>
                <c:pt idx="26">
                  <c:v>Australie</c:v>
                </c:pt>
              </c:strCache>
            </c:strRef>
          </c:cat>
          <c:val>
            <c:numRef>
              <c:f>'Graph Min Wage'!$AC$9:$AC$35</c:f>
              <c:numCache>
                <c:formatCode>0</c:formatCode>
                <c:ptCount val="27"/>
                <c:pt idx="0">
                  <c:v>29.549052913592522</c:v>
                </c:pt>
                <c:pt idx="1">
                  <c:v>38.597940662035931</c:v>
                </c:pt>
                <c:pt idx="2">
                  <c:v>32.069736005022598</c:v>
                </c:pt>
                <c:pt idx="3">
                  <c:v>29.0944994193007</c:v>
                </c:pt>
                <c:pt idx="4">
                  <c:v>38.561258090429938</c:v>
                </c:pt>
                <c:pt idx="5">
                  <c:v>29.809527842111031</c:v>
                </c:pt>
                <c:pt idx="6">
                  <c:v>32.241526134375746</c:v>
                </c:pt>
                <c:pt idx="7">
                  <c:v>27.431899497874152</c:v>
                </c:pt>
                <c:pt idx="8">
                  <c:v>45.80833465176935</c:v>
                </c:pt>
                <c:pt idx="9">
                  <c:v>0</c:v>
                </c:pt>
                <c:pt idx="10">
                  <c:v>42.394922616745454</c:v>
                </c:pt>
                <c:pt idx="11">
                  <c:v>52.601388645758881</c:v>
                </c:pt>
                <c:pt idx="12">
                  <c:v>60.112054984096915</c:v>
                </c:pt>
                <c:pt idx="13">
                  <c:v>38.285911710016101</c:v>
                </c:pt>
                <c:pt idx="14">
                  <c:v>33.779773790117083</c:v>
                </c:pt>
                <c:pt idx="15">
                  <c:v>42.076335075049407</c:v>
                </c:pt>
                <c:pt idx="16">
                  <c:v>34.977553539883786</c:v>
                </c:pt>
                <c:pt idx="17">
                  <c:v>25.755032082202838</c:v>
                </c:pt>
                <c:pt idx="18">
                  <c:v>27.427643257946524</c:v>
                </c:pt>
                <c:pt idx="19">
                  <c:v>28.749457312238885</c:v>
                </c:pt>
                <c:pt idx="20">
                  <c:v>41.995875086757565</c:v>
                </c:pt>
                <c:pt idx="21">
                  <c:v>39.282710396074329</c:v>
                </c:pt>
                <c:pt idx="22">
                  <c:v>38.532933728445265</c:v>
                </c:pt>
                <c:pt idx="23">
                  <c:v>40.432508353232727</c:v>
                </c:pt>
                <c:pt idx="24">
                  <c:v>32.67979777812895</c:v>
                </c:pt>
                <c:pt idx="25">
                  <c:v>30.281944767983312</c:v>
                </c:pt>
                <c:pt idx="26">
                  <c:v>34.477038501334334</c:v>
                </c:pt>
              </c:numCache>
            </c:numRef>
          </c:val>
        </c:ser>
        <c:ser>
          <c:idx val="1"/>
          <c:order val="2"/>
          <c:tx>
            <c:strRef>
              <c:f>'Graph Min Wage'!$AF$8</c:f>
              <c:strCache>
                <c:ptCount val="1"/>
                <c:pt idx="0">
                  <c:v>Impôts nets</c:v>
                </c:pt>
              </c:strCache>
            </c:strRef>
          </c:tx>
          <c:spPr>
            <a:solidFill>
              <a:schemeClr val="bg1"/>
            </a:solidFill>
            <a:ln w="12700">
              <a:solidFill>
                <a:schemeClr val="tx1">
                  <a:lumMod val="65000"/>
                  <a:lumOff val="35000"/>
                </a:schemeClr>
              </a:solidFill>
              <a:prstDash val="solid"/>
            </a:ln>
          </c:spPr>
          <c:invertIfNegative val="0"/>
          <c:cat>
            <c:strRef>
              <c:f>'Graph Min Wage'!$AB$9:$AB$35</c:f>
              <c:strCache>
                <c:ptCount val="27"/>
                <c:pt idx="0">
                  <c:v>Espagne</c:v>
                </c:pt>
                <c:pt idx="1">
                  <c:v>Chili</c:v>
                </c:pt>
                <c:pt idx="2">
                  <c:v>Estonie</c:v>
                </c:pt>
                <c:pt idx="3">
                  <c:v>République slovaque</c:v>
                </c:pt>
                <c:pt idx="4">
                  <c:v>Portugal</c:v>
                </c:pt>
                <c:pt idx="5">
                  <c:v>Malte</c:v>
                </c:pt>
                <c:pt idx="6">
                  <c:v>Corée</c:v>
                </c:pt>
                <c:pt idx="7">
                  <c:v>Lettonie</c:v>
                </c:pt>
                <c:pt idx="8">
                  <c:v>Grèce</c:v>
                </c:pt>
                <c:pt idx="9">
                  <c:v>Etats-Unis</c:v>
                </c:pt>
                <c:pt idx="10">
                  <c:v>Pologne</c:v>
                </c:pt>
                <c:pt idx="11">
                  <c:v>Roumanie</c:v>
                </c:pt>
                <c:pt idx="12">
                  <c:v>Turquie**</c:v>
                </c:pt>
                <c:pt idx="13">
                  <c:v>Belgique</c:v>
                </c:pt>
                <c:pt idx="14">
                  <c:v>Lituanie</c:v>
                </c:pt>
                <c:pt idx="15">
                  <c:v>Hongrie</c:v>
                </c:pt>
                <c:pt idx="16">
                  <c:v>Slovénie</c:v>
                </c:pt>
                <c:pt idx="17">
                  <c:v>République tchèque</c:v>
                </c:pt>
                <c:pt idx="18">
                  <c:v>Autriche***</c:v>
                </c:pt>
                <c:pt idx="19">
                  <c:v>Canada</c:v>
                </c:pt>
                <c:pt idx="20">
                  <c:v>Pays-Bas</c:v>
                </c:pt>
                <c:pt idx="21">
                  <c:v>France</c:v>
                </c:pt>
                <c:pt idx="22">
                  <c:v>Israël*</c:v>
                </c:pt>
                <c:pt idx="23">
                  <c:v>Nouvelle-Zélande</c:v>
                </c:pt>
                <c:pt idx="24">
                  <c:v>Japon</c:v>
                </c:pt>
                <c:pt idx="25">
                  <c:v>Luxembourg</c:v>
                </c:pt>
                <c:pt idx="26">
                  <c:v>Australie</c:v>
                </c:pt>
              </c:strCache>
            </c:strRef>
          </c:cat>
          <c:val>
            <c:numRef>
              <c:f>'Graph Min Wage'!$AF$9:$AF$35</c:f>
              <c:numCache>
                <c:formatCode>0</c:formatCode>
                <c:ptCount val="27"/>
                <c:pt idx="0">
                  <c:v>0</c:v>
                </c:pt>
                <c:pt idx="1">
                  <c:v>-3.9615700960067599</c:v>
                </c:pt>
                <c:pt idx="2">
                  <c:v>0</c:v>
                </c:pt>
                <c:pt idx="3">
                  <c:v>0</c:v>
                </c:pt>
                <c:pt idx="4">
                  <c:v>0</c:v>
                </c:pt>
                <c:pt idx="5">
                  <c:v>0</c:v>
                </c:pt>
                <c:pt idx="6">
                  <c:v>0</c:v>
                </c:pt>
                <c:pt idx="7">
                  <c:v>0</c:v>
                </c:pt>
                <c:pt idx="8">
                  <c:v>0</c:v>
                </c:pt>
                <c:pt idx="9">
                  <c:v>0</c:v>
                </c:pt>
                <c:pt idx="10">
                  <c:v>0</c:v>
                </c:pt>
                <c:pt idx="11">
                  <c:v>0</c:v>
                </c:pt>
                <c:pt idx="12">
                  <c:v>-10.95263726267487</c:v>
                </c:pt>
                <c:pt idx="13">
                  <c:v>0</c:v>
                </c:pt>
                <c:pt idx="14">
                  <c:v>-7.5195487539135684</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0"/>
          <c:order val="3"/>
          <c:tx>
            <c:strRef>
              <c:f>'Graph Min Wage'!$AE$8</c:f>
              <c:strCache>
                <c:ptCount val="1"/>
                <c:pt idx="0">
                  <c:v>Transferts nets</c:v>
                </c:pt>
              </c:strCache>
            </c:strRef>
          </c:tx>
          <c:spPr>
            <a:solidFill>
              <a:schemeClr val="accent1">
                <a:lumMod val="20000"/>
                <a:lumOff val="80000"/>
              </a:schemeClr>
            </a:solidFill>
            <a:ln>
              <a:solidFill>
                <a:schemeClr val="tx1">
                  <a:lumMod val="65000"/>
                  <a:lumOff val="35000"/>
                </a:schemeClr>
              </a:solidFill>
            </a:ln>
          </c:spPr>
          <c:invertIfNegative val="0"/>
          <c:cat>
            <c:strRef>
              <c:f>'Graph Min Wage'!$AB$9:$AB$35</c:f>
              <c:strCache>
                <c:ptCount val="27"/>
                <c:pt idx="0">
                  <c:v>Espagne</c:v>
                </c:pt>
                <c:pt idx="1">
                  <c:v>Chili</c:v>
                </c:pt>
                <c:pt idx="2">
                  <c:v>Estonie</c:v>
                </c:pt>
                <c:pt idx="3">
                  <c:v>République slovaque</c:v>
                </c:pt>
                <c:pt idx="4">
                  <c:v>Portugal</c:v>
                </c:pt>
                <c:pt idx="5">
                  <c:v>Malte</c:v>
                </c:pt>
                <c:pt idx="6">
                  <c:v>Corée</c:v>
                </c:pt>
                <c:pt idx="7">
                  <c:v>Lettonie</c:v>
                </c:pt>
                <c:pt idx="8">
                  <c:v>Grèce</c:v>
                </c:pt>
                <c:pt idx="9">
                  <c:v>Etats-Unis</c:v>
                </c:pt>
                <c:pt idx="10">
                  <c:v>Pologne</c:v>
                </c:pt>
                <c:pt idx="11">
                  <c:v>Roumanie</c:v>
                </c:pt>
                <c:pt idx="12">
                  <c:v>Turquie**</c:v>
                </c:pt>
                <c:pt idx="13">
                  <c:v>Belgique</c:v>
                </c:pt>
                <c:pt idx="14">
                  <c:v>Lituanie</c:v>
                </c:pt>
                <c:pt idx="15">
                  <c:v>Hongrie</c:v>
                </c:pt>
                <c:pt idx="16">
                  <c:v>Slovénie</c:v>
                </c:pt>
                <c:pt idx="17">
                  <c:v>République tchèque</c:v>
                </c:pt>
                <c:pt idx="18">
                  <c:v>Autriche***</c:v>
                </c:pt>
                <c:pt idx="19">
                  <c:v>Canada</c:v>
                </c:pt>
                <c:pt idx="20">
                  <c:v>Pays-Bas</c:v>
                </c:pt>
                <c:pt idx="21">
                  <c:v>France</c:v>
                </c:pt>
                <c:pt idx="22">
                  <c:v>Israël*</c:v>
                </c:pt>
                <c:pt idx="23">
                  <c:v>Nouvelle-Zélande</c:v>
                </c:pt>
                <c:pt idx="24">
                  <c:v>Japon</c:v>
                </c:pt>
                <c:pt idx="25">
                  <c:v>Luxembourg</c:v>
                </c:pt>
                <c:pt idx="26">
                  <c:v>Australie</c:v>
                </c:pt>
              </c:strCache>
            </c:strRef>
          </c:cat>
          <c:val>
            <c:numRef>
              <c:f>'Graph Min Wage'!$AE$9:$AE$35</c:f>
              <c:numCache>
                <c:formatCode>0</c:formatCode>
                <c:ptCount val="27"/>
                <c:pt idx="0">
                  <c:v>1.7958687651340455E-2</c:v>
                </c:pt>
                <c:pt idx="1">
                  <c:v>0</c:v>
                </c:pt>
                <c:pt idx="2">
                  <c:v>13.596147258681889</c:v>
                </c:pt>
                <c:pt idx="3">
                  <c:v>7.0115440807203449</c:v>
                </c:pt>
                <c:pt idx="4">
                  <c:v>0.54165675309266703</c:v>
                </c:pt>
                <c:pt idx="5">
                  <c:v>8.2752187849469863</c:v>
                </c:pt>
                <c:pt idx="6">
                  <c:v>5.5196983534944621</c:v>
                </c:pt>
                <c:pt idx="7">
                  <c:v>0.24032953252204337</c:v>
                </c:pt>
                <c:pt idx="8">
                  <c:v>6.1089355463373565</c:v>
                </c:pt>
                <c:pt idx="9">
                  <c:v>0</c:v>
                </c:pt>
                <c:pt idx="10">
                  <c:v>6.8865738963216714</c:v>
                </c:pt>
                <c:pt idx="11">
                  <c:v>5.3296357031917125</c:v>
                </c:pt>
                <c:pt idx="12">
                  <c:v>0</c:v>
                </c:pt>
                <c:pt idx="13">
                  <c:v>9.0935316428150514</c:v>
                </c:pt>
                <c:pt idx="14">
                  <c:v>0</c:v>
                </c:pt>
                <c:pt idx="15">
                  <c:v>4.814894904556752</c:v>
                </c:pt>
                <c:pt idx="16">
                  <c:v>17.444875624493093</c:v>
                </c:pt>
                <c:pt idx="17">
                  <c:v>25.111100115872794</c:v>
                </c:pt>
                <c:pt idx="18">
                  <c:v>22.69646916727525</c:v>
                </c:pt>
                <c:pt idx="19">
                  <c:v>23.172746504763932</c:v>
                </c:pt>
                <c:pt idx="20">
                  <c:v>10.647461520655845</c:v>
                </c:pt>
                <c:pt idx="21">
                  <c:v>12.606085591727542</c:v>
                </c:pt>
                <c:pt idx="22">
                  <c:v>16.08958159857238</c:v>
                </c:pt>
                <c:pt idx="23">
                  <c:v>13.688986658436107</c:v>
                </c:pt>
                <c:pt idx="24">
                  <c:v>37.531896324086325</c:v>
                </c:pt>
                <c:pt idx="25">
                  <c:v>25.894994974246686</c:v>
                </c:pt>
                <c:pt idx="26">
                  <c:v>23.788680138579942</c:v>
                </c:pt>
              </c:numCache>
            </c:numRef>
          </c:val>
        </c:ser>
        <c:dLbls>
          <c:showLegendKey val="0"/>
          <c:showVal val="0"/>
          <c:showCatName val="0"/>
          <c:showSerName val="0"/>
          <c:showPercent val="0"/>
          <c:showBubbleSize val="0"/>
        </c:dLbls>
        <c:gapWidth val="150"/>
        <c:overlap val="100"/>
        <c:axId val="209185792"/>
        <c:axId val="209187968"/>
      </c:barChart>
      <c:lineChart>
        <c:grouping val="standard"/>
        <c:varyColors val="0"/>
        <c:ser>
          <c:idx val="2"/>
          <c:order val="1"/>
          <c:tx>
            <c:strRef>
              <c:f>'Graph Min Wage'!$AD$8</c:f>
              <c:strCache>
                <c:ptCount val="1"/>
                <c:pt idx="0">
                  <c:v>Revenus net (↗)</c:v>
                </c:pt>
              </c:strCache>
            </c:strRef>
          </c:tx>
          <c:spPr>
            <a:ln>
              <a:noFill/>
            </a:ln>
          </c:spPr>
          <c:marker>
            <c:symbol val="dash"/>
            <c:size val="5"/>
            <c:spPr>
              <a:ln>
                <a:solidFill>
                  <a:srgbClr val="FF0000"/>
                </a:solidFill>
              </a:ln>
            </c:spPr>
          </c:marker>
          <c:cat>
            <c:strRef>
              <c:f>'Graph Min Wage'!$AB$9:$AB$35</c:f>
              <c:strCache>
                <c:ptCount val="27"/>
                <c:pt idx="0">
                  <c:v>Espagne</c:v>
                </c:pt>
                <c:pt idx="1">
                  <c:v>Chili</c:v>
                </c:pt>
                <c:pt idx="2">
                  <c:v>Estonie</c:v>
                </c:pt>
                <c:pt idx="3">
                  <c:v>République slovaque</c:v>
                </c:pt>
                <c:pt idx="4">
                  <c:v>Portugal</c:v>
                </c:pt>
                <c:pt idx="5">
                  <c:v>Malte</c:v>
                </c:pt>
                <c:pt idx="6">
                  <c:v>Corée</c:v>
                </c:pt>
                <c:pt idx="7">
                  <c:v>Lettonie</c:v>
                </c:pt>
                <c:pt idx="8">
                  <c:v>Grèce</c:v>
                </c:pt>
                <c:pt idx="9">
                  <c:v>Etats-Unis</c:v>
                </c:pt>
                <c:pt idx="10">
                  <c:v>Pologne</c:v>
                </c:pt>
                <c:pt idx="11">
                  <c:v>Roumanie</c:v>
                </c:pt>
                <c:pt idx="12">
                  <c:v>Turquie**</c:v>
                </c:pt>
                <c:pt idx="13">
                  <c:v>Belgique</c:v>
                </c:pt>
                <c:pt idx="14">
                  <c:v>Lituanie</c:v>
                </c:pt>
                <c:pt idx="15">
                  <c:v>Hongrie</c:v>
                </c:pt>
                <c:pt idx="16">
                  <c:v>Slovénie</c:v>
                </c:pt>
                <c:pt idx="17">
                  <c:v>République tchèque</c:v>
                </c:pt>
                <c:pt idx="18">
                  <c:v>Autriche***</c:v>
                </c:pt>
                <c:pt idx="19">
                  <c:v>Canada</c:v>
                </c:pt>
                <c:pt idx="20">
                  <c:v>Pays-Bas</c:v>
                </c:pt>
                <c:pt idx="21">
                  <c:v>France</c:v>
                </c:pt>
                <c:pt idx="22">
                  <c:v>Israël*</c:v>
                </c:pt>
                <c:pt idx="23">
                  <c:v>Nouvelle-Zélande</c:v>
                </c:pt>
                <c:pt idx="24">
                  <c:v>Japon</c:v>
                </c:pt>
                <c:pt idx="25">
                  <c:v>Luxembourg</c:v>
                </c:pt>
                <c:pt idx="26">
                  <c:v>Australie</c:v>
                </c:pt>
              </c:strCache>
            </c:strRef>
          </c:cat>
          <c:val>
            <c:numRef>
              <c:f>'Graph Min Wage'!$AD$9:$AD$35</c:f>
              <c:numCache>
                <c:formatCode>0</c:formatCode>
                <c:ptCount val="27"/>
                <c:pt idx="0">
                  <c:v>29.567011601243863</c:v>
                </c:pt>
                <c:pt idx="1">
                  <c:v>34.636370566029171</c:v>
                </c:pt>
                <c:pt idx="2">
                  <c:v>45.665883263704487</c:v>
                </c:pt>
                <c:pt idx="3">
                  <c:v>36.106043500021045</c:v>
                </c:pt>
                <c:pt idx="4">
                  <c:v>39.102914843522605</c:v>
                </c:pt>
                <c:pt idx="5">
                  <c:v>38.084746627058017</c:v>
                </c:pt>
                <c:pt idx="6">
                  <c:v>37.761224487870209</c:v>
                </c:pt>
                <c:pt idx="7">
                  <c:v>27.672229030396196</c:v>
                </c:pt>
                <c:pt idx="8">
                  <c:v>51.917270198106706</c:v>
                </c:pt>
                <c:pt idx="9">
                  <c:v>0</c:v>
                </c:pt>
                <c:pt idx="10">
                  <c:v>49.281496513067125</c:v>
                </c:pt>
                <c:pt idx="11">
                  <c:v>57.931024348950594</c:v>
                </c:pt>
                <c:pt idx="12">
                  <c:v>49.159417721422045</c:v>
                </c:pt>
                <c:pt idx="13">
                  <c:v>47.379443352831153</c:v>
                </c:pt>
                <c:pt idx="14">
                  <c:v>26.260225036203515</c:v>
                </c:pt>
                <c:pt idx="15">
                  <c:v>46.891229979606159</c:v>
                </c:pt>
                <c:pt idx="16">
                  <c:v>52.422429164376879</c:v>
                </c:pt>
                <c:pt idx="17">
                  <c:v>50.866132198075633</c:v>
                </c:pt>
                <c:pt idx="18">
                  <c:v>50.124112425221774</c:v>
                </c:pt>
                <c:pt idx="19">
                  <c:v>51.922203817002817</c:v>
                </c:pt>
                <c:pt idx="20">
                  <c:v>52.64333660741341</c:v>
                </c:pt>
                <c:pt idx="21">
                  <c:v>51.888795987801871</c:v>
                </c:pt>
                <c:pt idx="22">
                  <c:v>54.622515327017645</c:v>
                </c:pt>
                <c:pt idx="23">
                  <c:v>54.121495011668834</c:v>
                </c:pt>
                <c:pt idx="24">
                  <c:v>70.211694102215276</c:v>
                </c:pt>
                <c:pt idx="25">
                  <c:v>56.176939742229997</c:v>
                </c:pt>
                <c:pt idx="26">
                  <c:v>58.265718639914276</c:v>
                </c:pt>
              </c:numCache>
            </c:numRef>
          </c:val>
          <c:smooth val="0"/>
        </c:ser>
        <c:ser>
          <c:idx val="5"/>
          <c:order val="4"/>
          <c:tx>
            <c:strRef>
              <c:f>'Graph Min Wage'!$AH$7:$AH$8</c:f>
              <c:strCache>
                <c:ptCount val="1"/>
                <c:pt idx="0">
                  <c:v>Seuil de pauvreté (50% du revenu médian)</c:v>
                </c:pt>
              </c:strCache>
            </c:strRef>
          </c:tx>
          <c:spPr>
            <a:ln w="28575">
              <a:noFill/>
              <a:prstDash val="dash"/>
            </a:ln>
          </c:spPr>
          <c:marker>
            <c:symbol val="dash"/>
            <c:size val="5"/>
            <c:spPr>
              <a:ln>
                <a:solidFill>
                  <a:srgbClr val="0000FF"/>
                </a:solidFill>
              </a:ln>
            </c:spPr>
          </c:marker>
          <c:val>
            <c:numRef>
              <c:f>'Graph Min Wage'!$AH$9:$AH$35</c:f>
              <c:numCache>
                <c:formatCode>General</c:formatCode>
                <c:ptCount val="2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numCache>
            </c:numRef>
          </c:val>
          <c:smooth val="0"/>
        </c:ser>
        <c:dLbls>
          <c:showLegendKey val="0"/>
          <c:showVal val="0"/>
          <c:showCatName val="0"/>
          <c:showSerName val="0"/>
          <c:showPercent val="0"/>
          <c:showBubbleSize val="0"/>
        </c:dLbls>
        <c:marker val="1"/>
        <c:smooth val="0"/>
        <c:axId val="209185792"/>
        <c:axId val="209187968"/>
      </c:lineChart>
      <c:catAx>
        <c:axId val="209185792"/>
        <c:scaling>
          <c:orientation val="minMax"/>
        </c:scaling>
        <c:delete val="0"/>
        <c:axPos val="b"/>
        <c:numFmt formatCode="General" sourceLinked="1"/>
        <c:majorTickMark val="out"/>
        <c:minorTickMark val="none"/>
        <c:tickLblPos val="low"/>
        <c:crossAx val="209187968"/>
        <c:crosses val="autoZero"/>
        <c:auto val="0"/>
        <c:lblAlgn val="ctr"/>
        <c:lblOffset val="100"/>
        <c:tickLblSkip val="1"/>
        <c:noMultiLvlLbl val="0"/>
      </c:catAx>
      <c:valAx>
        <c:axId val="209187968"/>
        <c:scaling>
          <c:orientation val="minMax"/>
          <c:max val="140"/>
          <c:min val="-40"/>
        </c:scaling>
        <c:delete val="0"/>
        <c:axPos val="l"/>
        <c:majorGridlines/>
        <c:numFmt formatCode="0" sourceLinked="1"/>
        <c:majorTickMark val="out"/>
        <c:minorTickMark val="none"/>
        <c:tickLblPos val="nextTo"/>
        <c:crossAx val="209185792"/>
        <c:crosses val="autoZero"/>
        <c:crossBetween val="between"/>
        <c:majorUnit val="20"/>
        <c:minorUnit val="5"/>
      </c:valAx>
    </c:plotArea>
    <c:plotVisOnly val="1"/>
    <c:dispBlanksAs val="gap"/>
    <c:showDLblsOverMax val="0"/>
  </c:chart>
  <c:printSettings>
    <c:headerFooter/>
    <c:pageMargins b="0.75000000000000822" l="0.70000000000000062" r="0.70000000000000062" t="0.750000000000008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9524</xdr:colOff>
      <xdr:row>8</xdr:row>
      <xdr:rowOff>0</xdr:rowOff>
    </xdr:from>
    <xdr:to>
      <xdr:col>14</xdr:col>
      <xdr:colOff>0</xdr:colOff>
      <xdr:row>30</xdr:row>
      <xdr:rowOff>13607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108858</xdr:rowOff>
    </xdr:from>
    <xdr:to>
      <xdr:col>13</xdr:col>
      <xdr:colOff>602797</xdr:colOff>
      <xdr:row>4</xdr:row>
      <xdr:rowOff>136072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595313</xdr:colOff>
      <xdr:row>32</xdr:row>
      <xdr:rowOff>23812</xdr:rowOff>
    </xdr:from>
    <xdr:to>
      <xdr:col>13</xdr:col>
      <xdr:colOff>585788</xdr:colOff>
      <xdr:row>54</xdr:row>
      <xdr:rowOff>49325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56</xdr:row>
      <xdr:rowOff>0</xdr:rowOff>
    </xdr:from>
    <xdr:to>
      <xdr:col>13</xdr:col>
      <xdr:colOff>597694</xdr:colOff>
      <xdr:row>78</xdr:row>
      <xdr:rowOff>73139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oecd.org/dataoecd/52/37/43697149.pdf" TargetMode="External"/><Relationship Id="rId1" Type="http://schemas.openxmlformats.org/officeDocument/2006/relationships/hyperlink" Target="http://www.oecd.org/els/social/prestationsetsalair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ecd.org/els/soc/Methodology_2013.pdf" TargetMode="External"/><Relationship Id="rId1" Type="http://schemas.openxmlformats.org/officeDocument/2006/relationships/hyperlink" Target="http://www.oecd.org/fr/els/soc/inegalit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showGridLines="0" tabSelected="1" workbookViewId="0">
      <selection activeCell="B16" sqref="B16"/>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111</v>
      </c>
      <c r="C1" s="52"/>
      <c r="D1" s="52"/>
      <c r="E1" s="52"/>
      <c r="F1" s="52"/>
      <c r="G1" s="52"/>
      <c r="H1" s="52"/>
      <c r="I1" s="52"/>
      <c r="J1" s="52"/>
    </row>
    <row r="2" spans="1:12" ht="12.75" x14ac:dyDescent="0.2">
      <c r="B2" s="96" t="s">
        <v>131</v>
      </c>
      <c r="C2" s="96"/>
      <c r="D2" s="96"/>
      <c r="E2" s="96"/>
      <c r="F2" s="96"/>
      <c r="G2" s="96"/>
      <c r="H2" s="96"/>
      <c r="I2" s="96"/>
      <c r="J2" s="96"/>
    </row>
    <row r="3" spans="1:12" ht="15" customHeight="1" x14ac:dyDescent="0.2">
      <c r="B3" s="97" t="s">
        <v>106</v>
      </c>
      <c r="C3" s="97"/>
      <c r="D3" s="97"/>
      <c r="E3" s="97"/>
      <c r="F3" s="51"/>
      <c r="G3" s="97" t="s">
        <v>108</v>
      </c>
      <c r="H3" s="97"/>
      <c r="I3" s="97"/>
      <c r="J3" s="97"/>
    </row>
    <row r="4" spans="1:12" ht="15.75" customHeight="1" x14ac:dyDescent="0.2">
      <c r="A4" s="20"/>
      <c r="B4" s="98" t="s">
        <v>94</v>
      </c>
      <c r="C4" s="99"/>
      <c r="D4" s="98" t="s">
        <v>95</v>
      </c>
      <c r="E4" s="99"/>
      <c r="G4" s="100" t="s">
        <v>94</v>
      </c>
      <c r="H4" s="99"/>
      <c r="I4" s="98" t="s">
        <v>95</v>
      </c>
      <c r="J4" s="99"/>
    </row>
    <row r="5" spans="1:12" ht="36" customHeight="1" x14ac:dyDescent="0.2">
      <c r="A5" s="21"/>
      <c r="B5" s="3" t="s">
        <v>96</v>
      </c>
      <c r="C5" s="4" t="s">
        <v>98</v>
      </c>
      <c r="D5" s="3" t="s">
        <v>97</v>
      </c>
      <c r="E5" s="4" t="s">
        <v>98</v>
      </c>
      <c r="G5" s="5" t="s">
        <v>96</v>
      </c>
      <c r="H5" s="4" t="s">
        <v>98</v>
      </c>
      <c r="I5" s="3" t="s">
        <v>97</v>
      </c>
      <c r="J5" s="4" t="s">
        <v>98</v>
      </c>
      <c r="L5" s="60" t="s">
        <v>107</v>
      </c>
    </row>
    <row r="6" spans="1:12" ht="12" customHeight="1" x14ac:dyDescent="0.2">
      <c r="A6" s="39" t="s">
        <v>76</v>
      </c>
      <c r="B6" s="2"/>
      <c r="C6" s="6"/>
      <c r="D6" s="2"/>
      <c r="E6" s="6"/>
      <c r="G6" s="7"/>
      <c r="H6" s="6"/>
      <c r="I6" s="2"/>
      <c r="J6" s="6"/>
      <c r="L6" s="61"/>
    </row>
    <row r="7" spans="1:12" x14ac:dyDescent="0.2">
      <c r="A7" s="33" t="s">
        <v>37</v>
      </c>
      <c r="B7" s="8">
        <v>97.619376008735543</v>
      </c>
      <c r="C7" s="9">
        <v>69.027322750976268</v>
      </c>
      <c r="D7" s="8">
        <v>56.360573016766757</v>
      </c>
      <c r="E7" s="9">
        <v>48.809688004367771</v>
      </c>
      <c r="F7" s="17"/>
      <c r="G7" s="10">
        <v>69.169471779000858</v>
      </c>
      <c r="H7" s="9">
        <v>56.838931845646542</v>
      </c>
      <c r="I7" s="8">
        <v>70.96874525958205</v>
      </c>
      <c r="J7" s="9">
        <v>63.636692640328604</v>
      </c>
      <c r="K7" s="11"/>
      <c r="L7" s="62">
        <v>44</v>
      </c>
    </row>
    <row r="8" spans="1:12" x14ac:dyDescent="0.2">
      <c r="A8" s="33" t="s">
        <v>38</v>
      </c>
      <c r="B8" s="8">
        <v>68.954077002668669</v>
      </c>
      <c r="C8" s="9">
        <v>48.757895439046386</v>
      </c>
      <c r="D8" s="8">
        <v>39.810654919212944</v>
      </c>
      <c r="E8" s="9">
        <v>34.477038501334334</v>
      </c>
      <c r="F8" s="18"/>
      <c r="G8" s="10">
        <v>62.406723865304215</v>
      </c>
      <c r="H8" s="9">
        <v>58.365853781195796</v>
      </c>
      <c r="I8" s="8">
        <v>68.310496913705634</v>
      </c>
      <c r="J8" s="9">
        <v>58.265718639914276</v>
      </c>
      <c r="K8" s="11"/>
      <c r="L8" s="62">
        <v>42</v>
      </c>
    </row>
    <row r="9" spans="1:12" x14ac:dyDescent="0.2">
      <c r="A9" s="33" t="s">
        <v>127</v>
      </c>
      <c r="B9" s="8">
        <v>54.855286515893049</v>
      </c>
      <c r="C9" s="9">
        <v>38.788545079318951</v>
      </c>
      <c r="D9" s="8">
        <v>31.670714436424902</v>
      </c>
      <c r="E9" s="9">
        <v>27.427643257946524</v>
      </c>
      <c r="G9" s="10">
        <v>47.421612956603532</v>
      </c>
      <c r="H9" s="9">
        <v>41.374819047802909</v>
      </c>
      <c r="I9" s="8">
        <v>49.481886580491128</v>
      </c>
      <c r="J9" s="9">
        <v>50.124112425221774</v>
      </c>
      <c r="K9" s="11"/>
      <c r="L9" s="62">
        <v>32</v>
      </c>
    </row>
    <row r="10" spans="1:12" x14ac:dyDescent="0.2">
      <c r="A10" s="33" t="s">
        <v>40</v>
      </c>
      <c r="B10" s="8">
        <v>76.571823420032203</v>
      </c>
      <c r="C10" s="9">
        <v>54.144455588123662</v>
      </c>
      <c r="D10" s="8">
        <v>44.208762863896077</v>
      </c>
      <c r="E10" s="9">
        <v>38.285911710016101</v>
      </c>
      <c r="G10" s="10">
        <v>65.017289577110972</v>
      </c>
      <c r="H10" s="9">
        <v>53.677176189240001</v>
      </c>
      <c r="I10" s="8">
        <v>52.162795999127127</v>
      </c>
      <c r="J10" s="9">
        <v>47.379443352831153</v>
      </c>
      <c r="K10" s="11"/>
      <c r="L10" s="62">
        <v>40</v>
      </c>
    </row>
    <row r="11" spans="1:12" x14ac:dyDescent="0.2">
      <c r="A11" s="33" t="s">
        <v>2</v>
      </c>
      <c r="B11" s="8">
        <v>57.49891462447777</v>
      </c>
      <c r="C11" s="9">
        <v>40.657872441834577</v>
      </c>
      <c r="D11" s="8">
        <v>33.197013836553552</v>
      </c>
      <c r="E11" s="9">
        <v>28.749457312238885</v>
      </c>
      <c r="G11" s="10">
        <v>52.049231068824611</v>
      </c>
      <c r="H11" s="9">
        <v>48.230732050088761</v>
      </c>
      <c r="I11" s="8">
        <v>57.413719144378305</v>
      </c>
      <c r="J11" s="9">
        <v>51.922203817002817</v>
      </c>
      <c r="K11" s="11"/>
      <c r="L11" s="62">
        <v>44</v>
      </c>
    </row>
    <row r="12" spans="1:12" x14ac:dyDescent="0.2">
      <c r="A12" s="33" t="s">
        <v>41</v>
      </c>
      <c r="B12" s="8">
        <v>77.195881324071863</v>
      </c>
      <c r="C12" s="9">
        <v>54.585731163923164</v>
      </c>
      <c r="D12" s="8">
        <v>44.569062862783298</v>
      </c>
      <c r="E12" s="9">
        <v>38.597940662035931</v>
      </c>
      <c r="G12" s="10">
        <v>62.713933987675979</v>
      </c>
      <c r="H12" s="9">
        <v>44.345447997571185</v>
      </c>
      <c r="I12" s="8">
        <v>39.994635740097145</v>
      </c>
      <c r="J12" s="9">
        <v>34.636370566029171</v>
      </c>
      <c r="K12" s="11"/>
      <c r="L12" s="62">
        <v>37</v>
      </c>
    </row>
    <row r="13" spans="1:12" x14ac:dyDescent="0.2">
      <c r="A13" s="33" t="s">
        <v>42</v>
      </c>
      <c r="B13" s="8">
        <v>64.483052268751493</v>
      </c>
      <c r="C13" s="9">
        <v>45.59640353084076</v>
      </c>
      <c r="D13" s="8">
        <v>37.229307585532382</v>
      </c>
      <c r="E13" s="9">
        <v>32.241526134375746</v>
      </c>
      <c r="G13" s="10">
        <v>59.07098876344277</v>
      </c>
      <c r="H13" s="9">
        <v>41.773695671352222</v>
      </c>
      <c r="I13" s="8">
        <v>46.942948407457678</v>
      </c>
      <c r="J13" s="9">
        <v>37.761224487870209</v>
      </c>
      <c r="K13" s="11"/>
      <c r="L13" s="62">
        <v>33</v>
      </c>
    </row>
    <row r="14" spans="1:12" x14ac:dyDescent="0.2">
      <c r="A14" s="33" t="s">
        <v>43</v>
      </c>
      <c r="B14" s="8" t="s">
        <v>119</v>
      </c>
      <c r="C14" s="9" t="s">
        <v>119</v>
      </c>
      <c r="D14" s="8" t="s">
        <v>119</v>
      </c>
      <c r="E14" s="9" t="s">
        <v>119</v>
      </c>
      <c r="G14" s="10" t="s">
        <v>119</v>
      </c>
      <c r="H14" s="9" t="s">
        <v>119</v>
      </c>
      <c r="I14" s="8" t="s">
        <v>119</v>
      </c>
      <c r="J14" s="9" t="s">
        <v>119</v>
      </c>
      <c r="K14" s="11"/>
      <c r="L14" s="62" t="s">
        <v>119</v>
      </c>
    </row>
    <row r="15" spans="1:12" x14ac:dyDescent="0.2">
      <c r="A15" s="33" t="s">
        <v>44</v>
      </c>
      <c r="B15" s="8">
        <v>59.098105827185044</v>
      </c>
      <c r="C15" s="9">
        <v>41.788671385682761</v>
      </c>
      <c r="D15" s="8">
        <v>34.120307307922275</v>
      </c>
      <c r="E15" s="9">
        <v>29.549052913592522</v>
      </c>
      <c r="G15" s="10">
        <v>55.313025829862084</v>
      </c>
      <c r="H15" s="9">
        <v>39.112215652242135</v>
      </c>
      <c r="I15" s="8">
        <v>38.689608877434779</v>
      </c>
      <c r="J15" s="9">
        <v>29.567011601243863</v>
      </c>
      <c r="K15" s="11"/>
      <c r="L15" s="62">
        <v>34</v>
      </c>
    </row>
    <row r="16" spans="1:12" x14ac:dyDescent="0.2">
      <c r="A16" s="33" t="s">
        <v>45</v>
      </c>
      <c r="B16" s="8">
        <v>64.139472010045196</v>
      </c>
      <c r="C16" s="9">
        <v>45.353455600027715</v>
      </c>
      <c r="D16" s="8">
        <v>37.030941430680059</v>
      </c>
      <c r="E16" s="9">
        <v>32.069736005022598</v>
      </c>
      <c r="G16" s="10">
        <v>54.512363690255413</v>
      </c>
      <c r="H16" s="9">
        <v>42.115539089032495</v>
      </c>
      <c r="I16" s="8">
        <v>55.049620823443867</v>
      </c>
      <c r="J16" s="9">
        <v>45.665883263704487</v>
      </c>
      <c r="K16" s="11"/>
      <c r="L16" s="62">
        <v>36</v>
      </c>
    </row>
    <row r="17" spans="1:12" x14ac:dyDescent="0.2">
      <c r="A17" s="35" t="s">
        <v>46</v>
      </c>
      <c r="B17" s="8" t="s">
        <v>119</v>
      </c>
      <c r="C17" s="9" t="s">
        <v>119</v>
      </c>
      <c r="D17" s="8" t="s">
        <v>119</v>
      </c>
      <c r="E17" s="9" t="s">
        <v>119</v>
      </c>
      <c r="G17" s="10" t="s">
        <v>119</v>
      </c>
      <c r="H17" s="9" t="s">
        <v>119</v>
      </c>
      <c r="I17" s="8" t="s">
        <v>119</v>
      </c>
      <c r="J17" s="9" t="s">
        <v>119</v>
      </c>
      <c r="K17" s="11"/>
      <c r="L17" s="62" t="s">
        <v>119</v>
      </c>
    </row>
    <row r="18" spans="1:12" x14ac:dyDescent="0.2">
      <c r="A18" s="33" t="s">
        <v>47</v>
      </c>
      <c r="B18" s="8" t="s">
        <v>119</v>
      </c>
      <c r="C18" s="9" t="s">
        <v>119</v>
      </c>
      <c r="D18" s="8" t="s">
        <v>119</v>
      </c>
      <c r="E18" s="9" t="s">
        <v>119</v>
      </c>
      <c r="G18" s="10" t="s">
        <v>119</v>
      </c>
      <c r="H18" s="9" t="s">
        <v>119</v>
      </c>
      <c r="I18" s="8" t="s">
        <v>119</v>
      </c>
      <c r="J18" s="9" t="s">
        <v>119</v>
      </c>
      <c r="K18" s="11"/>
      <c r="L18" s="62" t="s">
        <v>119</v>
      </c>
    </row>
    <row r="19" spans="1:12" x14ac:dyDescent="0.2">
      <c r="A19" s="33" t="s">
        <v>7</v>
      </c>
      <c r="B19" s="8">
        <v>78.565420792148657</v>
      </c>
      <c r="C19" s="9">
        <v>55.554141808902891</v>
      </c>
      <c r="D19" s="8">
        <v>45.359766843343245</v>
      </c>
      <c r="E19" s="9">
        <v>39.282710396074329</v>
      </c>
      <c r="G19" s="10">
        <v>65.940241361238847</v>
      </c>
      <c r="H19" s="9">
        <v>53.444058584482114</v>
      </c>
      <c r="I19" s="8">
        <v>55.64504508997917</v>
      </c>
      <c r="J19" s="9">
        <v>51.888795987801871</v>
      </c>
      <c r="K19" s="11"/>
      <c r="L19" s="62">
        <v>46</v>
      </c>
    </row>
    <row r="20" spans="1:12" x14ac:dyDescent="0.2">
      <c r="A20" s="33" t="s">
        <v>48</v>
      </c>
      <c r="B20" s="8">
        <v>91.6166693035387</v>
      </c>
      <c r="C20" s="9">
        <v>64.782768134257623</v>
      </c>
      <c r="D20" s="8">
        <v>52.894908684654993</v>
      </c>
      <c r="E20" s="9">
        <v>45.80833465176935</v>
      </c>
      <c r="G20" s="10">
        <v>77.416085561490206</v>
      </c>
      <c r="H20" s="9">
        <v>60.215582980792384</v>
      </c>
      <c r="I20" s="8">
        <v>55.479280065081468</v>
      </c>
      <c r="J20" s="9">
        <v>51.917270198106706</v>
      </c>
      <c r="K20" s="11"/>
      <c r="L20" s="62">
        <v>40</v>
      </c>
    </row>
    <row r="21" spans="1:12" x14ac:dyDescent="0.2">
      <c r="A21" s="33" t="s">
        <v>49</v>
      </c>
      <c r="B21" s="8">
        <v>84.152670150098814</v>
      </c>
      <c r="C21" s="9">
        <v>59.504923718089621</v>
      </c>
      <c r="D21" s="8">
        <v>48.585566764185337</v>
      </c>
      <c r="E21" s="9">
        <v>42.076335075049407</v>
      </c>
      <c r="G21" s="10">
        <v>55.119998948314716</v>
      </c>
      <c r="H21" s="9">
        <v>38.975725035348695</v>
      </c>
      <c r="I21" s="8">
        <v>55.525109000309776</v>
      </c>
      <c r="J21" s="9">
        <v>46.891229979606159</v>
      </c>
      <c r="K21" s="11"/>
      <c r="L21" s="62">
        <v>40</v>
      </c>
    </row>
    <row r="22" spans="1:12" x14ac:dyDescent="0.2">
      <c r="A22" s="33" t="s">
        <v>50</v>
      </c>
      <c r="B22" s="8">
        <v>84.704687682437779</v>
      </c>
      <c r="C22" s="9">
        <v>59.895259058540375</v>
      </c>
      <c r="D22" s="8">
        <v>48.904274235078638</v>
      </c>
      <c r="E22" s="9">
        <v>42.35234384121889</v>
      </c>
      <c r="G22" s="10">
        <v>81.35443352306892</v>
      </c>
      <c r="H22" s="9">
        <v>58.543088658949458</v>
      </c>
      <c r="I22" s="8">
        <v>86.936588731343079</v>
      </c>
      <c r="J22" s="9">
        <v>68.287572351641913</v>
      </c>
      <c r="K22" s="11"/>
      <c r="L22" s="62">
        <v>52</v>
      </c>
    </row>
    <row r="23" spans="1:12" x14ac:dyDescent="0.2">
      <c r="A23" s="33" t="s">
        <v>51</v>
      </c>
      <c r="B23" s="8" t="s">
        <v>119</v>
      </c>
      <c r="C23" s="9" t="s">
        <v>119</v>
      </c>
      <c r="D23" s="8" t="s">
        <v>119</v>
      </c>
      <c r="E23" s="9" t="s">
        <v>119</v>
      </c>
      <c r="G23" s="10" t="s">
        <v>119</v>
      </c>
      <c r="H23" s="9" t="s">
        <v>119</v>
      </c>
      <c r="I23" s="8" t="s">
        <v>119</v>
      </c>
      <c r="J23" s="9" t="s">
        <v>119</v>
      </c>
      <c r="K23" s="11"/>
      <c r="L23" s="62" t="s">
        <v>119</v>
      </c>
    </row>
    <row r="24" spans="1:12" x14ac:dyDescent="0.2">
      <c r="A24" s="33" t="s">
        <v>52</v>
      </c>
      <c r="B24" s="8">
        <v>77.06586745689053</v>
      </c>
      <c r="C24" s="9">
        <v>54.493797476790959</v>
      </c>
      <c r="D24" s="8">
        <v>44.49399932156777</v>
      </c>
      <c r="E24" s="9">
        <v>38.532933728445265</v>
      </c>
      <c r="G24" s="10">
        <v>70.129939385770385</v>
      </c>
      <c r="H24" s="9">
        <v>59.659591486604391</v>
      </c>
      <c r="I24" s="8">
        <v>69.808527957391988</v>
      </c>
      <c r="J24" s="9">
        <v>54.622515327017645</v>
      </c>
      <c r="K24" s="11"/>
      <c r="L24" s="62">
        <v>40</v>
      </c>
    </row>
    <row r="25" spans="1:12" x14ac:dyDescent="0.2">
      <c r="A25" s="33" t="s">
        <v>54</v>
      </c>
      <c r="B25" s="8" t="s">
        <v>119</v>
      </c>
      <c r="C25" s="9" t="s">
        <v>119</v>
      </c>
      <c r="D25" s="8" t="s">
        <v>119</v>
      </c>
      <c r="E25" s="9" t="s">
        <v>119</v>
      </c>
      <c r="G25" s="10" t="s">
        <v>119</v>
      </c>
      <c r="H25" s="9" t="s">
        <v>119</v>
      </c>
      <c r="I25" s="8" t="s">
        <v>119</v>
      </c>
      <c r="J25" s="9" t="s">
        <v>119</v>
      </c>
      <c r="K25" s="11"/>
      <c r="L25" s="62" t="s">
        <v>119</v>
      </c>
    </row>
    <row r="26" spans="1:12" x14ac:dyDescent="0.2">
      <c r="A26" s="33" t="s">
        <v>55</v>
      </c>
      <c r="B26" s="8">
        <v>65.359595556257901</v>
      </c>
      <c r="C26" s="9">
        <v>46.216213233440101</v>
      </c>
      <c r="D26" s="8">
        <v>37.735380088530569</v>
      </c>
      <c r="E26" s="9">
        <v>32.67979777812895</v>
      </c>
      <c r="G26" s="10">
        <v>75.549910044864831</v>
      </c>
      <c r="H26" s="9">
        <v>70.157318368168021</v>
      </c>
      <c r="I26" s="8">
        <v>79.54859900522284</v>
      </c>
      <c r="J26" s="9">
        <v>70.211694102215276</v>
      </c>
      <c r="K26" s="11"/>
      <c r="L26" s="62">
        <v>33</v>
      </c>
    </row>
    <row r="27" spans="1:12" x14ac:dyDescent="0.2">
      <c r="A27" s="33" t="s">
        <v>16</v>
      </c>
      <c r="B27" s="8">
        <v>60.563889535966624</v>
      </c>
      <c r="C27" s="9">
        <v>42.825136985914988</v>
      </c>
      <c r="D27" s="8">
        <v>34.96657792676109</v>
      </c>
      <c r="E27" s="9">
        <v>30.281944767983312</v>
      </c>
      <c r="G27" s="10">
        <v>54.858772162457804</v>
      </c>
      <c r="H27" s="9">
        <v>58.170115039255059</v>
      </c>
      <c r="I27" s="8">
        <v>50.204767727238433</v>
      </c>
      <c r="J27" s="9">
        <v>56.176939742229997</v>
      </c>
      <c r="K27" s="11"/>
      <c r="L27" s="62">
        <v>41</v>
      </c>
    </row>
    <row r="28" spans="1:12" x14ac:dyDescent="0.2">
      <c r="A28" s="33" t="s">
        <v>56</v>
      </c>
      <c r="B28" s="8" t="s">
        <v>119</v>
      </c>
      <c r="C28" s="9" t="s">
        <v>119</v>
      </c>
      <c r="D28" s="8" t="s">
        <v>119</v>
      </c>
      <c r="E28" s="9" t="s">
        <v>119</v>
      </c>
      <c r="G28" s="10" t="s">
        <v>119</v>
      </c>
      <c r="H28" s="9" t="s">
        <v>119</v>
      </c>
      <c r="I28" s="8" t="s">
        <v>119</v>
      </c>
      <c r="J28" s="9" t="s">
        <v>119</v>
      </c>
      <c r="K28" s="11"/>
      <c r="L28" s="62" t="s">
        <v>119</v>
      </c>
    </row>
    <row r="29" spans="1:12" x14ac:dyDescent="0.2">
      <c r="A29" s="33" t="s">
        <v>57</v>
      </c>
      <c r="B29" s="8">
        <v>80.865016706465454</v>
      </c>
      <c r="C29" s="9">
        <v>57.180201673905174</v>
      </c>
      <c r="D29" s="8">
        <v>46.687439163501416</v>
      </c>
      <c r="E29" s="9">
        <v>40.432508353232727</v>
      </c>
      <c r="G29" s="10">
        <v>71.365631633958941</v>
      </c>
      <c r="H29" s="9">
        <v>56.351101016256351</v>
      </c>
      <c r="I29" s="8">
        <v>61.69059242639392</v>
      </c>
      <c r="J29" s="9">
        <v>54.121495011668834</v>
      </c>
      <c r="K29" s="11"/>
      <c r="L29" s="62">
        <v>54</v>
      </c>
    </row>
    <row r="30" spans="1:12" x14ac:dyDescent="0.2">
      <c r="A30" s="33" t="s">
        <v>58</v>
      </c>
      <c r="B30" s="8">
        <v>83.991750173515129</v>
      </c>
      <c r="C30" s="9">
        <v>59.391136111418923</v>
      </c>
      <c r="D30" s="8">
        <v>48.492659572386756</v>
      </c>
      <c r="E30" s="9">
        <v>41.995875086757565</v>
      </c>
      <c r="G30" s="10">
        <v>83.67070410212699</v>
      </c>
      <c r="H30" s="9">
        <v>62.745875438419709</v>
      </c>
      <c r="I30" s="8">
        <v>74.183332788814923</v>
      </c>
      <c r="J30" s="9">
        <v>52.64333660741341</v>
      </c>
      <c r="K30" s="11"/>
      <c r="L30" s="62">
        <v>39</v>
      </c>
    </row>
    <row r="31" spans="1:12" x14ac:dyDescent="0.2">
      <c r="A31" s="33" t="s">
        <v>59</v>
      </c>
      <c r="B31" s="8">
        <v>84.789845233490908</v>
      </c>
      <c r="C31" s="9">
        <v>59.955474540359283</v>
      </c>
      <c r="D31" s="8">
        <v>48.953439970102686</v>
      </c>
      <c r="E31" s="9">
        <v>42.394922616745454</v>
      </c>
      <c r="G31" s="10">
        <v>64.485265602929672</v>
      </c>
      <c r="H31" s="9">
        <v>58.138053865576339</v>
      </c>
      <c r="I31" s="8">
        <v>65.140182034373325</v>
      </c>
      <c r="J31" s="9">
        <v>49.281496513067125</v>
      </c>
      <c r="K31" s="11"/>
      <c r="L31" s="62">
        <v>46</v>
      </c>
    </row>
    <row r="32" spans="1:12" x14ac:dyDescent="0.2">
      <c r="A32" s="33" t="s">
        <v>21</v>
      </c>
      <c r="B32" s="8">
        <v>77.122516180859876</v>
      </c>
      <c r="C32" s="9">
        <v>54.53385417365525</v>
      </c>
      <c r="D32" s="8">
        <v>44.526705477600721</v>
      </c>
      <c r="E32" s="9">
        <v>38.561258090429938</v>
      </c>
      <c r="G32" s="10">
        <v>68.639039400965274</v>
      </c>
      <c r="H32" s="9">
        <v>48.535130214553156</v>
      </c>
      <c r="I32" s="8">
        <v>46.25683461140337</v>
      </c>
      <c r="J32" s="9">
        <v>39.102914843522605</v>
      </c>
      <c r="K32" s="11"/>
      <c r="L32" s="62">
        <v>41</v>
      </c>
    </row>
    <row r="33" spans="1:12" x14ac:dyDescent="0.2">
      <c r="A33" s="33" t="s">
        <v>60</v>
      </c>
      <c r="B33" s="8">
        <v>58.1889988386014</v>
      </c>
      <c r="C33" s="9">
        <v>41.14583566923119</v>
      </c>
      <c r="D33" s="8">
        <v>33.595434143341343</v>
      </c>
      <c r="E33" s="9">
        <v>29.0944994193007</v>
      </c>
      <c r="G33" s="10">
        <v>51.845308522507537</v>
      </c>
      <c r="H33" s="9">
        <v>37.252042161182835</v>
      </c>
      <c r="I33" s="8">
        <v>56.91947920435986</v>
      </c>
      <c r="J33" s="9">
        <v>36.106043500021045</v>
      </c>
      <c r="K33" s="11"/>
      <c r="L33" s="62">
        <v>43</v>
      </c>
    </row>
    <row r="34" spans="1:12" x14ac:dyDescent="0.2">
      <c r="A34" s="33" t="s">
        <v>61</v>
      </c>
      <c r="B34" s="8">
        <v>51.510064164405676</v>
      </c>
      <c r="C34" s="9">
        <v>36.423115670005423</v>
      </c>
      <c r="D34" s="8">
        <v>29.739349411294516</v>
      </c>
      <c r="E34" s="9">
        <v>25.755032082202838</v>
      </c>
      <c r="G34" s="10">
        <v>61.525092354085125</v>
      </c>
      <c r="H34" s="9">
        <v>53.897137880140939</v>
      </c>
      <c r="I34" s="8">
        <v>43.447002540867132</v>
      </c>
      <c r="J34" s="9">
        <v>50.866132198075633</v>
      </c>
      <c r="K34" s="11"/>
      <c r="L34" s="62">
        <v>35</v>
      </c>
    </row>
    <row r="35" spans="1:12" x14ac:dyDescent="0.2">
      <c r="A35" s="35" t="s">
        <v>62</v>
      </c>
      <c r="B35" s="8">
        <v>74.790717239702516</v>
      </c>
      <c r="C35" s="9">
        <v>52.885023329999271</v>
      </c>
      <c r="D35" s="8">
        <v>43.180440731227428</v>
      </c>
      <c r="E35" s="9">
        <v>37.395358619851258</v>
      </c>
      <c r="G35" s="10">
        <v>76.518842255419074</v>
      </c>
      <c r="H35" s="9">
        <v>62.953245511810614</v>
      </c>
      <c r="I35" s="8">
        <v>79.28533896337143</v>
      </c>
      <c r="J35" s="9">
        <v>71.34145766602532</v>
      </c>
      <c r="K35" s="11"/>
      <c r="L35" s="62">
        <v>38</v>
      </c>
    </row>
    <row r="36" spans="1:12" x14ac:dyDescent="0.2">
      <c r="A36" s="33" t="s">
        <v>63</v>
      </c>
      <c r="B36" s="8">
        <v>69.955107079767572</v>
      </c>
      <c r="C36" s="9">
        <v>49.465730594734708</v>
      </c>
      <c r="D36" s="8">
        <v>40.388599903692899</v>
      </c>
      <c r="E36" s="9">
        <v>34.977553539883786</v>
      </c>
      <c r="G36" s="10">
        <v>59.600306467870098</v>
      </c>
      <c r="H36" s="9">
        <v>44.843315850513093</v>
      </c>
      <c r="I36" s="8">
        <v>59.613917591059646</v>
      </c>
      <c r="J36" s="9">
        <v>52.422429164376879</v>
      </c>
      <c r="K36" s="11"/>
      <c r="L36" s="62">
        <v>52</v>
      </c>
    </row>
    <row r="37" spans="1:12" x14ac:dyDescent="0.2">
      <c r="A37" s="33" t="s">
        <v>64</v>
      </c>
      <c r="B37" s="8" t="s">
        <v>119</v>
      </c>
      <c r="C37" s="9" t="s">
        <v>119</v>
      </c>
      <c r="D37" s="8" t="s">
        <v>119</v>
      </c>
      <c r="E37" s="9" t="s">
        <v>119</v>
      </c>
      <c r="G37" s="10" t="s">
        <v>119</v>
      </c>
      <c r="H37" s="9" t="s">
        <v>119</v>
      </c>
      <c r="I37" s="8" t="s">
        <v>119</v>
      </c>
      <c r="J37" s="9" t="s">
        <v>119</v>
      </c>
      <c r="K37" s="11"/>
      <c r="L37" s="62" t="s">
        <v>119</v>
      </c>
    </row>
    <row r="38" spans="1:12" ht="14.25" customHeight="1" x14ac:dyDescent="0.2">
      <c r="A38" s="33" t="s">
        <v>65</v>
      </c>
      <c r="B38" s="8" t="s">
        <v>119</v>
      </c>
      <c r="C38" s="9" t="s">
        <v>119</v>
      </c>
      <c r="D38" s="8" t="s">
        <v>119</v>
      </c>
      <c r="E38" s="9" t="s">
        <v>119</v>
      </c>
      <c r="G38" s="10" t="s">
        <v>119</v>
      </c>
      <c r="H38" s="9" t="s">
        <v>119</v>
      </c>
      <c r="I38" s="8" t="s">
        <v>119</v>
      </c>
      <c r="J38" s="9" t="s">
        <v>119</v>
      </c>
      <c r="K38" s="11"/>
      <c r="L38" s="62" t="s">
        <v>119</v>
      </c>
    </row>
    <row r="39" spans="1:12" x14ac:dyDescent="0.2">
      <c r="A39" s="36" t="s">
        <v>66</v>
      </c>
      <c r="B39" s="12">
        <v>120.22410996819383</v>
      </c>
      <c r="C39" s="13">
        <v>85.011283420627066</v>
      </c>
      <c r="D39" s="12">
        <v>69.411422253219882</v>
      </c>
      <c r="E39" s="13">
        <v>60.112054984096915</v>
      </c>
      <c r="G39" s="14">
        <v>94.065765931227148</v>
      </c>
      <c r="H39" s="13">
        <v>67.71749068448608</v>
      </c>
      <c r="I39" s="12">
        <v>55.782201778370869</v>
      </c>
      <c r="J39" s="13">
        <v>49.159417721422045</v>
      </c>
      <c r="K39" s="11"/>
      <c r="L39" s="63">
        <v>49</v>
      </c>
    </row>
    <row r="40" spans="1:12" x14ac:dyDescent="0.2">
      <c r="A40" s="40" t="s">
        <v>77</v>
      </c>
      <c r="B40" s="8"/>
      <c r="C40" s="9"/>
      <c r="D40" s="8"/>
      <c r="E40" s="9"/>
      <c r="G40" s="10"/>
      <c r="H40" s="9"/>
      <c r="I40" s="8"/>
      <c r="J40" s="9"/>
      <c r="K40" s="11"/>
      <c r="L40" s="62"/>
    </row>
    <row r="41" spans="1:12" x14ac:dyDescent="0.2">
      <c r="A41" s="37" t="s">
        <v>69</v>
      </c>
      <c r="B41" s="8" t="s">
        <v>119</v>
      </c>
      <c r="C41" s="9" t="s">
        <v>119</v>
      </c>
      <c r="D41" s="8" t="s">
        <v>119</v>
      </c>
      <c r="E41" s="9" t="s">
        <v>119</v>
      </c>
      <c r="G41" s="10" t="s">
        <v>119</v>
      </c>
      <c r="H41" s="9" t="s">
        <v>119</v>
      </c>
      <c r="I41" s="8" t="s">
        <v>119</v>
      </c>
      <c r="J41" s="9" t="s">
        <v>119</v>
      </c>
      <c r="K41" s="11"/>
      <c r="L41" s="62" t="s">
        <v>119</v>
      </c>
    </row>
    <row r="42" spans="1:12" x14ac:dyDescent="0.2">
      <c r="A42" s="33" t="s">
        <v>70</v>
      </c>
      <c r="B42" s="8" t="s">
        <v>119</v>
      </c>
      <c r="C42" s="9" t="s">
        <v>119</v>
      </c>
      <c r="D42" s="8" t="s">
        <v>119</v>
      </c>
      <c r="E42" s="9" t="s">
        <v>119</v>
      </c>
      <c r="G42" s="10" t="s">
        <v>119</v>
      </c>
      <c r="H42" s="9" t="s">
        <v>119</v>
      </c>
      <c r="I42" s="8" t="s">
        <v>119</v>
      </c>
      <c r="J42" s="9" t="s">
        <v>119</v>
      </c>
      <c r="K42" s="11"/>
      <c r="L42" s="62" t="s">
        <v>119</v>
      </c>
    </row>
    <row r="43" spans="1:12" x14ac:dyDescent="0.2">
      <c r="A43" s="33" t="s">
        <v>121</v>
      </c>
      <c r="B43" s="8">
        <v>69.275940848764222</v>
      </c>
      <c r="C43" s="9">
        <v>48.98548754723933</v>
      </c>
      <c r="D43" s="8">
        <v>39.996483097398617</v>
      </c>
      <c r="E43" s="9">
        <v>34.637970424382111</v>
      </c>
      <c r="G43" s="10">
        <v>55.420752679011379</v>
      </c>
      <c r="H43" s="9">
        <v>39.188390037791471</v>
      </c>
      <c r="I43" s="8">
        <v>39.631312829599835</v>
      </c>
      <c r="J43" s="9">
        <v>33.459374040597694</v>
      </c>
      <c r="K43" s="11"/>
      <c r="L43" s="62">
        <v>38</v>
      </c>
    </row>
    <row r="44" spans="1:12" x14ac:dyDescent="0.2">
      <c r="A44" s="33" t="s">
        <v>72</v>
      </c>
      <c r="B44" s="8">
        <v>54.863798995748304</v>
      </c>
      <c r="C44" s="9">
        <v>38.794564311549316</v>
      </c>
      <c r="D44" s="8">
        <v>31.675629118960806</v>
      </c>
      <c r="E44" s="9">
        <v>27.431899497874152</v>
      </c>
      <c r="G44" s="10">
        <v>40.441567672209068</v>
      </c>
      <c r="H44" s="9">
        <v>32.691218787398554</v>
      </c>
      <c r="I44" s="8">
        <v>47.214989742833474</v>
      </c>
      <c r="J44" s="9">
        <v>27.672229030396196</v>
      </c>
      <c r="K44" s="11"/>
      <c r="L44" s="62">
        <v>45</v>
      </c>
    </row>
    <row r="45" spans="1:12" x14ac:dyDescent="0.2">
      <c r="A45" s="33" t="s">
        <v>73</v>
      </c>
      <c r="B45" s="8">
        <v>67.559547580234167</v>
      </c>
      <c r="C45" s="9">
        <v>47.771814227878785</v>
      </c>
      <c r="D45" s="8">
        <v>39.005522981777524</v>
      </c>
      <c r="E45" s="9">
        <v>33.779773790117083</v>
      </c>
      <c r="G45" s="10">
        <v>51.345256160977961</v>
      </c>
      <c r="H45" s="9">
        <v>36.306578813187869</v>
      </c>
      <c r="I45" s="8">
        <v>34.619853287650507</v>
      </c>
      <c r="J45" s="9">
        <v>26.260225036203515</v>
      </c>
      <c r="K45" s="11"/>
      <c r="L45" s="62">
        <v>144</v>
      </c>
    </row>
    <row r="46" spans="1:12" x14ac:dyDescent="0.2">
      <c r="A46" s="33" t="s">
        <v>74</v>
      </c>
      <c r="B46" s="8">
        <v>59.619055684222062</v>
      </c>
      <c r="C46" s="9">
        <v>42.157038562251799</v>
      </c>
      <c r="D46" s="8">
        <v>34.421077848116894</v>
      </c>
      <c r="E46" s="9">
        <v>29.809527842111031</v>
      </c>
      <c r="G46" s="10">
        <v>60.790853832783554</v>
      </c>
      <c r="H46" s="9">
        <v>43.722067074065777</v>
      </c>
      <c r="I46" s="8">
        <v>45.918408558299475</v>
      </c>
      <c r="J46" s="9">
        <v>38.084746627058017</v>
      </c>
      <c r="K46" s="11"/>
      <c r="L46" s="62">
        <v>41</v>
      </c>
    </row>
    <row r="47" spans="1:12" x14ac:dyDescent="0.2">
      <c r="A47" s="38" t="s">
        <v>75</v>
      </c>
      <c r="B47" s="12">
        <v>105.20277729151776</v>
      </c>
      <c r="C47" s="13">
        <v>74.389597222490323</v>
      </c>
      <c r="D47" s="12">
        <v>60.738851788754033</v>
      </c>
      <c r="E47" s="13">
        <v>52.601388645758881</v>
      </c>
      <c r="G47" s="14">
        <v>77.934333480510034</v>
      </c>
      <c r="H47" s="13">
        <v>56.280308571109508</v>
      </c>
      <c r="I47" s="12">
        <v>69.166503885576518</v>
      </c>
      <c r="J47" s="13">
        <v>57.931024348950594</v>
      </c>
      <c r="K47" s="11"/>
      <c r="L47" s="63">
        <v>40</v>
      </c>
    </row>
    <row r="48" spans="1:12" s="22" customFormat="1" x14ac:dyDescent="0.2">
      <c r="A48" s="26" t="s">
        <v>78</v>
      </c>
      <c r="B48" s="27">
        <f>MEDIAN(B7:B39)</f>
        <v>76.571823420032203</v>
      </c>
      <c r="C48" s="28">
        <f t="shared" ref="C48:J48" si="0">MEDIAN(C7:C39)</f>
        <v>54.144455588123662</v>
      </c>
      <c r="D48" s="27">
        <f t="shared" si="0"/>
        <v>44.208762863896077</v>
      </c>
      <c r="E48" s="28">
        <f t="shared" si="0"/>
        <v>38.285911710016101</v>
      </c>
      <c r="G48" s="29">
        <f t="shared" si="0"/>
        <v>64.485265602929672</v>
      </c>
      <c r="H48" s="28">
        <f t="shared" si="0"/>
        <v>53.897137880140939</v>
      </c>
      <c r="I48" s="27">
        <f t="shared" si="0"/>
        <v>55.782201778370869</v>
      </c>
      <c r="J48" s="28">
        <f t="shared" si="0"/>
        <v>51.888795987801871</v>
      </c>
      <c r="K48" s="30"/>
    </row>
    <row r="49" spans="1:19" s="22" customFormat="1" x14ac:dyDescent="0.2">
      <c r="A49" s="31" t="s">
        <v>79</v>
      </c>
      <c r="B49" s="23">
        <f>MEDIAN(B7,B9:B10,B14:B16,B18:B22,B25,B27,B30:B37,B41:B47)</f>
        <v>72.372912159735051</v>
      </c>
      <c r="C49" s="24">
        <f t="shared" ref="C49:J49" si="1">MEDIAN(C7,C9:C10,C14:C16,C18:C22,C25,C27,C30:C37,C41:C47)</f>
        <v>51.17537696236699</v>
      </c>
      <c r="D49" s="23">
        <f t="shared" si="1"/>
        <v>41.784520317460164</v>
      </c>
      <c r="E49" s="24">
        <f t="shared" si="1"/>
        <v>36.186456079867526</v>
      </c>
      <c r="G49" s="25">
        <f t="shared" si="1"/>
        <v>61.157973093434336</v>
      </c>
      <c r="H49" s="24">
        <f t="shared" si="1"/>
        <v>50.989594399517635</v>
      </c>
      <c r="I49" s="23">
        <f t="shared" si="1"/>
        <v>55.264450444262664</v>
      </c>
      <c r="J49" s="24">
        <f t="shared" si="1"/>
        <v>49.702804469144453</v>
      </c>
    </row>
    <row r="50" spans="1:19" s="19" customFormat="1" ht="125.25" customHeight="1" x14ac:dyDescent="0.2">
      <c r="A50" s="92" t="s">
        <v>130</v>
      </c>
      <c r="B50" s="92"/>
      <c r="C50" s="92"/>
      <c r="D50" s="92"/>
      <c r="E50" s="92"/>
      <c r="F50" s="92"/>
      <c r="G50" s="92"/>
      <c r="H50" s="92"/>
      <c r="I50" s="92"/>
      <c r="J50" s="92"/>
      <c r="K50" s="58"/>
      <c r="L50" s="58"/>
      <c r="M50" s="58"/>
      <c r="N50" s="58"/>
      <c r="O50" s="58"/>
      <c r="P50" s="58"/>
      <c r="Q50" s="53"/>
      <c r="R50" s="53"/>
      <c r="S50" s="53"/>
    </row>
    <row r="51" spans="1:19" ht="37.5" customHeight="1" x14ac:dyDescent="0.2">
      <c r="A51" s="92" t="s">
        <v>80</v>
      </c>
      <c r="B51" s="92"/>
      <c r="C51" s="92"/>
      <c r="D51" s="92"/>
      <c r="E51" s="92"/>
      <c r="F51" s="92"/>
      <c r="G51" s="92"/>
      <c r="H51" s="92"/>
      <c r="I51" s="92"/>
      <c r="J51" s="92"/>
      <c r="K51" s="58"/>
      <c r="L51" s="58"/>
      <c r="M51" s="58"/>
      <c r="N51" s="58"/>
      <c r="O51" s="58"/>
      <c r="P51" s="58"/>
      <c r="Q51" s="54"/>
      <c r="R51" s="54"/>
      <c r="S51" s="54"/>
    </row>
    <row r="52" spans="1:19" s="15" customFormat="1" ht="15" customHeight="1" x14ac:dyDescent="0.2">
      <c r="A52" s="93" t="s">
        <v>81</v>
      </c>
      <c r="B52" s="93"/>
      <c r="C52" s="93"/>
      <c r="D52" s="93"/>
      <c r="E52" s="93"/>
      <c r="F52" s="93"/>
      <c r="G52" s="93"/>
      <c r="H52" s="93"/>
      <c r="I52" s="93"/>
      <c r="J52" s="93"/>
    </row>
    <row r="53" spans="1:19" s="15" customFormat="1" ht="29.25" customHeight="1" x14ac:dyDescent="0.2">
      <c r="A53" s="94" t="s">
        <v>126</v>
      </c>
      <c r="B53" s="94"/>
      <c r="C53" s="94"/>
      <c r="D53" s="94"/>
      <c r="E53" s="94"/>
      <c r="F53" s="94"/>
      <c r="G53" s="94"/>
      <c r="H53" s="94"/>
      <c r="I53" s="94"/>
      <c r="J53" s="94"/>
    </row>
    <row r="54" spans="1:19" ht="102" customHeight="1" x14ac:dyDescent="0.2">
      <c r="A54" s="95" t="s">
        <v>117</v>
      </c>
      <c r="B54" s="95"/>
      <c r="C54" s="95"/>
      <c r="D54" s="95"/>
      <c r="E54" s="95"/>
      <c r="F54" s="95"/>
      <c r="G54" s="95"/>
      <c r="H54" s="95"/>
      <c r="I54" s="95"/>
      <c r="J54" s="95"/>
      <c r="K54" s="59"/>
      <c r="L54" s="59"/>
      <c r="M54" s="59"/>
      <c r="N54" s="59"/>
      <c r="O54" s="59"/>
      <c r="P54" s="59"/>
      <c r="Q54" s="59"/>
      <c r="R54" s="59"/>
      <c r="S54" s="59"/>
    </row>
    <row r="55" spans="1:19" x14ac:dyDescent="0.2">
      <c r="A55" s="41" t="s">
        <v>123</v>
      </c>
      <c r="B55" s="89"/>
      <c r="C55" s="41"/>
      <c r="D55" s="41"/>
      <c r="E55" s="41"/>
      <c r="F55" s="41"/>
      <c r="G55" s="41"/>
      <c r="H55" s="41"/>
      <c r="I55" s="41"/>
      <c r="J55" s="42"/>
      <c r="K55" s="55"/>
      <c r="L55" s="55"/>
      <c r="M55" s="55"/>
      <c r="N55" s="55"/>
      <c r="O55" s="55"/>
      <c r="P55" s="55"/>
      <c r="Q55" s="55"/>
      <c r="R55" s="55"/>
      <c r="S55" s="55"/>
    </row>
    <row r="56" spans="1:19" x14ac:dyDescent="0.2">
      <c r="A56" s="41" t="s">
        <v>83</v>
      </c>
      <c r="B56" s="41"/>
      <c r="C56" s="41"/>
      <c r="D56" s="41"/>
      <c r="E56" s="41"/>
      <c r="F56" s="90" t="s">
        <v>124</v>
      </c>
    </row>
    <row r="57" spans="1:19" ht="12.75" x14ac:dyDescent="0.2">
      <c r="A57" s="41" t="s">
        <v>85</v>
      </c>
      <c r="B57" s="41"/>
      <c r="C57" s="41"/>
      <c r="D57" s="41"/>
      <c r="E57" s="41"/>
      <c r="F57" s="49" t="s">
        <v>125</v>
      </c>
      <c r="G57" s="48"/>
    </row>
    <row r="58" spans="1:19" ht="12.75" x14ac:dyDescent="0.2">
      <c r="A58" s="41" t="s">
        <v>91</v>
      </c>
      <c r="B58" s="41"/>
      <c r="C58" s="41"/>
      <c r="D58" s="41"/>
      <c r="E58" s="41"/>
      <c r="F58" s="50" t="s">
        <v>92</v>
      </c>
    </row>
    <row r="59" spans="1:19" x14ac:dyDescent="0.2">
      <c r="A59" s="41" t="s">
        <v>88</v>
      </c>
      <c r="B59" s="41"/>
      <c r="C59" s="41"/>
      <c r="D59" s="41"/>
      <c r="E59" s="41"/>
      <c r="F59" s="42"/>
      <c r="G59" s="16">
        <f ca="1">TODAY()</f>
        <v>42978</v>
      </c>
      <c r="K59" s="56"/>
    </row>
    <row r="60" spans="1:19" x14ac:dyDescent="0.2">
      <c r="B60" s="57"/>
      <c r="C60" s="57"/>
    </row>
    <row r="61" spans="1:19" x14ac:dyDescent="0.2">
      <c r="A61" s="41"/>
      <c r="B61" s="41"/>
      <c r="C61" s="41"/>
      <c r="D61" s="41"/>
      <c r="E61" s="41"/>
      <c r="F61" s="41"/>
      <c r="G61" s="41"/>
      <c r="H61" s="41"/>
      <c r="I61" s="41"/>
      <c r="J61" s="42"/>
    </row>
  </sheetData>
  <mergeCells count="12">
    <mergeCell ref="B2:J2"/>
    <mergeCell ref="B3:E3"/>
    <mergeCell ref="G3:J3"/>
    <mergeCell ref="B4:C4"/>
    <mergeCell ref="D4:E4"/>
    <mergeCell ref="G4:H4"/>
    <mergeCell ref="I4:J4"/>
    <mergeCell ref="A50:J50"/>
    <mergeCell ref="A51:J51"/>
    <mergeCell ref="A52:J52"/>
    <mergeCell ref="A53:J53"/>
    <mergeCell ref="A54:J54"/>
  </mergeCells>
  <hyperlinks>
    <hyperlink ref="F58" r:id="rId1"/>
    <hyperlink ref="F56"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61"/>
  <sheetViews>
    <sheetView workbookViewId="0">
      <selection activeCell="B4" sqref="B4"/>
    </sheetView>
  </sheetViews>
  <sheetFormatPr defaultRowHeight="12.75" x14ac:dyDescent="0.2"/>
  <cols>
    <col min="1" max="16384" width="9.140625" style="34"/>
  </cols>
  <sheetData>
    <row r="1" spans="1:2" x14ac:dyDescent="0.2">
      <c r="A1" s="33" t="s">
        <v>37</v>
      </c>
      <c r="B1" s="34" t="s">
        <v>8</v>
      </c>
    </row>
    <row r="2" spans="1:2" x14ac:dyDescent="0.2">
      <c r="A2" s="33" t="s">
        <v>38</v>
      </c>
      <c r="B2" s="34" t="s">
        <v>0</v>
      </c>
    </row>
    <row r="3" spans="1:2" x14ac:dyDescent="0.2">
      <c r="A3" s="33" t="s">
        <v>39</v>
      </c>
      <c r="B3" s="91" t="s">
        <v>128</v>
      </c>
    </row>
    <row r="4" spans="1:2" x14ac:dyDescent="0.2">
      <c r="A4" s="33" t="s">
        <v>40</v>
      </c>
      <c r="B4" s="34" t="s">
        <v>1</v>
      </c>
    </row>
    <row r="5" spans="1:2" x14ac:dyDescent="0.2">
      <c r="A5" s="33" t="s">
        <v>2</v>
      </c>
      <c r="B5" s="34" t="s">
        <v>2</v>
      </c>
    </row>
    <row r="6" spans="1:2" x14ac:dyDescent="0.2">
      <c r="A6" s="33" t="s">
        <v>41</v>
      </c>
      <c r="B6" s="34" t="s">
        <v>36</v>
      </c>
    </row>
    <row r="7" spans="1:2" x14ac:dyDescent="0.2">
      <c r="A7" s="33" t="s">
        <v>42</v>
      </c>
      <c r="B7" s="34" t="s">
        <v>15</v>
      </c>
    </row>
    <row r="8" spans="1:2" x14ac:dyDescent="0.2">
      <c r="A8" s="33" t="s">
        <v>43</v>
      </c>
      <c r="B8" s="34" t="s">
        <v>4</v>
      </c>
    </row>
    <row r="9" spans="1:2" x14ac:dyDescent="0.2">
      <c r="A9" s="33" t="s">
        <v>44</v>
      </c>
      <c r="B9" s="34" t="s">
        <v>24</v>
      </c>
    </row>
    <row r="10" spans="1:2" x14ac:dyDescent="0.2">
      <c r="A10" s="33" t="s">
        <v>45</v>
      </c>
      <c r="B10" s="34" t="s">
        <v>5</v>
      </c>
    </row>
    <row r="11" spans="1:2" x14ac:dyDescent="0.2">
      <c r="A11" s="35" t="s">
        <v>46</v>
      </c>
      <c r="B11" s="34" t="s">
        <v>28</v>
      </c>
    </row>
    <row r="12" spans="1:2" x14ac:dyDescent="0.2">
      <c r="A12" s="33" t="s">
        <v>47</v>
      </c>
      <c r="B12" s="34" t="s">
        <v>6</v>
      </c>
    </row>
    <row r="13" spans="1:2" x14ac:dyDescent="0.2">
      <c r="A13" s="33" t="s">
        <v>7</v>
      </c>
      <c r="B13" s="34" t="s">
        <v>7</v>
      </c>
    </row>
    <row r="14" spans="1:2" x14ac:dyDescent="0.2">
      <c r="A14" s="33" t="s">
        <v>48</v>
      </c>
      <c r="B14" s="34" t="s">
        <v>9</v>
      </c>
    </row>
    <row r="15" spans="1:2" x14ac:dyDescent="0.2">
      <c r="A15" s="33" t="s">
        <v>49</v>
      </c>
      <c r="B15" s="34" t="s">
        <v>10</v>
      </c>
    </row>
    <row r="16" spans="1:2" x14ac:dyDescent="0.2">
      <c r="A16" s="33" t="s">
        <v>50</v>
      </c>
      <c r="B16" s="34" t="s">
        <v>12</v>
      </c>
    </row>
    <row r="17" spans="1:2" x14ac:dyDescent="0.2">
      <c r="A17" s="33" t="s">
        <v>51</v>
      </c>
      <c r="B17" s="34" t="s">
        <v>11</v>
      </c>
    </row>
    <row r="18" spans="1:2" x14ac:dyDescent="0.2">
      <c r="A18" s="33" t="s">
        <v>52</v>
      </c>
      <c r="B18" s="34" t="s">
        <v>34</v>
      </c>
    </row>
    <row r="19" spans="1:2" x14ac:dyDescent="0.2">
      <c r="A19" s="33" t="s">
        <v>53</v>
      </c>
      <c r="B19" s="34" t="s">
        <v>53</v>
      </c>
    </row>
    <row r="20" spans="1:2" x14ac:dyDescent="0.2">
      <c r="A20" s="33" t="s">
        <v>54</v>
      </c>
      <c r="B20" s="34" t="s">
        <v>13</v>
      </c>
    </row>
    <row r="21" spans="1:2" x14ac:dyDescent="0.2">
      <c r="A21" s="33" t="s">
        <v>55</v>
      </c>
      <c r="B21" s="34" t="s">
        <v>14</v>
      </c>
    </row>
    <row r="22" spans="1:2" x14ac:dyDescent="0.2">
      <c r="A22" s="33" t="s">
        <v>16</v>
      </c>
      <c r="B22" s="34" t="s">
        <v>16</v>
      </c>
    </row>
    <row r="23" spans="1:2" x14ac:dyDescent="0.2">
      <c r="A23" s="33" t="s">
        <v>56</v>
      </c>
      <c r="B23" s="34" t="s">
        <v>19</v>
      </c>
    </row>
    <row r="24" spans="1:2" x14ac:dyDescent="0.2">
      <c r="A24" s="33" t="s">
        <v>57</v>
      </c>
      <c r="B24" s="34" t="s">
        <v>18</v>
      </c>
    </row>
    <row r="25" spans="1:2" x14ac:dyDescent="0.2">
      <c r="A25" s="33" t="s">
        <v>58</v>
      </c>
      <c r="B25" s="34" t="s">
        <v>17</v>
      </c>
    </row>
    <row r="26" spans="1:2" x14ac:dyDescent="0.2">
      <c r="A26" s="33" t="s">
        <v>59</v>
      </c>
      <c r="B26" s="34" t="s">
        <v>20</v>
      </c>
    </row>
    <row r="27" spans="1:2" x14ac:dyDescent="0.2">
      <c r="A27" s="33" t="s">
        <v>21</v>
      </c>
      <c r="B27" s="34" t="s">
        <v>21</v>
      </c>
    </row>
    <row r="28" spans="1:2" x14ac:dyDescent="0.2">
      <c r="A28" s="33" t="s">
        <v>60</v>
      </c>
      <c r="B28" s="34" t="s">
        <v>22</v>
      </c>
    </row>
    <row r="29" spans="1:2" x14ac:dyDescent="0.2">
      <c r="A29" s="33" t="s">
        <v>61</v>
      </c>
      <c r="B29" s="34" t="s">
        <v>3</v>
      </c>
    </row>
    <row r="30" spans="1:2" x14ac:dyDescent="0.2">
      <c r="A30" s="35" t="s">
        <v>62</v>
      </c>
      <c r="B30" s="34" t="s">
        <v>27</v>
      </c>
    </row>
    <row r="31" spans="1:2" x14ac:dyDescent="0.2">
      <c r="A31" s="33" t="s">
        <v>63</v>
      </c>
      <c r="B31" s="34" t="s">
        <v>23</v>
      </c>
    </row>
    <row r="32" spans="1:2" x14ac:dyDescent="0.2">
      <c r="A32" s="33" t="s">
        <v>64</v>
      </c>
      <c r="B32" s="34" t="s">
        <v>25</v>
      </c>
    </row>
    <row r="33" spans="1:2" x14ac:dyDescent="0.2">
      <c r="A33" s="33" t="s">
        <v>65</v>
      </c>
      <c r="B33" s="34" t="s">
        <v>26</v>
      </c>
    </row>
    <row r="34" spans="1:2" x14ac:dyDescent="0.2">
      <c r="A34" s="36" t="s">
        <v>66</v>
      </c>
      <c r="B34" s="34" t="s">
        <v>35</v>
      </c>
    </row>
    <row r="35" spans="1:2" x14ac:dyDescent="0.2">
      <c r="A35" s="35" t="s">
        <v>67</v>
      </c>
      <c r="B35" s="34" t="s">
        <v>68</v>
      </c>
    </row>
    <row r="36" spans="1:2" x14ac:dyDescent="0.2">
      <c r="A36" s="37" t="s">
        <v>69</v>
      </c>
      <c r="B36" s="34" t="s">
        <v>29</v>
      </c>
    </row>
    <row r="37" spans="1:2" x14ac:dyDescent="0.2">
      <c r="A37" s="33" t="s">
        <v>70</v>
      </c>
      <c r="B37" s="34" t="s">
        <v>71</v>
      </c>
    </row>
    <row r="38" spans="1:2" x14ac:dyDescent="0.2">
      <c r="A38" s="33" t="s">
        <v>121</v>
      </c>
      <c r="B38" s="88" t="s">
        <v>122</v>
      </c>
    </row>
    <row r="39" spans="1:2" x14ac:dyDescent="0.2">
      <c r="A39" s="33" t="s">
        <v>72</v>
      </c>
      <c r="B39" s="34" t="s">
        <v>30</v>
      </c>
    </row>
    <row r="40" spans="1:2" x14ac:dyDescent="0.2">
      <c r="A40" s="33" t="s">
        <v>73</v>
      </c>
      <c r="B40" s="34" t="s">
        <v>31</v>
      </c>
    </row>
    <row r="41" spans="1:2" x14ac:dyDescent="0.2">
      <c r="A41" s="33" t="s">
        <v>74</v>
      </c>
      <c r="B41" s="34" t="s">
        <v>32</v>
      </c>
    </row>
    <row r="42" spans="1:2" x14ac:dyDescent="0.2">
      <c r="A42" s="38" t="s">
        <v>75</v>
      </c>
      <c r="B42" s="34" t="s">
        <v>33</v>
      </c>
    </row>
    <row r="52" spans="1:12" x14ac:dyDescent="0.2">
      <c r="A52" s="46" t="s">
        <v>89</v>
      </c>
    </row>
    <row r="53" spans="1:12" x14ac:dyDescent="0.2">
      <c r="A53" s="46" t="s">
        <v>81</v>
      </c>
    </row>
    <row r="54" spans="1:12" ht="137.25" customHeight="1" x14ac:dyDescent="0.2">
      <c r="A54" s="47" t="s">
        <v>90</v>
      </c>
    </row>
    <row r="55" spans="1:12" x14ac:dyDescent="0.2">
      <c r="A55" s="43" t="s">
        <v>82</v>
      </c>
      <c r="B55" s="44"/>
      <c r="C55" s="44"/>
      <c r="D55" s="45"/>
      <c r="E55" s="44"/>
      <c r="F55" s="41"/>
      <c r="G55" s="41"/>
      <c r="H55" s="42"/>
      <c r="I55" s="43"/>
      <c r="J55" s="44"/>
    </row>
    <row r="56" spans="1:12" x14ac:dyDescent="0.2">
      <c r="A56" s="43" t="s">
        <v>83</v>
      </c>
      <c r="B56" s="44"/>
      <c r="C56" s="44"/>
      <c r="D56" s="45"/>
      <c r="E56" s="44"/>
      <c r="F56" s="41"/>
      <c r="G56" s="41"/>
      <c r="H56" s="42"/>
      <c r="I56" s="41"/>
      <c r="J56" s="48"/>
      <c r="K56" s="49" t="s">
        <v>84</v>
      </c>
      <c r="L56" s="48"/>
    </row>
    <row r="57" spans="1:12" x14ac:dyDescent="0.2">
      <c r="A57" s="43" t="s">
        <v>85</v>
      </c>
      <c r="B57" s="44"/>
      <c r="C57" s="44"/>
      <c r="D57" s="45"/>
      <c r="E57" s="44"/>
      <c r="F57" s="41"/>
      <c r="G57" s="41"/>
      <c r="H57" s="42"/>
      <c r="I57" s="43"/>
      <c r="J57" s="49" t="s">
        <v>86</v>
      </c>
      <c r="K57" s="48"/>
      <c r="L57" s="48"/>
    </row>
    <row r="58" spans="1:12" x14ac:dyDescent="0.2">
      <c r="A58" s="43" t="s">
        <v>91</v>
      </c>
      <c r="B58" s="44"/>
      <c r="C58" s="44"/>
      <c r="D58" s="45"/>
      <c r="E58" s="44"/>
      <c r="F58" s="41"/>
      <c r="G58" s="41"/>
      <c r="H58" s="42"/>
      <c r="I58" s="43"/>
      <c r="J58" s="44"/>
    </row>
    <row r="59" spans="1:12" x14ac:dyDescent="0.2">
      <c r="A59" s="43" t="s">
        <v>88</v>
      </c>
      <c r="B59" s="44"/>
      <c r="C59" s="44"/>
      <c r="D59" s="45"/>
      <c r="E59" s="44"/>
      <c r="F59" s="41"/>
      <c r="G59" s="41"/>
      <c r="H59" s="42"/>
      <c r="I59" s="43"/>
      <c r="J59" s="44"/>
    </row>
    <row r="60" spans="1:12" x14ac:dyDescent="0.2">
      <c r="A60" s="43"/>
      <c r="B60" s="44"/>
      <c r="C60" s="44"/>
      <c r="D60" s="45"/>
      <c r="E60" s="44"/>
      <c r="F60" s="41"/>
      <c r="G60" s="41"/>
      <c r="H60" s="42"/>
      <c r="I60" s="43"/>
      <c r="J60" s="44"/>
    </row>
    <row r="61" spans="1:12" x14ac:dyDescent="0.2">
      <c r="A61" s="43"/>
      <c r="B61" s="44"/>
      <c r="C61" s="44"/>
      <c r="D61" s="45"/>
      <c r="E61" s="44"/>
      <c r="F61" s="41"/>
      <c r="G61" s="41"/>
      <c r="H61" s="42"/>
      <c r="I61" s="43"/>
      <c r="J61" s="44"/>
      <c r="L61" s="34" t="s">
        <v>87</v>
      </c>
    </row>
  </sheetData>
  <hyperlinks>
    <hyperlink ref="J57" r:id="rId1"/>
    <hyperlink ref="K5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H88"/>
  <sheetViews>
    <sheetView zoomScale="80" zoomScaleNormal="80" workbookViewId="0">
      <selection activeCell="Q3" sqref="Q3"/>
    </sheetView>
  </sheetViews>
  <sheetFormatPr defaultRowHeight="12" x14ac:dyDescent="0.2"/>
  <cols>
    <col min="1" max="2" width="9.140625" style="64"/>
    <col min="3" max="3" width="10.42578125" style="64" customWidth="1"/>
    <col min="4" max="4" width="9.140625" style="64"/>
    <col min="5" max="5" width="5.5703125" style="64" customWidth="1"/>
    <col min="6" max="15" width="9.140625" style="64"/>
    <col min="16" max="16" width="14" style="64" bestFit="1" customWidth="1"/>
    <col min="17" max="20" width="9.140625" style="64"/>
    <col min="21" max="21" width="3.7109375" style="64" customWidth="1"/>
    <col min="22" max="22" width="14" style="64" bestFit="1" customWidth="1"/>
    <col min="23" max="26" width="9.140625" style="64"/>
    <col min="27" max="27" width="3.7109375" style="64" customWidth="1"/>
    <col min="28" max="28" width="14" style="64" bestFit="1" customWidth="1"/>
    <col min="29" max="33" width="9.140625" style="64"/>
    <col min="34" max="34" width="11.85546875" style="64" customWidth="1"/>
    <col min="35" max="16384" width="9.140625" style="64"/>
  </cols>
  <sheetData>
    <row r="1" spans="3:34" ht="20.25" customHeight="1" x14ac:dyDescent="0.2">
      <c r="C1" s="102" t="s">
        <v>111</v>
      </c>
      <c r="D1" s="102"/>
      <c r="E1" s="102"/>
      <c r="F1" s="102"/>
      <c r="G1" s="102"/>
      <c r="H1" s="102"/>
      <c r="I1" s="102"/>
      <c r="J1" s="102"/>
      <c r="K1" s="102"/>
      <c r="L1" s="102"/>
      <c r="M1" s="102"/>
      <c r="N1" s="102"/>
      <c r="R1" s="65"/>
    </row>
    <row r="2" spans="3:34" x14ac:dyDescent="0.2">
      <c r="C2" s="103" t="str">
        <f>"Revenu net valeur en% du revenu médian des ménages, " &amp; Q3</f>
        <v>Revenu net valeur en% du revenu médian des ménages, 2015</v>
      </c>
      <c r="D2" s="103"/>
      <c r="E2" s="103"/>
      <c r="F2" s="103"/>
      <c r="G2" s="103"/>
      <c r="H2" s="103"/>
      <c r="I2" s="103"/>
      <c r="J2" s="103"/>
      <c r="K2" s="103"/>
      <c r="L2" s="103"/>
      <c r="M2" s="103"/>
      <c r="N2" s="103"/>
      <c r="R2" s="65"/>
    </row>
    <row r="3" spans="3:34" x14ac:dyDescent="0.2">
      <c r="C3" s="66"/>
      <c r="D3" s="66"/>
      <c r="E3" s="66"/>
      <c r="F3" s="66"/>
      <c r="G3" s="66"/>
      <c r="H3" s="66"/>
      <c r="I3" s="66"/>
      <c r="J3" s="66"/>
      <c r="K3" s="66"/>
      <c r="L3" s="66"/>
      <c r="M3" s="66"/>
      <c r="N3" s="66"/>
      <c r="Q3" s="67">
        <v>2015</v>
      </c>
      <c r="R3" s="65"/>
    </row>
    <row r="4" spans="3:34" x14ac:dyDescent="0.2">
      <c r="C4" s="66"/>
      <c r="D4" s="66"/>
      <c r="E4" s="66"/>
      <c r="F4" s="66"/>
      <c r="G4" s="66"/>
      <c r="H4" s="66"/>
      <c r="I4" s="66"/>
      <c r="J4" s="66"/>
      <c r="K4" s="66"/>
      <c r="L4" s="66"/>
      <c r="M4" s="66"/>
      <c r="N4" s="66"/>
      <c r="R4" s="65"/>
    </row>
    <row r="5" spans="3:34" x14ac:dyDescent="0.2">
      <c r="C5" s="66"/>
      <c r="D5" s="66"/>
      <c r="E5" s="66"/>
      <c r="F5" s="66"/>
      <c r="G5" s="66"/>
      <c r="H5" s="66"/>
      <c r="I5" s="66"/>
      <c r="J5" s="66"/>
      <c r="K5" s="66"/>
      <c r="L5" s="66"/>
      <c r="M5" s="66"/>
      <c r="N5" s="66"/>
      <c r="R5" s="65"/>
    </row>
    <row r="6" spans="3:34" ht="7.5" customHeight="1" x14ac:dyDescent="0.2">
      <c r="K6" s="32"/>
      <c r="M6" s="65"/>
      <c r="R6" s="65"/>
    </row>
    <row r="7" spans="3:34" ht="12" customHeight="1" x14ac:dyDescent="0.2">
      <c r="C7" s="68" t="s">
        <v>114</v>
      </c>
      <c r="P7" s="69"/>
      <c r="Q7" s="70" t="s">
        <v>96</v>
      </c>
      <c r="R7" s="71"/>
      <c r="S7" s="72"/>
      <c r="T7" s="73"/>
      <c r="V7" s="69"/>
      <c r="W7" s="70" t="s">
        <v>112</v>
      </c>
      <c r="X7" s="71"/>
      <c r="Y7" s="72"/>
      <c r="Z7" s="73"/>
      <c r="AB7" s="69"/>
      <c r="AC7" s="70" t="s">
        <v>113</v>
      </c>
      <c r="AD7" s="71"/>
      <c r="AE7" s="72"/>
      <c r="AF7" s="73"/>
      <c r="AH7" s="104" t="s">
        <v>102</v>
      </c>
    </row>
    <row r="8" spans="3:34" ht="39" customHeight="1" x14ac:dyDescent="0.2">
      <c r="K8" s="32"/>
      <c r="M8" s="65"/>
      <c r="P8" s="74"/>
      <c r="Q8" s="75" t="s">
        <v>103</v>
      </c>
      <c r="R8" s="75" t="s">
        <v>105</v>
      </c>
      <c r="S8" s="75" t="s">
        <v>109</v>
      </c>
      <c r="T8" s="76" t="s">
        <v>110</v>
      </c>
      <c r="V8" s="74"/>
      <c r="W8" s="75" t="s">
        <v>103</v>
      </c>
      <c r="X8" s="75" t="s">
        <v>105</v>
      </c>
      <c r="Y8" s="75" t="s">
        <v>109</v>
      </c>
      <c r="Z8" s="76" t="s">
        <v>110</v>
      </c>
      <c r="AB8" s="74"/>
      <c r="AC8" s="75" t="s">
        <v>103</v>
      </c>
      <c r="AD8" s="75" t="s">
        <v>105</v>
      </c>
      <c r="AE8" s="75" t="s">
        <v>109</v>
      </c>
      <c r="AF8" s="76" t="s">
        <v>110</v>
      </c>
      <c r="AH8" s="104"/>
    </row>
    <row r="9" spans="3:34" x14ac:dyDescent="0.2">
      <c r="K9" s="32"/>
      <c r="M9" s="65"/>
      <c r="P9" s="43" t="s">
        <v>46</v>
      </c>
      <c r="Q9" s="44" t="str">
        <f t="shared" ref="Q9:Q47" ca="1" si="0">VLOOKUP($P9,INDIRECT("'" &amp; $Q$3 &amp; "'!$A$7:$J$47"),2,FALSE)</f>
        <v>n/a</v>
      </c>
      <c r="R9" s="44" t="str">
        <f t="shared" ref="R9:R47" ca="1" si="1">VLOOKUP($P9,INDIRECT("'" &amp; $Q$3 &amp; "'!$A$7:$J$47"),7,FALSE)</f>
        <v>n/a</v>
      </c>
      <c r="S9" s="45" t="str">
        <f t="shared" ref="S9:S47" ca="1" si="2">IFERROR(MAX(0,R9-Q9),"n/a")</f>
        <v>n/a</v>
      </c>
      <c r="T9" s="44" t="str">
        <f t="shared" ref="T9:T47" ca="1" si="3">IFERROR(-MAX(0,Q9-R9),"n/a")</f>
        <v>n/a</v>
      </c>
      <c r="V9" s="43" t="s">
        <v>44</v>
      </c>
      <c r="W9" s="44">
        <f t="shared" ref="W9:W47" ca="1" si="4">VLOOKUP($V9,INDIRECT("'" &amp; $Q$3 &amp; "'!$A$7:$J$47"),4,FALSE)</f>
        <v>34.120307307922275</v>
      </c>
      <c r="X9" s="44">
        <f t="shared" ref="X9:X47" ca="1" si="5">VLOOKUP($V9,INDIRECT("'" &amp; $Q$3 &amp; "'!$A$7:$J$47"),9,FALSE)</f>
        <v>38.689608877434779</v>
      </c>
      <c r="Y9" s="45">
        <f t="shared" ref="Y9:Y47" ca="1" si="6">IFERROR(MAX(0,X9-W9), "n/a")</f>
        <v>4.5693015695125041</v>
      </c>
      <c r="Z9" s="44">
        <f t="shared" ref="Z9:Z47" ca="1" si="7">IFERROR(-MAX(0,W9-X9),"n/a")</f>
        <v>0</v>
      </c>
      <c r="AB9" s="43" t="s">
        <v>44</v>
      </c>
      <c r="AC9" s="44">
        <f t="shared" ref="AC9:AC47" ca="1" si="8">VLOOKUP($AB9,INDIRECT("'" &amp; $Q$3 &amp; "'!$A$7:$J$47"),5,FALSE)</f>
        <v>29.549052913592522</v>
      </c>
      <c r="AD9" s="44">
        <f t="shared" ref="AD9:AD47" ca="1" si="9">VLOOKUP($AB9,INDIRECT("'" &amp; $Q$3 &amp; "'!$A$7:$J$47"),10,FALSE)</f>
        <v>29.567011601243863</v>
      </c>
      <c r="AE9" s="45">
        <f t="shared" ref="AE9:AE47" ca="1" si="10">IFERROR(MAX(0,AD9-AC9),"n/a")</f>
        <v>1.7958687651340455E-2</v>
      </c>
      <c r="AF9" s="44">
        <f t="shared" ref="AF9:AF47" ca="1" si="11">IFERROR(-MAX(0,AC9-AD9),"n/a")</f>
        <v>0</v>
      </c>
      <c r="AH9" s="78">
        <v>50</v>
      </c>
    </row>
    <row r="10" spans="3:34" x14ac:dyDescent="0.2">
      <c r="K10" s="32"/>
      <c r="M10" s="65"/>
      <c r="P10" s="77" t="s">
        <v>127</v>
      </c>
      <c r="Q10" s="44">
        <f t="shared" ca="1" si="0"/>
        <v>54.855286515893049</v>
      </c>
      <c r="R10" s="44">
        <f t="shared" ca="1" si="1"/>
        <v>47.421612956603532</v>
      </c>
      <c r="S10" s="45">
        <f t="shared" ca="1" si="2"/>
        <v>0</v>
      </c>
      <c r="T10" s="44">
        <f t="shared" ca="1" si="3"/>
        <v>-7.4336735592895167</v>
      </c>
      <c r="V10" s="43" t="s">
        <v>41</v>
      </c>
      <c r="W10" s="44">
        <f t="shared" ca="1" si="4"/>
        <v>44.569062862783298</v>
      </c>
      <c r="X10" s="44">
        <f t="shared" ca="1" si="5"/>
        <v>39.994635740097145</v>
      </c>
      <c r="Y10" s="45">
        <f t="shared" ca="1" si="6"/>
        <v>0</v>
      </c>
      <c r="Z10" s="44">
        <f t="shared" ca="1" si="7"/>
        <v>-4.5744271226861528</v>
      </c>
      <c r="AB10" s="43" t="s">
        <v>41</v>
      </c>
      <c r="AC10" s="44">
        <f t="shared" ca="1" si="8"/>
        <v>38.597940662035931</v>
      </c>
      <c r="AD10" s="44">
        <f t="shared" ca="1" si="9"/>
        <v>34.636370566029171</v>
      </c>
      <c r="AE10" s="45">
        <f t="shared" ca="1" si="10"/>
        <v>0</v>
      </c>
      <c r="AF10" s="44">
        <f t="shared" ca="1" si="11"/>
        <v>-3.9615700960067599</v>
      </c>
      <c r="AH10" s="78">
        <v>50</v>
      </c>
    </row>
    <row r="11" spans="3:34" x14ac:dyDescent="0.2">
      <c r="K11" s="32"/>
      <c r="M11" s="65"/>
      <c r="P11" s="43" t="s">
        <v>45</v>
      </c>
      <c r="Q11" s="44">
        <f t="shared" ca="1" si="0"/>
        <v>64.139472010045196</v>
      </c>
      <c r="R11" s="44">
        <f t="shared" ca="1" si="1"/>
        <v>54.512363690255413</v>
      </c>
      <c r="S11" s="45">
        <f t="shared" ca="1" si="2"/>
        <v>0</v>
      </c>
      <c r="T11" s="44">
        <f t="shared" ca="1" si="3"/>
        <v>-9.6271083197897838</v>
      </c>
      <c r="V11" s="43" t="s">
        <v>45</v>
      </c>
      <c r="W11" s="44">
        <f t="shared" ca="1" si="4"/>
        <v>37.030941430680059</v>
      </c>
      <c r="X11" s="44">
        <f t="shared" ca="1" si="5"/>
        <v>55.049620823443867</v>
      </c>
      <c r="Y11" s="45">
        <f t="shared" ca="1" si="6"/>
        <v>18.018679392763808</v>
      </c>
      <c r="Z11" s="44">
        <f t="shared" ca="1" si="7"/>
        <v>0</v>
      </c>
      <c r="AB11" s="43" t="s">
        <v>45</v>
      </c>
      <c r="AC11" s="44">
        <f t="shared" ca="1" si="8"/>
        <v>32.069736005022598</v>
      </c>
      <c r="AD11" s="44">
        <f t="shared" ca="1" si="9"/>
        <v>45.665883263704487</v>
      </c>
      <c r="AE11" s="45">
        <f t="shared" ca="1" si="10"/>
        <v>13.596147258681889</v>
      </c>
      <c r="AF11" s="44">
        <f t="shared" ca="1" si="11"/>
        <v>0</v>
      </c>
      <c r="AH11" s="78">
        <v>50</v>
      </c>
    </row>
    <row r="12" spans="3:34" x14ac:dyDescent="0.2">
      <c r="K12" s="32"/>
      <c r="M12" s="65"/>
      <c r="P12" s="43" t="s">
        <v>60</v>
      </c>
      <c r="Q12" s="44">
        <f t="shared" ca="1" si="0"/>
        <v>58.1889988386014</v>
      </c>
      <c r="R12" s="44">
        <f t="shared" ca="1" si="1"/>
        <v>51.845308522507537</v>
      </c>
      <c r="S12" s="45">
        <f t="shared" ca="1" si="2"/>
        <v>0</v>
      </c>
      <c r="T12" s="44">
        <f t="shared" ca="1" si="3"/>
        <v>-6.3436903160938627</v>
      </c>
      <c r="V12" s="77" t="s">
        <v>61</v>
      </c>
      <c r="W12" s="44">
        <f t="shared" ca="1" si="4"/>
        <v>29.739349411294516</v>
      </c>
      <c r="X12" s="44">
        <f t="shared" ca="1" si="5"/>
        <v>43.447002540867132</v>
      </c>
      <c r="Y12" s="45">
        <f t="shared" ca="1" si="6"/>
        <v>13.707653129572616</v>
      </c>
      <c r="Z12" s="44">
        <f t="shared" ca="1" si="7"/>
        <v>0</v>
      </c>
      <c r="AB12" s="43" t="s">
        <v>60</v>
      </c>
      <c r="AC12" s="44">
        <f t="shared" ca="1" si="8"/>
        <v>29.0944994193007</v>
      </c>
      <c r="AD12" s="44">
        <f t="shared" ca="1" si="9"/>
        <v>36.106043500021045</v>
      </c>
      <c r="AE12" s="45">
        <f t="shared" ca="1" si="10"/>
        <v>7.0115440807203449</v>
      </c>
      <c r="AF12" s="44">
        <f t="shared" ca="1" si="11"/>
        <v>0</v>
      </c>
      <c r="AH12" s="78">
        <v>50</v>
      </c>
    </row>
    <row r="13" spans="3:34" x14ac:dyDescent="0.2">
      <c r="K13" s="32"/>
      <c r="M13" s="65"/>
      <c r="P13" s="43" t="s">
        <v>2</v>
      </c>
      <c r="Q13" s="44">
        <f t="shared" ca="1" si="0"/>
        <v>57.49891462447777</v>
      </c>
      <c r="R13" s="44">
        <f t="shared" ca="1" si="1"/>
        <v>52.049231068824611</v>
      </c>
      <c r="S13" s="45">
        <f t="shared" ca="1" si="2"/>
        <v>0</v>
      </c>
      <c r="T13" s="44">
        <f t="shared" ca="1" si="3"/>
        <v>-5.4496835556531593</v>
      </c>
      <c r="V13" s="43" t="s">
        <v>42</v>
      </c>
      <c r="W13" s="44">
        <f t="shared" ca="1" si="4"/>
        <v>37.229307585532382</v>
      </c>
      <c r="X13" s="44">
        <f t="shared" ca="1" si="5"/>
        <v>46.942948407457678</v>
      </c>
      <c r="Y13" s="45">
        <f t="shared" ca="1" si="6"/>
        <v>9.7136408219252957</v>
      </c>
      <c r="Z13" s="44">
        <f t="shared" ca="1" si="7"/>
        <v>0</v>
      </c>
      <c r="AB13" s="43" t="s">
        <v>21</v>
      </c>
      <c r="AC13" s="44">
        <f t="shared" ca="1" si="8"/>
        <v>38.561258090429938</v>
      </c>
      <c r="AD13" s="44">
        <f t="shared" ca="1" si="9"/>
        <v>39.102914843522605</v>
      </c>
      <c r="AE13" s="45">
        <f t="shared" ca="1" si="10"/>
        <v>0.54165675309266703</v>
      </c>
      <c r="AF13" s="44">
        <f t="shared" ca="1" si="11"/>
        <v>0</v>
      </c>
      <c r="AH13" s="78">
        <v>50</v>
      </c>
    </row>
    <row r="14" spans="3:34" x14ac:dyDescent="0.2">
      <c r="K14" s="32"/>
      <c r="M14" s="65"/>
      <c r="P14" s="43" t="s">
        <v>72</v>
      </c>
      <c r="Q14" s="44">
        <f t="shared" ca="1" si="0"/>
        <v>54.863798995748304</v>
      </c>
      <c r="R14" s="44">
        <f t="shared" ca="1" si="1"/>
        <v>40.441567672209068</v>
      </c>
      <c r="S14" s="45">
        <f t="shared" ca="1" si="2"/>
        <v>0</v>
      </c>
      <c r="T14" s="44">
        <f t="shared" ca="1" si="3"/>
        <v>-14.422231323539236</v>
      </c>
      <c r="V14" s="43" t="s">
        <v>21</v>
      </c>
      <c r="W14" s="44">
        <f t="shared" ca="1" si="4"/>
        <v>44.526705477600721</v>
      </c>
      <c r="X14" s="44">
        <f t="shared" ca="1" si="5"/>
        <v>46.25683461140337</v>
      </c>
      <c r="Y14" s="45">
        <f t="shared" ca="1" si="6"/>
        <v>1.7301291338026488</v>
      </c>
      <c r="Z14" s="44">
        <f t="shared" ca="1" si="7"/>
        <v>0</v>
      </c>
      <c r="AB14" s="77" t="s">
        <v>74</v>
      </c>
      <c r="AC14" s="44">
        <f t="shared" ca="1" si="8"/>
        <v>29.809527842111031</v>
      </c>
      <c r="AD14" s="44">
        <f t="shared" ca="1" si="9"/>
        <v>38.084746627058017</v>
      </c>
      <c r="AE14" s="45">
        <f t="shared" ca="1" si="10"/>
        <v>8.2752187849469863</v>
      </c>
      <c r="AF14" s="44">
        <f t="shared" ca="1" si="11"/>
        <v>0</v>
      </c>
      <c r="AH14" s="78">
        <v>50</v>
      </c>
    </row>
    <row r="15" spans="3:34" x14ac:dyDescent="0.2">
      <c r="K15" s="32"/>
      <c r="M15" s="65"/>
      <c r="P15" s="43" t="s">
        <v>44</v>
      </c>
      <c r="Q15" s="44">
        <f t="shared" ca="1" si="0"/>
        <v>59.098105827185044</v>
      </c>
      <c r="R15" s="44">
        <f t="shared" ca="1" si="1"/>
        <v>55.313025829862084</v>
      </c>
      <c r="S15" s="45">
        <f t="shared" ca="1" si="2"/>
        <v>0</v>
      </c>
      <c r="T15" s="44">
        <f t="shared" ca="1" si="3"/>
        <v>-3.7850799973229599</v>
      </c>
      <c r="V15" s="43" t="s">
        <v>48</v>
      </c>
      <c r="W15" s="44">
        <f t="shared" ca="1" si="4"/>
        <v>52.894908684654993</v>
      </c>
      <c r="X15" s="44">
        <f t="shared" ca="1" si="5"/>
        <v>55.479280065081468</v>
      </c>
      <c r="Y15" s="45">
        <f t="shared" ca="1" si="6"/>
        <v>2.5843713804264752</v>
      </c>
      <c r="Z15" s="44">
        <f t="shared" ca="1" si="7"/>
        <v>0</v>
      </c>
      <c r="AB15" s="43" t="s">
        <v>42</v>
      </c>
      <c r="AC15" s="44">
        <f t="shared" ca="1" si="8"/>
        <v>32.241526134375746</v>
      </c>
      <c r="AD15" s="44">
        <f t="shared" ca="1" si="9"/>
        <v>37.761224487870209</v>
      </c>
      <c r="AE15" s="45">
        <f t="shared" ca="1" si="10"/>
        <v>5.5196983534944621</v>
      </c>
      <c r="AF15" s="44">
        <f t="shared" ca="1" si="11"/>
        <v>0</v>
      </c>
      <c r="AH15" s="78">
        <v>50</v>
      </c>
    </row>
    <row r="16" spans="3:34" x14ac:dyDescent="0.2">
      <c r="K16" s="32"/>
      <c r="M16" s="65"/>
      <c r="P16" s="77" t="s">
        <v>49</v>
      </c>
      <c r="Q16" s="44">
        <f t="shared" ca="1" si="0"/>
        <v>84.152670150098814</v>
      </c>
      <c r="R16" s="44">
        <f t="shared" ca="1" si="1"/>
        <v>55.119998948314716</v>
      </c>
      <c r="S16" s="45">
        <f t="shared" ca="1" si="2"/>
        <v>0</v>
      </c>
      <c r="T16" s="44">
        <f t="shared" ca="1" si="3"/>
        <v>-29.032671201784098</v>
      </c>
      <c r="V16" s="77" t="s">
        <v>74</v>
      </c>
      <c r="W16" s="44">
        <f t="shared" ca="1" si="4"/>
        <v>34.421077848116894</v>
      </c>
      <c r="X16" s="44">
        <f t="shared" ca="1" si="5"/>
        <v>45.918408558299475</v>
      </c>
      <c r="Y16" s="45">
        <f t="shared" ca="1" si="6"/>
        <v>11.497330710182581</v>
      </c>
      <c r="Z16" s="44">
        <f t="shared" ca="1" si="7"/>
        <v>0</v>
      </c>
      <c r="AB16" s="43" t="s">
        <v>72</v>
      </c>
      <c r="AC16" s="44">
        <f t="shared" ca="1" si="8"/>
        <v>27.431899497874152</v>
      </c>
      <c r="AD16" s="44">
        <f t="shared" ca="1" si="9"/>
        <v>27.672229030396196</v>
      </c>
      <c r="AE16" s="45">
        <f t="shared" ca="1" si="10"/>
        <v>0.24032953252204337</v>
      </c>
      <c r="AF16" s="44">
        <f t="shared" ca="1" si="11"/>
        <v>0</v>
      </c>
      <c r="AH16" s="78">
        <v>50</v>
      </c>
    </row>
    <row r="17" spans="3:34" x14ac:dyDescent="0.2">
      <c r="K17" s="32"/>
      <c r="M17" s="65"/>
      <c r="P17" s="43" t="s">
        <v>16</v>
      </c>
      <c r="Q17" s="44">
        <f t="shared" ca="1" si="0"/>
        <v>60.563889535966624</v>
      </c>
      <c r="R17" s="44">
        <f t="shared" ca="1" si="1"/>
        <v>54.858772162457804</v>
      </c>
      <c r="S17" s="45">
        <f t="shared" ca="1" si="2"/>
        <v>0</v>
      </c>
      <c r="T17" s="44">
        <f t="shared" ca="1" si="3"/>
        <v>-5.7051173735088199</v>
      </c>
      <c r="V17" s="77" t="s">
        <v>46</v>
      </c>
      <c r="W17" s="44" t="str">
        <f t="shared" ca="1" si="4"/>
        <v>n/a</v>
      </c>
      <c r="X17" s="44" t="str">
        <f t="shared" ca="1" si="5"/>
        <v>n/a</v>
      </c>
      <c r="Y17" s="45" t="str">
        <f t="shared" ca="1" si="6"/>
        <v>n/a</v>
      </c>
      <c r="Z17" s="44" t="str">
        <f t="shared" ca="1" si="7"/>
        <v>n/a</v>
      </c>
      <c r="AB17" s="43" t="s">
        <v>48</v>
      </c>
      <c r="AC17" s="44">
        <f t="shared" ca="1" si="8"/>
        <v>45.80833465176935</v>
      </c>
      <c r="AD17" s="44">
        <f t="shared" ca="1" si="9"/>
        <v>51.917270198106706</v>
      </c>
      <c r="AE17" s="45">
        <f t="shared" ca="1" si="10"/>
        <v>6.1089355463373565</v>
      </c>
      <c r="AF17" s="44">
        <f t="shared" ca="1" si="11"/>
        <v>0</v>
      </c>
      <c r="AH17" s="78">
        <v>50</v>
      </c>
    </row>
    <row r="18" spans="3:34" x14ac:dyDescent="0.2">
      <c r="K18" s="32"/>
      <c r="M18" s="65"/>
      <c r="P18" s="77" t="s">
        <v>42</v>
      </c>
      <c r="Q18" s="44">
        <f t="shared" ca="1" si="0"/>
        <v>64.483052268751493</v>
      </c>
      <c r="R18" s="44">
        <f t="shared" ca="1" si="1"/>
        <v>59.07098876344277</v>
      </c>
      <c r="S18" s="45">
        <f t="shared" ca="1" si="2"/>
        <v>0</v>
      </c>
      <c r="T18" s="44">
        <f t="shared" ca="1" si="3"/>
        <v>-5.4120635053087227</v>
      </c>
      <c r="V18" s="77" t="s">
        <v>127</v>
      </c>
      <c r="W18" s="44">
        <f t="shared" ca="1" si="4"/>
        <v>31.670714436424902</v>
      </c>
      <c r="X18" s="44">
        <f t="shared" ca="1" si="5"/>
        <v>49.481886580491128</v>
      </c>
      <c r="Y18" s="45">
        <f t="shared" ca="1" si="6"/>
        <v>17.811172144066227</v>
      </c>
      <c r="Z18" s="44">
        <f t="shared" ca="1" si="7"/>
        <v>0</v>
      </c>
      <c r="AB18" s="43" t="s">
        <v>46</v>
      </c>
      <c r="AC18" s="44" t="str">
        <f t="shared" ca="1" si="8"/>
        <v>n/a</v>
      </c>
      <c r="AD18" s="44" t="str">
        <f t="shared" ca="1" si="9"/>
        <v>n/a</v>
      </c>
      <c r="AE18" s="45" t="str">
        <f t="shared" ca="1" si="10"/>
        <v>n/a</v>
      </c>
      <c r="AF18" s="44" t="str">
        <f t="shared" ca="1" si="11"/>
        <v>n/a</v>
      </c>
      <c r="AH18" s="78">
        <v>50</v>
      </c>
    </row>
    <row r="19" spans="3:34" x14ac:dyDescent="0.2">
      <c r="K19" s="32"/>
      <c r="M19" s="65"/>
      <c r="P19" s="77" t="s">
        <v>73</v>
      </c>
      <c r="Q19" s="44">
        <f t="shared" ca="1" si="0"/>
        <v>67.559547580234167</v>
      </c>
      <c r="R19" s="44">
        <f t="shared" ca="1" si="1"/>
        <v>51.345256160977961</v>
      </c>
      <c r="S19" s="45">
        <f t="shared" ca="1" si="2"/>
        <v>0</v>
      </c>
      <c r="T19" s="44">
        <f t="shared" ca="1" si="3"/>
        <v>-16.214291419256206</v>
      </c>
      <c r="V19" s="43" t="s">
        <v>16</v>
      </c>
      <c r="W19" s="44">
        <f t="shared" ca="1" si="4"/>
        <v>34.96657792676109</v>
      </c>
      <c r="X19" s="44">
        <f t="shared" ca="1" si="5"/>
        <v>50.204767727238433</v>
      </c>
      <c r="Y19" s="45">
        <f t="shared" ca="1" si="6"/>
        <v>15.238189800477343</v>
      </c>
      <c r="Z19" s="44">
        <f t="shared" ca="1" si="7"/>
        <v>0</v>
      </c>
      <c r="AB19" s="77" t="s">
        <v>59</v>
      </c>
      <c r="AC19" s="44">
        <f t="shared" ca="1" si="8"/>
        <v>42.394922616745454</v>
      </c>
      <c r="AD19" s="44">
        <f t="shared" ca="1" si="9"/>
        <v>49.281496513067125</v>
      </c>
      <c r="AE19" s="45">
        <f t="shared" ca="1" si="10"/>
        <v>6.8865738963216714</v>
      </c>
      <c r="AF19" s="44">
        <f t="shared" ca="1" si="11"/>
        <v>0</v>
      </c>
      <c r="AH19" s="78">
        <v>50</v>
      </c>
    </row>
    <row r="20" spans="3:34" x14ac:dyDescent="0.2">
      <c r="K20" s="32"/>
      <c r="M20" s="65"/>
      <c r="P20" s="43" t="s">
        <v>61</v>
      </c>
      <c r="Q20" s="44">
        <f t="shared" ca="1" si="0"/>
        <v>51.510064164405676</v>
      </c>
      <c r="R20" s="44">
        <f t="shared" ca="1" si="1"/>
        <v>61.525092354085125</v>
      </c>
      <c r="S20" s="45">
        <f t="shared" ca="1" si="2"/>
        <v>10.015028189679448</v>
      </c>
      <c r="T20" s="44">
        <f t="shared" ca="1" si="3"/>
        <v>0</v>
      </c>
      <c r="V20" s="43" t="s">
        <v>40</v>
      </c>
      <c r="W20" s="44">
        <f t="shared" ca="1" si="4"/>
        <v>44.208762863896077</v>
      </c>
      <c r="X20" s="44">
        <f t="shared" ca="1" si="5"/>
        <v>52.162795999127127</v>
      </c>
      <c r="Y20" s="45">
        <f t="shared" ca="1" si="6"/>
        <v>7.9540331352310503</v>
      </c>
      <c r="Z20" s="44">
        <f t="shared" ca="1" si="7"/>
        <v>0</v>
      </c>
      <c r="AB20" s="43" t="s">
        <v>75</v>
      </c>
      <c r="AC20" s="44">
        <f t="shared" ca="1" si="8"/>
        <v>52.601388645758881</v>
      </c>
      <c r="AD20" s="44">
        <f t="shared" ca="1" si="9"/>
        <v>57.931024348950594</v>
      </c>
      <c r="AE20" s="45">
        <f t="shared" ca="1" si="10"/>
        <v>5.3296357031917125</v>
      </c>
      <c r="AF20" s="44">
        <f t="shared" ca="1" si="11"/>
        <v>0</v>
      </c>
      <c r="AH20" s="78">
        <v>50</v>
      </c>
    </row>
    <row r="21" spans="3:34" x14ac:dyDescent="0.2">
      <c r="K21" s="32"/>
      <c r="M21" s="65"/>
      <c r="P21" s="43" t="s">
        <v>59</v>
      </c>
      <c r="Q21" s="44">
        <f t="shared" ca="1" si="0"/>
        <v>84.789845233490908</v>
      </c>
      <c r="R21" s="44">
        <f t="shared" ca="1" si="1"/>
        <v>64.485265602929672</v>
      </c>
      <c r="S21" s="45">
        <f t="shared" ca="1" si="2"/>
        <v>0</v>
      </c>
      <c r="T21" s="44">
        <f t="shared" ca="1" si="3"/>
        <v>-20.304579630561236</v>
      </c>
      <c r="V21" s="43" t="s">
        <v>66</v>
      </c>
      <c r="W21" s="44">
        <f t="shared" ca="1" si="4"/>
        <v>69.411422253219882</v>
      </c>
      <c r="X21" s="44">
        <f t="shared" ca="1" si="5"/>
        <v>55.782201778370869</v>
      </c>
      <c r="Y21" s="45">
        <f t="shared" ca="1" si="6"/>
        <v>0</v>
      </c>
      <c r="Z21" s="44">
        <f t="shared" ca="1" si="7"/>
        <v>-13.629220474849014</v>
      </c>
      <c r="AB21" s="43" t="s">
        <v>66</v>
      </c>
      <c r="AC21" s="44">
        <f t="shared" ca="1" si="8"/>
        <v>60.112054984096915</v>
      </c>
      <c r="AD21" s="44">
        <f t="shared" ca="1" si="9"/>
        <v>49.159417721422045</v>
      </c>
      <c r="AE21" s="45">
        <f t="shared" ca="1" si="10"/>
        <v>0</v>
      </c>
      <c r="AF21" s="44">
        <f t="shared" ca="1" si="11"/>
        <v>-10.95263726267487</v>
      </c>
      <c r="AH21" s="78">
        <v>50</v>
      </c>
    </row>
    <row r="22" spans="3:34" x14ac:dyDescent="0.2">
      <c r="K22" s="32"/>
      <c r="M22" s="65"/>
      <c r="P22" s="43" t="s">
        <v>63</v>
      </c>
      <c r="Q22" s="44">
        <f t="shared" ca="1" si="0"/>
        <v>69.955107079767572</v>
      </c>
      <c r="R22" s="44">
        <f t="shared" ca="1" si="1"/>
        <v>59.600306467870098</v>
      </c>
      <c r="S22" s="45">
        <f t="shared" ca="1" si="2"/>
        <v>0</v>
      </c>
      <c r="T22" s="44">
        <f t="shared" ca="1" si="3"/>
        <v>-10.354800611897474</v>
      </c>
      <c r="V22" s="43" t="s">
        <v>63</v>
      </c>
      <c r="W22" s="44">
        <f t="shared" ca="1" si="4"/>
        <v>40.388599903692899</v>
      </c>
      <c r="X22" s="44">
        <f t="shared" ca="1" si="5"/>
        <v>59.613917591059646</v>
      </c>
      <c r="Y22" s="45">
        <f t="shared" ca="1" si="6"/>
        <v>19.225317687366747</v>
      </c>
      <c r="Z22" s="44">
        <f t="shared" ca="1" si="7"/>
        <v>0</v>
      </c>
      <c r="AB22" s="43" t="s">
        <v>40</v>
      </c>
      <c r="AC22" s="44">
        <f t="shared" ca="1" si="8"/>
        <v>38.285911710016101</v>
      </c>
      <c r="AD22" s="44">
        <f t="shared" ca="1" si="9"/>
        <v>47.379443352831153</v>
      </c>
      <c r="AE22" s="45">
        <f t="shared" ca="1" si="10"/>
        <v>9.0935316428150514</v>
      </c>
      <c r="AF22" s="44">
        <f t="shared" ca="1" si="11"/>
        <v>0</v>
      </c>
      <c r="AH22" s="78">
        <v>50</v>
      </c>
    </row>
    <row r="23" spans="3:34" x14ac:dyDescent="0.2">
      <c r="K23" s="32"/>
      <c r="M23" s="65"/>
      <c r="P23" s="43" t="s">
        <v>41</v>
      </c>
      <c r="Q23" s="44">
        <f t="shared" ca="1" si="0"/>
        <v>77.195881324071863</v>
      </c>
      <c r="R23" s="44">
        <f t="shared" ca="1" si="1"/>
        <v>62.713933987675979</v>
      </c>
      <c r="S23" s="45">
        <f t="shared" ca="1" si="2"/>
        <v>0</v>
      </c>
      <c r="T23" s="44">
        <f t="shared" ca="1" si="3"/>
        <v>-14.481947336395883</v>
      </c>
      <c r="V23" s="77" t="s">
        <v>73</v>
      </c>
      <c r="W23" s="44">
        <f t="shared" ca="1" si="4"/>
        <v>39.005522981777524</v>
      </c>
      <c r="X23" s="44">
        <f t="shared" ca="1" si="5"/>
        <v>34.619853287650507</v>
      </c>
      <c r="Y23" s="45">
        <f t="shared" ca="1" si="6"/>
        <v>0</v>
      </c>
      <c r="Z23" s="44">
        <f t="shared" ca="1" si="7"/>
        <v>-4.3856696941270172</v>
      </c>
      <c r="AB23" s="77" t="s">
        <v>73</v>
      </c>
      <c r="AC23" s="44">
        <f t="shared" ca="1" si="8"/>
        <v>33.779773790117083</v>
      </c>
      <c r="AD23" s="44">
        <f t="shared" ca="1" si="9"/>
        <v>26.260225036203515</v>
      </c>
      <c r="AE23" s="45">
        <f t="shared" ca="1" si="10"/>
        <v>0</v>
      </c>
      <c r="AF23" s="44">
        <f t="shared" ca="1" si="11"/>
        <v>-7.5195487539135684</v>
      </c>
      <c r="AH23" s="78">
        <v>50</v>
      </c>
    </row>
    <row r="24" spans="3:34" x14ac:dyDescent="0.2">
      <c r="K24" s="32"/>
      <c r="M24" s="65"/>
      <c r="P24" s="43" t="s">
        <v>38</v>
      </c>
      <c r="Q24" s="44">
        <f t="shared" ca="1" si="0"/>
        <v>68.954077002668669</v>
      </c>
      <c r="R24" s="44">
        <f t="shared" ca="1" si="1"/>
        <v>62.406723865304215</v>
      </c>
      <c r="S24" s="45">
        <f t="shared" ca="1" si="2"/>
        <v>0</v>
      </c>
      <c r="T24" s="44">
        <f t="shared" ca="1" si="3"/>
        <v>-6.5473531373644533</v>
      </c>
      <c r="V24" s="43" t="s">
        <v>7</v>
      </c>
      <c r="W24" s="44">
        <f t="shared" ca="1" si="4"/>
        <v>45.359766843343245</v>
      </c>
      <c r="X24" s="44">
        <f t="shared" ca="1" si="5"/>
        <v>55.64504508997917</v>
      </c>
      <c r="Y24" s="45">
        <f t="shared" ca="1" si="6"/>
        <v>10.285278246635926</v>
      </c>
      <c r="Z24" s="44">
        <f t="shared" ca="1" si="7"/>
        <v>0</v>
      </c>
      <c r="AB24" s="77" t="s">
        <v>49</v>
      </c>
      <c r="AC24" s="44">
        <f t="shared" ca="1" si="8"/>
        <v>42.076335075049407</v>
      </c>
      <c r="AD24" s="44">
        <f t="shared" ca="1" si="9"/>
        <v>46.891229979606159</v>
      </c>
      <c r="AE24" s="45">
        <f t="shared" ca="1" si="10"/>
        <v>4.814894904556752</v>
      </c>
      <c r="AF24" s="44">
        <f t="shared" ca="1" si="11"/>
        <v>0</v>
      </c>
      <c r="AH24" s="78">
        <v>50</v>
      </c>
    </row>
    <row r="25" spans="3:34" x14ac:dyDescent="0.2">
      <c r="K25" s="32"/>
      <c r="M25" s="65"/>
      <c r="P25" s="77" t="s">
        <v>74</v>
      </c>
      <c r="Q25" s="44">
        <f t="shared" ca="1" si="0"/>
        <v>59.619055684222062</v>
      </c>
      <c r="R25" s="44">
        <f t="shared" ca="1" si="1"/>
        <v>60.790853832783554</v>
      </c>
      <c r="S25" s="45">
        <f t="shared" ca="1" si="2"/>
        <v>1.1717981485614928</v>
      </c>
      <c r="T25" s="44">
        <f t="shared" ca="1" si="3"/>
        <v>0</v>
      </c>
      <c r="V25" s="43" t="s">
        <v>75</v>
      </c>
      <c r="W25" s="44">
        <f t="shared" ca="1" si="4"/>
        <v>60.738851788754033</v>
      </c>
      <c r="X25" s="44">
        <f t="shared" ca="1" si="5"/>
        <v>69.166503885576518</v>
      </c>
      <c r="Y25" s="45">
        <f t="shared" ca="1" si="6"/>
        <v>8.4276520968224844</v>
      </c>
      <c r="Z25" s="44">
        <f t="shared" ca="1" si="7"/>
        <v>0</v>
      </c>
      <c r="AB25" s="43" t="s">
        <v>63</v>
      </c>
      <c r="AC25" s="44">
        <f t="shared" ca="1" si="8"/>
        <v>34.977553539883786</v>
      </c>
      <c r="AD25" s="44">
        <f t="shared" ca="1" si="9"/>
        <v>52.422429164376879</v>
      </c>
      <c r="AE25" s="45">
        <f t="shared" ca="1" si="10"/>
        <v>17.444875624493093</v>
      </c>
      <c r="AF25" s="44">
        <f t="shared" ca="1" si="11"/>
        <v>0</v>
      </c>
      <c r="AH25" s="78">
        <v>50</v>
      </c>
    </row>
    <row r="26" spans="3:34" x14ac:dyDescent="0.2">
      <c r="K26" s="32"/>
      <c r="M26" s="65"/>
      <c r="P26" s="43" t="s">
        <v>48</v>
      </c>
      <c r="Q26" s="44">
        <f t="shared" ca="1" si="0"/>
        <v>91.6166693035387</v>
      </c>
      <c r="R26" s="44">
        <f t="shared" ca="1" si="1"/>
        <v>77.416085561490206</v>
      </c>
      <c r="S26" s="45">
        <f t="shared" ca="1" si="2"/>
        <v>0</v>
      </c>
      <c r="T26" s="44">
        <f t="shared" ca="1" si="3"/>
        <v>-14.200583742048494</v>
      </c>
      <c r="V26" s="43" t="s">
        <v>2</v>
      </c>
      <c r="W26" s="44">
        <f t="shared" ca="1" si="4"/>
        <v>33.197013836553552</v>
      </c>
      <c r="X26" s="44">
        <f t="shared" ca="1" si="5"/>
        <v>57.413719144378305</v>
      </c>
      <c r="Y26" s="45">
        <f t="shared" ca="1" si="6"/>
        <v>24.216705307824753</v>
      </c>
      <c r="Z26" s="44">
        <f t="shared" ca="1" si="7"/>
        <v>0</v>
      </c>
      <c r="AB26" s="77" t="s">
        <v>61</v>
      </c>
      <c r="AC26" s="44">
        <f t="shared" ca="1" si="8"/>
        <v>25.755032082202838</v>
      </c>
      <c r="AD26" s="44">
        <f t="shared" ca="1" si="9"/>
        <v>50.866132198075633</v>
      </c>
      <c r="AE26" s="45">
        <f t="shared" ca="1" si="10"/>
        <v>25.111100115872794</v>
      </c>
      <c r="AF26" s="44">
        <f t="shared" ca="1" si="11"/>
        <v>0</v>
      </c>
      <c r="AH26" s="78">
        <v>50</v>
      </c>
    </row>
    <row r="27" spans="3:34" x14ac:dyDescent="0.2">
      <c r="K27" s="32"/>
      <c r="M27" s="65"/>
      <c r="P27" s="43" t="s">
        <v>40</v>
      </c>
      <c r="Q27" s="44">
        <f t="shared" ca="1" si="0"/>
        <v>76.571823420032203</v>
      </c>
      <c r="R27" s="44">
        <f t="shared" ca="1" si="1"/>
        <v>65.017289577110972</v>
      </c>
      <c r="S27" s="45">
        <f t="shared" ca="1" si="2"/>
        <v>0</v>
      </c>
      <c r="T27" s="44">
        <f t="shared" ca="1" si="3"/>
        <v>-11.554533842921231</v>
      </c>
      <c r="V27" s="43" t="s">
        <v>60</v>
      </c>
      <c r="W27" s="44">
        <f t="shared" ca="1" si="4"/>
        <v>33.595434143341343</v>
      </c>
      <c r="X27" s="44">
        <f t="shared" ca="1" si="5"/>
        <v>56.91947920435986</v>
      </c>
      <c r="Y27" s="45">
        <f t="shared" ca="1" si="6"/>
        <v>23.324045061018516</v>
      </c>
      <c r="Z27" s="44">
        <f t="shared" ca="1" si="7"/>
        <v>0</v>
      </c>
      <c r="AB27" s="77" t="s">
        <v>127</v>
      </c>
      <c r="AC27" s="44">
        <f t="shared" ca="1" si="8"/>
        <v>27.427643257946524</v>
      </c>
      <c r="AD27" s="44">
        <f t="shared" ca="1" si="9"/>
        <v>50.124112425221774</v>
      </c>
      <c r="AE27" s="45">
        <f t="shared" ca="1" si="10"/>
        <v>22.69646916727525</v>
      </c>
      <c r="AF27" s="44">
        <f t="shared" ca="1" si="11"/>
        <v>0</v>
      </c>
      <c r="AH27" s="78">
        <v>50</v>
      </c>
    </row>
    <row r="28" spans="3:34" x14ac:dyDescent="0.2">
      <c r="K28" s="32"/>
      <c r="M28" s="65"/>
      <c r="P28" s="43" t="s">
        <v>52</v>
      </c>
      <c r="Q28" s="44">
        <f t="shared" ca="1" si="0"/>
        <v>77.06586745689053</v>
      </c>
      <c r="R28" s="44">
        <f t="shared" ca="1" si="1"/>
        <v>70.129939385770385</v>
      </c>
      <c r="S28" s="45">
        <f t="shared" ca="1" si="2"/>
        <v>0</v>
      </c>
      <c r="T28" s="44">
        <f t="shared" ca="1" si="3"/>
        <v>-6.935928071120145</v>
      </c>
      <c r="V28" s="77" t="s">
        <v>49</v>
      </c>
      <c r="W28" s="44">
        <f t="shared" ca="1" si="4"/>
        <v>48.585566764185337</v>
      </c>
      <c r="X28" s="44">
        <f t="shared" ca="1" si="5"/>
        <v>55.525109000309776</v>
      </c>
      <c r="Y28" s="45">
        <f t="shared" ca="1" si="6"/>
        <v>6.9395422361244385</v>
      </c>
      <c r="Z28" s="44">
        <f t="shared" ca="1" si="7"/>
        <v>0</v>
      </c>
      <c r="AB28" s="43" t="s">
        <v>2</v>
      </c>
      <c r="AC28" s="44">
        <f t="shared" ca="1" si="8"/>
        <v>28.749457312238885</v>
      </c>
      <c r="AD28" s="44">
        <f t="shared" ca="1" si="9"/>
        <v>51.922203817002817</v>
      </c>
      <c r="AE28" s="45">
        <f t="shared" ca="1" si="10"/>
        <v>23.172746504763932</v>
      </c>
      <c r="AF28" s="44">
        <f t="shared" ca="1" si="11"/>
        <v>0</v>
      </c>
      <c r="AH28" s="78">
        <v>50</v>
      </c>
    </row>
    <row r="29" spans="3:34" x14ac:dyDescent="0.2">
      <c r="K29" s="32"/>
      <c r="M29" s="65"/>
      <c r="P29" s="43" t="s">
        <v>7</v>
      </c>
      <c r="Q29" s="44">
        <f t="shared" ca="1" si="0"/>
        <v>78.565420792148657</v>
      </c>
      <c r="R29" s="44">
        <f t="shared" ca="1" si="1"/>
        <v>65.940241361238847</v>
      </c>
      <c r="S29" s="45">
        <f t="shared" ca="1" si="2"/>
        <v>0</v>
      </c>
      <c r="T29" s="44">
        <f t="shared" ca="1" si="3"/>
        <v>-12.62517943090981</v>
      </c>
      <c r="V29" s="43" t="s">
        <v>72</v>
      </c>
      <c r="W29" s="44">
        <f t="shared" ca="1" si="4"/>
        <v>31.675629118960806</v>
      </c>
      <c r="X29" s="44">
        <f t="shared" ca="1" si="5"/>
        <v>47.214989742833474</v>
      </c>
      <c r="Y29" s="45">
        <f t="shared" ca="1" si="6"/>
        <v>15.539360623872668</v>
      </c>
      <c r="Z29" s="44">
        <f t="shared" ca="1" si="7"/>
        <v>0</v>
      </c>
      <c r="AB29" s="43" t="s">
        <v>58</v>
      </c>
      <c r="AC29" s="44">
        <f t="shared" ca="1" si="8"/>
        <v>41.995875086757565</v>
      </c>
      <c r="AD29" s="44">
        <f t="shared" ca="1" si="9"/>
        <v>52.64333660741341</v>
      </c>
      <c r="AE29" s="45">
        <f t="shared" ca="1" si="10"/>
        <v>10.647461520655845</v>
      </c>
      <c r="AF29" s="44">
        <f t="shared" ca="1" si="11"/>
        <v>0</v>
      </c>
      <c r="AH29" s="78">
        <v>50</v>
      </c>
    </row>
    <row r="30" spans="3:34" x14ac:dyDescent="0.2">
      <c r="K30" s="32"/>
      <c r="M30" s="65"/>
      <c r="P30" s="43" t="s">
        <v>21</v>
      </c>
      <c r="Q30" s="44">
        <f t="shared" ca="1" si="0"/>
        <v>77.122516180859876</v>
      </c>
      <c r="R30" s="44">
        <f t="shared" ca="1" si="1"/>
        <v>68.639039400965274</v>
      </c>
      <c r="S30" s="45">
        <f t="shared" ca="1" si="2"/>
        <v>0</v>
      </c>
      <c r="T30" s="44">
        <f t="shared" ca="1" si="3"/>
        <v>-8.4834767798946018</v>
      </c>
      <c r="V30" s="43" t="s">
        <v>57</v>
      </c>
      <c r="W30" s="44">
        <f t="shared" ca="1" si="4"/>
        <v>46.687439163501416</v>
      </c>
      <c r="X30" s="44">
        <f t="shared" ca="1" si="5"/>
        <v>61.69059242639392</v>
      </c>
      <c r="Y30" s="45">
        <f t="shared" ca="1" si="6"/>
        <v>15.003153262892504</v>
      </c>
      <c r="Z30" s="44">
        <f t="shared" ca="1" si="7"/>
        <v>0</v>
      </c>
      <c r="AB30" s="77" t="s">
        <v>7</v>
      </c>
      <c r="AC30" s="44">
        <f t="shared" ca="1" si="8"/>
        <v>39.282710396074329</v>
      </c>
      <c r="AD30" s="44">
        <f t="shared" ca="1" si="9"/>
        <v>51.888795987801871</v>
      </c>
      <c r="AE30" s="45">
        <f t="shared" ca="1" si="10"/>
        <v>12.606085591727542</v>
      </c>
      <c r="AF30" s="44">
        <f t="shared" ca="1" si="11"/>
        <v>0</v>
      </c>
      <c r="AH30" s="78">
        <v>50</v>
      </c>
    </row>
    <row r="31" spans="3:34" x14ac:dyDescent="0.2">
      <c r="K31" s="32"/>
      <c r="M31" s="65"/>
      <c r="P31" s="43" t="s">
        <v>75</v>
      </c>
      <c r="Q31" s="44">
        <f t="shared" ca="1" si="0"/>
        <v>105.20277729151776</v>
      </c>
      <c r="R31" s="44">
        <f t="shared" ca="1" si="1"/>
        <v>77.934333480510034</v>
      </c>
      <c r="S31" s="45">
        <f t="shared" ca="1" si="2"/>
        <v>0</v>
      </c>
      <c r="T31" s="44">
        <f t="shared" ca="1" si="3"/>
        <v>-27.268443811007728</v>
      </c>
      <c r="V31" s="77" t="s">
        <v>59</v>
      </c>
      <c r="W31" s="44">
        <f t="shared" ca="1" si="4"/>
        <v>48.953439970102686</v>
      </c>
      <c r="X31" s="44">
        <f t="shared" ca="1" si="5"/>
        <v>65.140182034373325</v>
      </c>
      <c r="Y31" s="45">
        <f t="shared" ca="1" si="6"/>
        <v>16.186742064270639</v>
      </c>
      <c r="Z31" s="44">
        <f t="shared" ca="1" si="7"/>
        <v>0</v>
      </c>
      <c r="AB31" s="43" t="s">
        <v>52</v>
      </c>
      <c r="AC31" s="44">
        <f t="shared" ca="1" si="8"/>
        <v>38.532933728445265</v>
      </c>
      <c r="AD31" s="44">
        <f t="shared" ca="1" si="9"/>
        <v>54.622515327017645</v>
      </c>
      <c r="AE31" s="45">
        <f t="shared" ca="1" si="10"/>
        <v>16.08958159857238</v>
      </c>
      <c r="AF31" s="44">
        <f t="shared" ca="1" si="11"/>
        <v>0</v>
      </c>
      <c r="AH31" s="78">
        <v>50</v>
      </c>
    </row>
    <row r="32" spans="3:34" x14ac:dyDescent="0.2">
      <c r="C32" s="68" t="s">
        <v>115</v>
      </c>
      <c r="P32" s="43" t="s">
        <v>57</v>
      </c>
      <c r="Q32" s="44">
        <f t="shared" ca="1" si="0"/>
        <v>80.865016706465454</v>
      </c>
      <c r="R32" s="44">
        <f t="shared" ca="1" si="1"/>
        <v>71.365631633958941</v>
      </c>
      <c r="S32" s="45">
        <f t="shared" ca="1" si="2"/>
        <v>0</v>
      </c>
      <c r="T32" s="44">
        <f t="shared" ca="1" si="3"/>
        <v>-9.499385072506513</v>
      </c>
      <c r="V32" s="43" t="s">
        <v>58</v>
      </c>
      <c r="W32" s="44">
        <f t="shared" ca="1" si="4"/>
        <v>48.492659572386756</v>
      </c>
      <c r="X32" s="44">
        <f t="shared" ca="1" si="5"/>
        <v>74.183332788814923</v>
      </c>
      <c r="Y32" s="45">
        <f t="shared" ca="1" si="6"/>
        <v>25.690673216428166</v>
      </c>
      <c r="Z32" s="44">
        <f t="shared" ca="1" si="7"/>
        <v>0</v>
      </c>
      <c r="AB32" s="77" t="s">
        <v>57</v>
      </c>
      <c r="AC32" s="44">
        <f t="shared" ca="1" si="8"/>
        <v>40.432508353232727</v>
      </c>
      <c r="AD32" s="44">
        <f t="shared" ca="1" si="9"/>
        <v>54.121495011668834</v>
      </c>
      <c r="AE32" s="45">
        <f t="shared" ca="1" si="10"/>
        <v>13.688986658436107</v>
      </c>
      <c r="AF32" s="44">
        <f t="shared" ca="1" si="11"/>
        <v>0</v>
      </c>
      <c r="AH32" s="78">
        <v>50</v>
      </c>
    </row>
    <row r="33" spans="1:34" ht="11.25" customHeight="1" x14ac:dyDescent="0.2">
      <c r="P33" s="43" t="s">
        <v>62</v>
      </c>
      <c r="Q33" s="44">
        <f t="shared" ca="1" si="0"/>
        <v>74.790717239702516</v>
      </c>
      <c r="R33" s="44">
        <f t="shared" ca="1" si="1"/>
        <v>76.518842255419074</v>
      </c>
      <c r="S33" s="45">
        <f t="shared" ca="1" si="2"/>
        <v>1.7281250157165573</v>
      </c>
      <c r="T33" s="44">
        <f t="shared" ca="1" si="3"/>
        <v>0</v>
      </c>
      <c r="V33" s="77" t="s">
        <v>52</v>
      </c>
      <c r="W33" s="44">
        <f t="shared" ca="1" si="4"/>
        <v>44.49399932156777</v>
      </c>
      <c r="X33" s="44">
        <f t="shared" ca="1" si="5"/>
        <v>69.808527957391988</v>
      </c>
      <c r="Y33" s="45">
        <f t="shared" ca="1" si="6"/>
        <v>25.314528635824217</v>
      </c>
      <c r="Z33" s="44">
        <f t="shared" ca="1" si="7"/>
        <v>0</v>
      </c>
      <c r="AB33" s="77" t="s">
        <v>55</v>
      </c>
      <c r="AC33" s="44">
        <f t="shared" ca="1" si="8"/>
        <v>32.67979777812895</v>
      </c>
      <c r="AD33" s="44">
        <f t="shared" ca="1" si="9"/>
        <v>70.211694102215276</v>
      </c>
      <c r="AE33" s="45">
        <f t="shared" ca="1" si="10"/>
        <v>37.531896324086325</v>
      </c>
      <c r="AF33" s="44">
        <f t="shared" ca="1" si="11"/>
        <v>0</v>
      </c>
      <c r="AH33" s="78">
        <v>50</v>
      </c>
    </row>
    <row r="34" spans="1:34" x14ac:dyDescent="0.2">
      <c r="P34" s="77" t="s">
        <v>55</v>
      </c>
      <c r="Q34" s="44">
        <f t="shared" ca="1" si="0"/>
        <v>65.359595556257901</v>
      </c>
      <c r="R34" s="44">
        <f t="shared" ca="1" si="1"/>
        <v>75.549910044864831</v>
      </c>
      <c r="S34" s="45">
        <f t="shared" ca="1" si="2"/>
        <v>10.19031448860693</v>
      </c>
      <c r="T34" s="44">
        <f t="shared" ca="1" si="3"/>
        <v>0</v>
      </c>
      <c r="V34" s="43" t="s">
        <v>38</v>
      </c>
      <c r="W34" s="44">
        <f t="shared" ca="1" si="4"/>
        <v>39.810654919212944</v>
      </c>
      <c r="X34" s="44">
        <f t="shared" ca="1" si="5"/>
        <v>68.310496913705634</v>
      </c>
      <c r="Y34" s="45">
        <f t="shared" ca="1" si="6"/>
        <v>28.499841994492691</v>
      </c>
      <c r="Z34" s="44">
        <f t="shared" ca="1" si="7"/>
        <v>0</v>
      </c>
      <c r="AB34" s="43" t="s">
        <v>16</v>
      </c>
      <c r="AC34" s="44">
        <f t="shared" ca="1" si="8"/>
        <v>30.281944767983312</v>
      </c>
      <c r="AD34" s="44">
        <f t="shared" ca="1" si="9"/>
        <v>56.176939742229997</v>
      </c>
      <c r="AE34" s="45">
        <f t="shared" ca="1" si="10"/>
        <v>25.894994974246686</v>
      </c>
      <c r="AF34" s="44">
        <f t="shared" ca="1" si="11"/>
        <v>0</v>
      </c>
      <c r="AH34" s="78">
        <v>50</v>
      </c>
    </row>
    <row r="35" spans="1:34" x14ac:dyDescent="0.2">
      <c r="P35" s="77" t="s">
        <v>50</v>
      </c>
      <c r="Q35" s="44">
        <f t="shared" ca="1" si="0"/>
        <v>84.704687682437779</v>
      </c>
      <c r="R35" s="44">
        <f t="shared" ca="1" si="1"/>
        <v>81.35443352306892</v>
      </c>
      <c r="S35" s="45">
        <f t="shared" ca="1" si="2"/>
        <v>0</v>
      </c>
      <c r="T35" s="44">
        <f t="shared" ca="1" si="3"/>
        <v>-3.3502541593688591</v>
      </c>
      <c r="V35" s="43" t="s">
        <v>62</v>
      </c>
      <c r="W35" s="44">
        <f t="shared" ca="1" si="4"/>
        <v>43.180440731227428</v>
      </c>
      <c r="X35" s="44">
        <f t="shared" ca="1" si="5"/>
        <v>79.28533896337143</v>
      </c>
      <c r="Y35" s="45">
        <f t="shared" ca="1" si="6"/>
        <v>36.104898232144002</v>
      </c>
      <c r="Z35" s="44">
        <f t="shared" ca="1" si="7"/>
        <v>0</v>
      </c>
      <c r="AB35" s="43" t="s">
        <v>38</v>
      </c>
      <c r="AC35" s="44">
        <f t="shared" ca="1" si="8"/>
        <v>34.477038501334334</v>
      </c>
      <c r="AD35" s="44">
        <f t="shared" ca="1" si="9"/>
        <v>58.265718639914276</v>
      </c>
      <c r="AE35" s="45">
        <f t="shared" ca="1" si="10"/>
        <v>23.788680138579942</v>
      </c>
      <c r="AF35" s="44">
        <f t="shared" ca="1" si="11"/>
        <v>0</v>
      </c>
      <c r="AH35" s="78">
        <v>50</v>
      </c>
    </row>
    <row r="36" spans="1:34" x14ac:dyDescent="0.2">
      <c r="P36" s="43" t="s">
        <v>58</v>
      </c>
      <c r="Q36" s="44">
        <f t="shared" ca="1" si="0"/>
        <v>83.991750173515129</v>
      </c>
      <c r="R36" s="44">
        <f t="shared" ca="1" si="1"/>
        <v>83.67070410212699</v>
      </c>
      <c r="S36" s="45">
        <f t="shared" ca="1" si="2"/>
        <v>0</v>
      </c>
      <c r="T36" s="44">
        <f t="shared" ca="1" si="3"/>
        <v>-0.3210460713881389</v>
      </c>
      <c r="V36" s="77" t="s">
        <v>55</v>
      </c>
      <c r="W36" s="44">
        <f t="shared" ca="1" si="4"/>
        <v>37.735380088530569</v>
      </c>
      <c r="X36" s="44">
        <f t="shared" ca="1" si="5"/>
        <v>79.54859900522284</v>
      </c>
      <c r="Y36" s="45">
        <f t="shared" ca="1" si="6"/>
        <v>41.813218916692271</v>
      </c>
      <c r="Z36" s="44">
        <f t="shared" ca="1" si="7"/>
        <v>0</v>
      </c>
      <c r="AB36" s="43" t="s">
        <v>50</v>
      </c>
      <c r="AC36" s="44">
        <f t="shared" ca="1" si="8"/>
        <v>42.35234384121889</v>
      </c>
      <c r="AD36" s="44">
        <f t="shared" ca="1" si="9"/>
        <v>68.287572351641913</v>
      </c>
      <c r="AE36" s="45">
        <f t="shared" ca="1" si="10"/>
        <v>25.935228510423023</v>
      </c>
      <c r="AF36" s="44">
        <f t="shared" ca="1" si="11"/>
        <v>0</v>
      </c>
      <c r="AH36" s="78">
        <v>50</v>
      </c>
    </row>
    <row r="37" spans="1:34" x14ac:dyDescent="0.2">
      <c r="P37" s="77" t="s">
        <v>66</v>
      </c>
      <c r="Q37" s="44">
        <f t="shared" ca="1" si="0"/>
        <v>120.22410996819383</v>
      </c>
      <c r="R37" s="44">
        <f t="shared" ca="1" si="1"/>
        <v>94.065765931227148</v>
      </c>
      <c r="S37" s="45">
        <f t="shared" ca="1" si="2"/>
        <v>0</v>
      </c>
      <c r="T37" s="44">
        <f t="shared" ca="1" si="3"/>
        <v>-26.158344036966682</v>
      </c>
      <c r="V37" s="43" t="s">
        <v>50</v>
      </c>
      <c r="W37" s="44">
        <f t="shared" ca="1" si="4"/>
        <v>48.904274235078638</v>
      </c>
      <c r="X37" s="44">
        <f t="shared" ca="1" si="5"/>
        <v>86.936588731343079</v>
      </c>
      <c r="Y37" s="45">
        <f t="shared" ca="1" si="6"/>
        <v>38.032314496264441</v>
      </c>
      <c r="Z37" s="44">
        <f t="shared" ca="1" si="7"/>
        <v>0</v>
      </c>
      <c r="AB37" s="43" t="s">
        <v>62</v>
      </c>
      <c r="AC37" s="44">
        <f t="shared" ca="1" si="8"/>
        <v>37.395358619851258</v>
      </c>
      <c r="AD37" s="44">
        <f t="shared" ca="1" si="9"/>
        <v>71.34145766602532</v>
      </c>
      <c r="AE37" s="45">
        <f t="shared" ca="1" si="10"/>
        <v>33.946099046174062</v>
      </c>
      <c r="AF37" s="44">
        <f t="shared" ca="1" si="11"/>
        <v>0</v>
      </c>
      <c r="AH37" s="78">
        <v>50</v>
      </c>
    </row>
    <row r="38" spans="1:34" x14ac:dyDescent="0.2">
      <c r="A38" s="79"/>
      <c r="B38" s="79"/>
      <c r="C38" s="79"/>
      <c r="D38" s="79"/>
      <c r="E38" s="79"/>
      <c r="F38" s="79"/>
      <c r="G38" s="79"/>
      <c r="H38" s="79"/>
      <c r="I38" s="79"/>
      <c r="J38" s="79"/>
      <c r="K38" s="79"/>
      <c r="L38" s="79"/>
      <c r="M38" s="79"/>
      <c r="N38" s="79"/>
      <c r="O38" s="79"/>
      <c r="P38" s="43" t="s">
        <v>69</v>
      </c>
      <c r="Q38" s="44" t="str">
        <f t="shared" ca="1" si="0"/>
        <v>n/a</v>
      </c>
      <c r="R38" s="44" t="str">
        <f t="shared" ca="1" si="1"/>
        <v>n/a</v>
      </c>
      <c r="S38" s="45" t="str">
        <f t="shared" ca="1" si="2"/>
        <v>n/a</v>
      </c>
      <c r="T38" s="44" t="str">
        <f t="shared" ca="1" si="3"/>
        <v>n/a</v>
      </c>
      <c r="V38" s="43" t="s">
        <v>69</v>
      </c>
      <c r="W38" s="44" t="str">
        <f t="shared" ca="1" si="4"/>
        <v>n/a</v>
      </c>
      <c r="X38" s="44" t="str">
        <f t="shared" ca="1" si="5"/>
        <v>n/a</v>
      </c>
      <c r="Y38" s="45" t="str">
        <f t="shared" ca="1" si="6"/>
        <v>n/a</v>
      </c>
      <c r="Z38" s="44" t="str">
        <f t="shared" ca="1" si="7"/>
        <v>n/a</v>
      </c>
      <c r="AB38" s="43" t="s">
        <v>69</v>
      </c>
      <c r="AC38" s="44" t="str">
        <f t="shared" ca="1" si="8"/>
        <v>n/a</v>
      </c>
      <c r="AD38" s="44" t="str">
        <f t="shared" ca="1" si="9"/>
        <v>n/a</v>
      </c>
      <c r="AE38" s="45" t="str">
        <f t="shared" ca="1" si="10"/>
        <v>n/a</v>
      </c>
      <c r="AF38" s="44" t="str">
        <f t="shared" ca="1" si="11"/>
        <v>n/a</v>
      </c>
      <c r="AH38" s="78">
        <v>50</v>
      </c>
    </row>
    <row r="39" spans="1:34" x14ac:dyDescent="0.2">
      <c r="A39" s="79"/>
      <c r="B39" s="79"/>
      <c r="C39" s="79"/>
      <c r="D39" s="79"/>
      <c r="E39" s="79"/>
      <c r="F39" s="79"/>
      <c r="G39" s="79"/>
      <c r="H39" s="79"/>
      <c r="I39" s="79"/>
      <c r="J39" s="79"/>
      <c r="K39" s="79"/>
      <c r="L39" s="79"/>
      <c r="M39" s="79"/>
      <c r="N39" s="79"/>
      <c r="O39" s="79"/>
      <c r="P39" s="77" t="s">
        <v>43</v>
      </c>
      <c r="Q39" s="44" t="str">
        <f t="shared" ca="1" si="0"/>
        <v>n/a</v>
      </c>
      <c r="R39" s="44" t="str">
        <f t="shared" ca="1" si="1"/>
        <v>n/a</v>
      </c>
      <c r="S39" s="45" t="str">
        <f t="shared" ca="1" si="2"/>
        <v>n/a</v>
      </c>
      <c r="T39" s="44" t="str">
        <f t="shared" ca="1" si="3"/>
        <v>n/a</v>
      </c>
      <c r="V39" s="43" t="s">
        <v>65</v>
      </c>
      <c r="W39" s="44" t="str">
        <f t="shared" ca="1" si="4"/>
        <v>n/a</v>
      </c>
      <c r="X39" s="44" t="str">
        <f t="shared" ca="1" si="5"/>
        <v>n/a</v>
      </c>
      <c r="Y39" s="45" t="str">
        <f t="shared" ca="1" si="6"/>
        <v>n/a</v>
      </c>
      <c r="Z39" s="44" t="str">
        <f t="shared" ca="1" si="7"/>
        <v>n/a</v>
      </c>
      <c r="AB39" s="77" t="s">
        <v>65</v>
      </c>
      <c r="AC39" s="44" t="str">
        <f t="shared" ca="1" si="8"/>
        <v>n/a</v>
      </c>
      <c r="AD39" s="44" t="str">
        <f t="shared" ca="1" si="9"/>
        <v>n/a</v>
      </c>
      <c r="AE39" s="45" t="str">
        <f t="shared" ca="1" si="10"/>
        <v>n/a</v>
      </c>
      <c r="AF39" s="44" t="str">
        <f t="shared" ca="1" si="11"/>
        <v>n/a</v>
      </c>
      <c r="AH39" s="78">
        <v>50</v>
      </c>
    </row>
    <row r="40" spans="1:34" x14ac:dyDescent="0.2">
      <c r="P40" s="43" t="s">
        <v>56</v>
      </c>
      <c r="Q40" s="44" t="str">
        <f t="shared" ca="1" si="0"/>
        <v>n/a</v>
      </c>
      <c r="R40" s="44" t="str">
        <f t="shared" ca="1" si="1"/>
        <v>n/a</v>
      </c>
      <c r="S40" s="45" t="str">
        <f t="shared" ca="1" si="2"/>
        <v>n/a</v>
      </c>
      <c r="T40" s="44" t="str">
        <f t="shared" ca="1" si="3"/>
        <v>n/a</v>
      </c>
      <c r="V40" s="77" t="s">
        <v>51</v>
      </c>
      <c r="W40" s="44" t="str">
        <f t="shared" ca="1" si="4"/>
        <v>n/a</v>
      </c>
      <c r="X40" s="44" t="str">
        <f t="shared" ca="1" si="5"/>
        <v>n/a</v>
      </c>
      <c r="Y40" s="45" t="str">
        <f t="shared" ca="1" si="6"/>
        <v>n/a</v>
      </c>
      <c r="Z40" s="44" t="str">
        <f t="shared" ca="1" si="7"/>
        <v>n/a</v>
      </c>
      <c r="AB40" s="43" t="s">
        <v>64</v>
      </c>
      <c r="AC40" s="44" t="str">
        <f t="shared" ca="1" si="8"/>
        <v>n/a</v>
      </c>
      <c r="AD40" s="44" t="str">
        <f t="shared" ca="1" si="9"/>
        <v>n/a</v>
      </c>
      <c r="AE40" s="45" t="str">
        <f t="shared" ca="1" si="10"/>
        <v>n/a</v>
      </c>
      <c r="AF40" s="44" t="str">
        <f t="shared" ca="1" si="11"/>
        <v>n/a</v>
      </c>
      <c r="AH40" s="78">
        <v>50</v>
      </c>
    </row>
    <row r="41" spans="1:34" x14ac:dyDescent="0.2">
      <c r="P41" s="43" t="s">
        <v>51</v>
      </c>
      <c r="Q41" s="44" t="str">
        <f t="shared" ca="1" si="0"/>
        <v>n/a</v>
      </c>
      <c r="R41" s="44" t="str">
        <f t="shared" ca="1" si="1"/>
        <v>n/a</v>
      </c>
      <c r="S41" s="45" t="str">
        <f t="shared" ca="1" si="2"/>
        <v>n/a</v>
      </c>
      <c r="T41" s="44" t="str">
        <f t="shared" ca="1" si="3"/>
        <v>n/a</v>
      </c>
      <c r="V41" s="43" t="s">
        <v>54</v>
      </c>
      <c r="W41" s="44" t="str">
        <f t="shared" ca="1" si="4"/>
        <v>n/a</v>
      </c>
      <c r="X41" s="44" t="str">
        <f t="shared" ca="1" si="5"/>
        <v>n/a</v>
      </c>
      <c r="Y41" s="45" t="str">
        <f t="shared" ca="1" si="6"/>
        <v>n/a</v>
      </c>
      <c r="Z41" s="44" t="str">
        <f t="shared" ca="1" si="7"/>
        <v>n/a</v>
      </c>
      <c r="AB41" s="43" t="s">
        <v>56</v>
      </c>
      <c r="AC41" s="44" t="str">
        <f t="shared" ca="1" si="8"/>
        <v>n/a</v>
      </c>
      <c r="AD41" s="44" t="str">
        <f t="shared" ca="1" si="9"/>
        <v>n/a</v>
      </c>
      <c r="AE41" s="45" t="str">
        <f t="shared" ca="1" si="10"/>
        <v>n/a</v>
      </c>
      <c r="AF41" s="44" t="str">
        <f t="shared" ca="1" si="11"/>
        <v>n/a</v>
      </c>
      <c r="AH41" s="78">
        <v>50</v>
      </c>
    </row>
    <row r="42" spans="1:34" x14ac:dyDescent="0.2">
      <c r="P42" s="77" t="s">
        <v>65</v>
      </c>
      <c r="Q42" s="44" t="str">
        <f t="shared" ca="1" si="0"/>
        <v>n/a</v>
      </c>
      <c r="R42" s="44" t="str">
        <f t="shared" ca="1" si="1"/>
        <v>n/a</v>
      </c>
      <c r="S42" s="45" t="str">
        <f t="shared" ca="1" si="2"/>
        <v>n/a</v>
      </c>
      <c r="T42" s="44" t="str">
        <f t="shared" ca="1" si="3"/>
        <v>n/a</v>
      </c>
      <c r="V42" s="43" t="s">
        <v>56</v>
      </c>
      <c r="W42" s="44" t="str">
        <f t="shared" ca="1" si="4"/>
        <v>n/a</v>
      </c>
      <c r="X42" s="44" t="str">
        <f t="shared" ca="1" si="5"/>
        <v>n/a</v>
      </c>
      <c r="Y42" s="45" t="str">
        <f t="shared" ca="1" si="6"/>
        <v>n/a</v>
      </c>
      <c r="Z42" s="44" t="str">
        <f t="shared" ca="1" si="7"/>
        <v>n/a</v>
      </c>
      <c r="AB42" s="77" t="s">
        <v>54</v>
      </c>
      <c r="AC42" s="44" t="str">
        <f t="shared" ca="1" si="8"/>
        <v>n/a</v>
      </c>
      <c r="AD42" s="44" t="str">
        <f t="shared" ca="1" si="9"/>
        <v>n/a</v>
      </c>
      <c r="AE42" s="45" t="str">
        <f t="shared" ca="1" si="10"/>
        <v>n/a</v>
      </c>
      <c r="AF42" s="44" t="str">
        <f t="shared" ca="1" si="11"/>
        <v>n/a</v>
      </c>
      <c r="AH42" s="78">
        <v>50</v>
      </c>
    </row>
    <row r="43" spans="1:34" x14ac:dyDescent="0.2">
      <c r="P43" s="43" t="s">
        <v>54</v>
      </c>
      <c r="Q43" s="44" t="str">
        <f t="shared" ca="1" si="0"/>
        <v>n/a</v>
      </c>
      <c r="R43" s="44" t="str">
        <f t="shared" ca="1" si="1"/>
        <v>n/a</v>
      </c>
      <c r="S43" s="45" t="str">
        <f t="shared" ca="1" si="2"/>
        <v>n/a</v>
      </c>
      <c r="T43" s="44" t="str">
        <f t="shared" ca="1" si="3"/>
        <v>n/a</v>
      </c>
      <c r="V43" s="77" t="s">
        <v>64</v>
      </c>
      <c r="W43" s="44" t="str">
        <f t="shared" ca="1" si="4"/>
        <v>n/a</v>
      </c>
      <c r="X43" s="44" t="str">
        <f t="shared" ca="1" si="5"/>
        <v>n/a</v>
      </c>
      <c r="Y43" s="45" t="str">
        <f t="shared" ca="1" si="6"/>
        <v>n/a</v>
      </c>
      <c r="Z43" s="44" t="str">
        <f t="shared" ca="1" si="7"/>
        <v>n/a</v>
      </c>
      <c r="AB43" s="43" t="s">
        <v>51</v>
      </c>
      <c r="AC43" s="44" t="str">
        <f t="shared" ca="1" si="8"/>
        <v>n/a</v>
      </c>
      <c r="AD43" s="44" t="str">
        <f t="shared" ca="1" si="9"/>
        <v>n/a</v>
      </c>
      <c r="AE43" s="45" t="str">
        <f t="shared" ca="1" si="10"/>
        <v>n/a</v>
      </c>
      <c r="AF43" s="44" t="str">
        <f t="shared" ca="1" si="11"/>
        <v>n/a</v>
      </c>
      <c r="AH43" s="78">
        <v>50</v>
      </c>
    </row>
    <row r="44" spans="1:34" x14ac:dyDescent="0.2">
      <c r="P44" s="43" t="s">
        <v>64</v>
      </c>
      <c r="Q44" s="44" t="str">
        <f t="shared" ca="1" si="0"/>
        <v>n/a</v>
      </c>
      <c r="R44" s="44" t="str">
        <f t="shared" ca="1" si="1"/>
        <v>n/a</v>
      </c>
      <c r="S44" s="45" t="str">
        <f t="shared" ca="1" si="2"/>
        <v>n/a</v>
      </c>
      <c r="T44" s="44" t="str">
        <f t="shared" ca="1" si="3"/>
        <v>n/a</v>
      </c>
      <c r="V44" s="43" t="s">
        <v>43</v>
      </c>
      <c r="W44" s="44" t="str">
        <f t="shared" ca="1" si="4"/>
        <v>n/a</v>
      </c>
      <c r="X44" s="44" t="str">
        <f t="shared" ca="1" si="5"/>
        <v>n/a</v>
      </c>
      <c r="Y44" s="45" t="str">
        <f t="shared" ca="1" si="6"/>
        <v>n/a</v>
      </c>
      <c r="Z44" s="44" t="str">
        <f t="shared" ca="1" si="7"/>
        <v>n/a</v>
      </c>
      <c r="AB44" s="43" t="s">
        <v>47</v>
      </c>
      <c r="AC44" s="44" t="str">
        <f t="shared" ca="1" si="8"/>
        <v>n/a</v>
      </c>
      <c r="AD44" s="44" t="str">
        <f t="shared" ca="1" si="9"/>
        <v>n/a</v>
      </c>
      <c r="AE44" s="45" t="str">
        <f t="shared" ca="1" si="10"/>
        <v>n/a</v>
      </c>
      <c r="AF44" s="44" t="str">
        <f t="shared" ca="1" si="11"/>
        <v>n/a</v>
      </c>
      <c r="AH44" s="78">
        <v>50</v>
      </c>
    </row>
    <row r="45" spans="1:34" x14ac:dyDescent="0.2">
      <c r="P45" s="43" t="s">
        <v>47</v>
      </c>
      <c r="Q45" s="44" t="str">
        <f t="shared" ca="1" si="0"/>
        <v>n/a</v>
      </c>
      <c r="R45" s="44" t="str">
        <f t="shared" ca="1" si="1"/>
        <v>n/a</v>
      </c>
      <c r="S45" s="45" t="str">
        <f t="shared" ca="1" si="2"/>
        <v>n/a</v>
      </c>
      <c r="T45" s="44" t="str">
        <f t="shared" ca="1" si="3"/>
        <v>n/a</v>
      </c>
      <c r="V45" s="77" t="s">
        <v>37</v>
      </c>
      <c r="W45" s="44">
        <f t="shared" ca="1" si="4"/>
        <v>56.360573016766757</v>
      </c>
      <c r="X45" s="44">
        <f t="shared" ca="1" si="5"/>
        <v>70.96874525958205</v>
      </c>
      <c r="Y45" s="45">
        <f t="shared" ca="1" si="6"/>
        <v>14.608172242815293</v>
      </c>
      <c r="Z45" s="44">
        <f t="shared" ca="1" si="7"/>
        <v>0</v>
      </c>
      <c r="AB45" s="77" t="s">
        <v>37</v>
      </c>
      <c r="AC45" s="44">
        <f t="shared" ca="1" si="8"/>
        <v>48.809688004367771</v>
      </c>
      <c r="AD45" s="44">
        <f t="shared" ca="1" si="9"/>
        <v>63.636692640328604</v>
      </c>
      <c r="AE45" s="45">
        <f t="shared" ca="1" si="10"/>
        <v>14.827004635960833</v>
      </c>
      <c r="AF45" s="44">
        <f t="shared" ca="1" si="11"/>
        <v>0</v>
      </c>
      <c r="AH45" s="78">
        <v>50</v>
      </c>
    </row>
    <row r="46" spans="1:34" x14ac:dyDescent="0.2">
      <c r="P46" s="43" t="s">
        <v>37</v>
      </c>
      <c r="Q46" s="44">
        <f t="shared" ca="1" si="0"/>
        <v>97.619376008735543</v>
      </c>
      <c r="R46" s="44">
        <f t="shared" ca="1" si="1"/>
        <v>69.169471779000858</v>
      </c>
      <c r="S46" s="45">
        <f t="shared" ca="1" si="2"/>
        <v>0</v>
      </c>
      <c r="T46" s="44">
        <f t="shared" ca="1" si="3"/>
        <v>-28.449904229734685</v>
      </c>
      <c r="V46" s="43" t="s">
        <v>47</v>
      </c>
      <c r="W46" s="44" t="str">
        <f t="shared" ca="1" si="4"/>
        <v>n/a</v>
      </c>
      <c r="X46" s="44" t="str">
        <f t="shared" ca="1" si="5"/>
        <v>n/a</v>
      </c>
      <c r="Y46" s="45" t="str">
        <f t="shared" ca="1" si="6"/>
        <v>n/a</v>
      </c>
      <c r="Z46" s="44" t="str">
        <f t="shared" ca="1" si="7"/>
        <v>n/a</v>
      </c>
      <c r="AB46" s="43" t="s">
        <v>43</v>
      </c>
      <c r="AC46" s="44" t="str">
        <f t="shared" ca="1" si="8"/>
        <v>n/a</v>
      </c>
      <c r="AD46" s="44" t="str">
        <f t="shared" ca="1" si="9"/>
        <v>n/a</v>
      </c>
      <c r="AE46" s="45" t="str">
        <f t="shared" ca="1" si="10"/>
        <v>n/a</v>
      </c>
      <c r="AF46" s="44" t="str">
        <f t="shared" ca="1" si="11"/>
        <v>n/a</v>
      </c>
      <c r="AH46" s="78">
        <v>50</v>
      </c>
    </row>
    <row r="47" spans="1:34" x14ac:dyDescent="0.2">
      <c r="P47" s="82" t="s">
        <v>70</v>
      </c>
      <c r="Q47" s="80" t="str">
        <f t="shared" ca="1" si="0"/>
        <v>n/a</v>
      </c>
      <c r="R47" s="80" t="str">
        <f t="shared" ca="1" si="1"/>
        <v>n/a</v>
      </c>
      <c r="S47" s="80" t="str">
        <f t="shared" ca="1" si="2"/>
        <v>n/a</v>
      </c>
      <c r="T47" s="80" t="str">
        <f t="shared" ca="1" si="3"/>
        <v>n/a</v>
      </c>
      <c r="V47" s="82" t="s">
        <v>70</v>
      </c>
      <c r="W47" s="80" t="str">
        <f t="shared" ca="1" si="4"/>
        <v>n/a</v>
      </c>
      <c r="X47" s="80" t="str">
        <f t="shared" ca="1" si="5"/>
        <v>n/a</v>
      </c>
      <c r="Y47" s="81" t="str">
        <f t="shared" ca="1" si="6"/>
        <v>n/a</v>
      </c>
      <c r="Z47" s="80" t="str">
        <f t="shared" ca="1" si="7"/>
        <v>n/a</v>
      </c>
      <c r="AB47" s="82" t="s">
        <v>70</v>
      </c>
      <c r="AC47" s="81" t="str">
        <f t="shared" ca="1" si="8"/>
        <v>n/a</v>
      </c>
      <c r="AD47" s="80" t="str">
        <f t="shared" ca="1" si="9"/>
        <v>n/a</v>
      </c>
      <c r="AE47" s="81" t="str">
        <f t="shared" ca="1" si="10"/>
        <v>n/a</v>
      </c>
      <c r="AF47" s="80" t="str">
        <f t="shared" ca="1" si="11"/>
        <v>n/a</v>
      </c>
      <c r="AH47" s="78">
        <v>50</v>
      </c>
    </row>
    <row r="56" spans="3:3" x14ac:dyDescent="0.2">
      <c r="C56" s="68" t="s">
        <v>116</v>
      </c>
    </row>
    <row r="57" spans="3:3" ht="7.5" customHeight="1" x14ac:dyDescent="0.2"/>
    <row r="79" spans="1:24" ht="7.5" customHeight="1" x14ac:dyDescent="0.2"/>
    <row r="80" spans="1:24" ht="111" customHeight="1" x14ac:dyDescent="0.2">
      <c r="A80" s="105" t="str">
        <f>"Note: revenus médians nets des ménages sont pour une année aux alentours de 2011 a exprimé aux prix actuels et sont avant frais de logement (ou d'autres formes de «commis» des dépenses)." &amp; " Les résultats sont présentés sur une base équivalent" &amp; " (échelle d'équivalence est la racine carrée de la taille du ménage) et tenir compte de toutes les prestations en espèces concernées " &amp; "(aide sociale, prestations familiales, liées au logement soutien financier, comme indiqué)." &amp; " Les niveaux de revenu sont nets de tout impôt sur le revenu et des cotisations sociales " &amp; "et compte pour tous les droits aux prestations en espèces d'une famille dont le chef est en âge de travailler travaillant à temps plein gagnent au" &amp; " salaire minimum. Pour les couples à deux soutiens un pourcentage de SM concerne un seul conjoint, le deuxième conjoint" &amp; " est supposé être «inactif» sans rémunération. Où la réception de l'aide sociale ou d'autres avantages" &amp; " de revenu minimum est soumis à des tests d'activité (tels que recherche active d'emploi ou d'être «disponible» pour le travail), " &amp; "ces exigences sont supposés être pris en charge par le deuxième conjoint. Les calculs pour les familles avec enfants supposent deux enfants âgés de 4 et 6 et les prestations pour enfants ni les frais de garde ni ne sont pris en compte."</f>
        <v>Note: revenus médians nets des ménages sont pour une année aux alentours de 2011 a exprimé aux prix actuels et sont avant frais de logement (ou d'autres formes de «commis» des dépenses). Les résultats sont présentés sur une base équivalent (échelle d'équivalence est la racine carrée de la taille du ménage) et tenir compte de toutes les prestations en espèces concernées (aide sociale, prestations familiales, liées au logement soutien financier, comme indiqué). Les niveaux de revenu sont nets de tout impôt sur le revenu et des cotisations sociales et compte pour tous les droits aux prestations en espèces d'une famille dont le chef est en âge de travailler travaillant à temps plein gagnent au salaire minimum. Pour les couples à deux soutiens un pourcentage de SM concerne un seul conjoint, le deuxième conjoint est supposé être «inactif» sans rémunération. Où la réception de l'aide sociale ou d'autres avantages de revenu minimum est soumis à des tests d'activité (tels que recherche active d'emploi ou d'être «disponible» pour le travail), ces exigences sont supposés être pris en charge par le deuxième conjoint. Les calculs pour les familles avec enfants supposent deux enfants âgés de 4 et 6 et les prestations pour enfants ni les frais de garde ni ne sont pris en compte.</v>
      </c>
      <c r="B80" s="105"/>
      <c r="C80" s="105"/>
      <c r="D80" s="105"/>
      <c r="E80" s="105"/>
      <c r="F80" s="105"/>
      <c r="G80" s="105"/>
      <c r="H80" s="105"/>
      <c r="I80" s="105"/>
      <c r="J80" s="105"/>
      <c r="K80" s="105"/>
      <c r="L80" s="105"/>
      <c r="M80" s="105"/>
      <c r="N80" s="105"/>
      <c r="O80" s="105"/>
      <c r="P80" s="83"/>
      <c r="Q80" s="83"/>
      <c r="R80" s="83"/>
      <c r="S80" s="83"/>
      <c r="T80" s="83"/>
      <c r="U80" s="83"/>
      <c r="V80" s="83"/>
      <c r="W80" s="83"/>
      <c r="X80" s="83"/>
    </row>
    <row r="81" spans="1:24" ht="32.25" customHeight="1" x14ac:dyDescent="0.2">
      <c r="A81" s="105" t="s">
        <v>80</v>
      </c>
      <c r="B81" s="105"/>
      <c r="C81" s="105"/>
      <c r="D81" s="105"/>
      <c r="E81" s="105"/>
      <c r="F81" s="105"/>
      <c r="G81" s="105"/>
      <c r="H81" s="105"/>
      <c r="I81" s="105"/>
      <c r="J81" s="105"/>
      <c r="K81" s="105"/>
      <c r="L81" s="105"/>
      <c r="M81" s="105"/>
      <c r="N81" s="105"/>
      <c r="O81" s="105"/>
      <c r="P81" s="83"/>
      <c r="Q81" s="83"/>
      <c r="R81" s="83"/>
      <c r="S81" s="83"/>
      <c r="T81" s="83"/>
      <c r="U81" s="83"/>
      <c r="V81" s="83"/>
      <c r="W81" s="83"/>
      <c r="X81" s="83"/>
    </row>
    <row r="82" spans="1:24" ht="12.75" customHeight="1" x14ac:dyDescent="0.2">
      <c r="A82" s="84" t="s">
        <v>81</v>
      </c>
      <c r="B82" s="85"/>
      <c r="C82" s="85"/>
      <c r="D82" s="85"/>
      <c r="E82" s="85"/>
      <c r="F82" s="85"/>
      <c r="G82" s="85"/>
      <c r="H82" s="85"/>
      <c r="I82" s="85"/>
      <c r="J82" s="85"/>
      <c r="K82" s="85"/>
      <c r="L82" s="85"/>
      <c r="M82" s="85"/>
      <c r="N82" s="85"/>
      <c r="O82" s="85"/>
      <c r="P82" s="83"/>
      <c r="Q82" s="83"/>
      <c r="R82" s="83"/>
      <c r="S82" s="83"/>
      <c r="T82" s="83"/>
      <c r="U82" s="83"/>
      <c r="V82" s="83"/>
      <c r="W82" s="83"/>
      <c r="X82" s="83"/>
    </row>
    <row r="83" spans="1:24" s="86" customFormat="1" ht="88.5" customHeight="1" x14ac:dyDescent="0.2">
      <c r="A83" s="101" t="s">
        <v>117</v>
      </c>
      <c r="B83" s="101"/>
      <c r="C83" s="101"/>
      <c r="D83" s="101"/>
      <c r="E83" s="101"/>
      <c r="F83" s="101"/>
      <c r="G83" s="101"/>
      <c r="H83" s="101"/>
      <c r="I83" s="101"/>
      <c r="J83" s="101"/>
      <c r="K83" s="101"/>
      <c r="L83" s="101"/>
      <c r="M83" s="101"/>
      <c r="N83" s="101"/>
      <c r="O83" s="101"/>
      <c r="P83" s="87"/>
      <c r="Q83" s="87"/>
      <c r="R83" s="87"/>
      <c r="S83" s="87"/>
    </row>
    <row r="84" spans="1:24" ht="12.75" customHeight="1" x14ac:dyDescent="0.2">
      <c r="A84" s="41" t="s">
        <v>123</v>
      </c>
      <c r="B84" s="89"/>
      <c r="C84" s="41"/>
      <c r="D84" s="41"/>
      <c r="E84" s="41"/>
      <c r="F84" s="41"/>
      <c r="G84" s="41"/>
      <c r="H84" s="41"/>
      <c r="I84" s="41"/>
      <c r="J84" s="42"/>
      <c r="K84" s="65"/>
      <c r="P84" s="65"/>
    </row>
    <row r="85" spans="1:24" x14ac:dyDescent="0.2">
      <c r="A85" s="41" t="s">
        <v>83</v>
      </c>
      <c r="B85" s="41"/>
      <c r="C85" s="41"/>
      <c r="D85" s="41"/>
      <c r="E85" s="41"/>
      <c r="F85" s="90" t="s">
        <v>124</v>
      </c>
      <c r="G85" s="1"/>
      <c r="H85" s="1"/>
      <c r="I85" s="1"/>
      <c r="J85" s="1"/>
      <c r="L85" s="65"/>
      <c r="Q85" s="65"/>
    </row>
    <row r="86" spans="1:24" ht="12.75" x14ac:dyDescent="0.2">
      <c r="A86" s="41" t="s">
        <v>85</v>
      </c>
      <c r="B86" s="41"/>
      <c r="C86" s="41"/>
      <c r="D86" s="41"/>
      <c r="E86" s="41"/>
      <c r="F86" s="49" t="s">
        <v>125</v>
      </c>
      <c r="G86" s="48"/>
      <c r="H86" s="1"/>
      <c r="I86" s="1"/>
      <c r="J86" s="1"/>
      <c r="L86" s="65"/>
      <c r="Q86" s="65"/>
    </row>
    <row r="87" spans="1:24" ht="12.75" x14ac:dyDescent="0.2">
      <c r="A87" s="41" t="s">
        <v>91</v>
      </c>
      <c r="B87" s="41"/>
      <c r="C87" s="41"/>
      <c r="D87" s="41"/>
      <c r="E87" s="41"/>
      <c r="F87" s="50" t="s">
        <v>92</v>
      </c>
      <c r="G87" s="1"/>
      <c r="H87" s="1"/>
      <c r="I87" s="1"/>
      <c r="J87" s="1"/>
      <c r="L87" s="65"/>
      <c r="Q87" s="65"/>
    </row>
    <row r="88" spans="1:24" x14ac:dyDescent="0.2">
      <c r="A88" s="41" t="s">
        <v>88</v>
      </c>
      <c r="B88" s="41"/>
      <c r="C88" s="41"/>
      <c r="D88" s="41"/>
      <c r="E88" s="41"/>
      <c r="F88" s="42"/>
      <c r="G88" s="16">
        <f ca="1">TODAY()</f>
        <v>42978</v>
      </c>
      <c r="H88" s="1"/>
      <c r="I88" s="1"/>
      <c r="J88" s="1"/>
    </row>
  </sheetData>
  <sortState ref="AB9:AF37">
    <sortCondition ref="AD9:AD37"/>
  </sortState>
  <mergeCells count="6">
    <mergeCell ref="A83:O83"/>
    <mergeCell ref="C1:N1"/>
    <mergeCell ref="C2:N2"/>
    <mergeCell ref="AH7:AH8"/>
    <mergeCell ref="A80:O80"/>
    <mergeCell ref="A81:O81"/>
  </mergeCells>
  <hyperlinks>
    <hyperlink ref="F87" r:id="rId1"/>
    <hyperlink ref="F85" r:id="rId2"/>
  </hyperlinks>
  <pageMargins left="0.23622047244094491" right="0.23622047244094491" top="0.74803149606299213" bottom="0.74803149606299213" header="0.31496062992125984" footer="0.31496062992125984"/>
  <pageSetup paperSize="9" scale="64" orientation="portrait" r:id="rId3"/>
  <headerFooter>
    <oddFooter>&amp;LBenefits and Wages: OECD Indicators
&amp;RPrinted from www.oecd.org/els/social/workincentives
 on &amp;D</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1"/>
  <sheetViews>
    <sheetView showGridLines="0" workbookViewId="0">
      <selection activeCell="P18" sqref="P18"/>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111</v>
      </c>
      <c r="C1" s="52"/>
      <c r="D1" s="52"/>
      <c r="E1" s="52"/>
      <c r="F1" s="52"/>
      <c r="G1" s="52"/>
      <c r="H1" s="52"/>
      <c r="I1" s="52"/>
      <c r="J1" s="52"/>
    </row>
    <row r="2" spans="1:12" ht="12.75" x14ac:dyDescent="0.2">
      <c r="B2" s="96" t="s">
        <v>129</v>
      </c>
      <c r="C2" s="96"/>
      <c r="D2" s="96"/>
      <c r="E2" s="96"/>
      <c r="F2" s="96"/>
      <c r="G2" s="96"/>
      <c r="H2" s="96"/>
      <c r="I2" s="96"/>
      <c r="J2" s="96"/>
    </row>
    <row r="3" spans="1:12" ht="15" customHeight="1" x14ac:dyDescent="0.2">
      <c r="B3" s="97" t="s">
        <v>106</v>
      </c>
      <c r="C3" s="97"/>
      <c r="D3" s="97"/>
      <c r="E3" s="97"/>
      <c r="F3" s="51"/>
      <c r="G3" s="97" t="s">
        <v>108</v>
      </c>
      <c r="H3" s="97"/>
      <c r="I3" s="97"/>
      <c r="J3" s="97"/>
    </row>
    <row r="4" spans="1:12" ht="15.75" customHeight="1" x14ac:dyDescent="0.2">
      <c r="A4" s="20"/>
      <c r="B4" s="98" t="s">
        <v>94</v>
      </c>
      <c r="C4" s="99"/>
      <c r="D4" s="98" t="s">
        <v>95</v>
      </c>
      <c r="E4" s="99"/>
      <c r="G4" s="100" t="s">
        <v>94</v>
      </c>
      <c r="H4" s="99"/>
      <c r="I4" s="98" t="s">
        <v>95</v>
      </c>
      <c r="J4" s="99"/>
    </row>
    <row r="5" spans="1:12" ht="36" customHeight="1" x14ac:dyDescent="0.2">
      <c r="A5" s="21"/>
      <c r="B5" s="3" t="s">
        <v>96</v>
      </c>
      <c r="C5" s="4" t="s">
        <v>98</v>
      </c>
      <c r="D5" s="3" t="s">
        <v>97</v>
      </c>
      <c r="E5" s="4" t="s">
        <v>98</v>
      </c>
      <c r="G5" s="5" t="s">
        <v>96</v>
      </c>
      <c r="H5" s="4" t="s">
        <v>98</v>
      </c>
      <c r="I5" s="3" t="s">
        <v>97</v>
      </c>
      <c r="J5" s="4" t="s">
        <v>98</v>
      </c>
      <c r="L5" s="60" t="s">
        <v>107</v>
      </c>
    </row>
    <row r="6" spans="1:12" ht="12" customHeight="1" x14ac:dyDescent="0.2">
      <c r="A6" s="39" t="s">
        <v>76</v>
      </c>
      <c r="B6" s="2"/>
      <c r="C6" s="6"/>
      <c r="D6" s="2"/>
      <c r="E6" s="6"/>
      <c r="G6" s="7"/>
      <c r="H6" s="6"/>
      <c r="I6" s="2"/>
      <c r="J6" s="6"/>
      <c r="L6" s="61"/>
    </row>
    <row r="7" spans="1:12" x14ac:dyDescent="0.2">
      <c r="A7" s="33" t="s">
        <v>37</v>
      </c>
      <c r="B7" s="8">
        <v>0</v>
      </c>
      <c r="C7" s="9">
        <v>0</v>
      </c>
      <c r="D7" s="8">
        <v>0</v>
      </c>
      <c r="E7" s="9">
        <v>0</v>
      </c>
      <c r="F7" s="17"/>
      <c r="G7" s="10">
        <v>45.834872312857989</v>
      </c>
      <c r="H7" s="9">
        <v>48.413667887707639</v>
      </c>
      <c r="I7" s="8">
        <v>53.224848803233627</v>
      </c>
      <c r="J7" s="9">
        <v>53.283989206158296</v>
      </c>
      <c r="K7" s="11"/>
      <c r="L7" s="62">
        <v>0</v>
      </c>
    </row>
    <row r="8" spans="1:12" x14ac:dyDescent="0.2">
      <c r="A8" s="33" t="s">
        <v>38</v>
      </c>
      <c r="B8" s="8">
        <v>67.144743299993792</v>
      </c>
      <c r="C8" s="9">
        <v>47.478503308455608</v>
      </c>
      <c r="D8" s="8">
        <v>38.766035618919744</v>
      </c>
      <c r="E8" s="9">
        <v>33.572371649996896</v>
      </c>
      <c r="F8" s="18"/>
      <c r="G8" s="10">
        <v>61.429350006251731</v>
      </c>
      <c r="H8" s="9">
        <v>57.825438364936154</v>
      </c>
      <c r="I8" s="8">
        <v>68.035038268681333</v>
      </c>
      <c r="J8" s="9">
        <v>57.669308189982544</v>
      </c>
      <c r="K8" s="11"/>
      <c r="L8" s="62">
        <v>41</v>
      </c>
    </row>
    <row r="9" spans="1:12" x14ac:dyDescent="0.2">
      <c r="A9" s="33" t="s">
        <v>127</v>
      </c>
      <c r="B9" s="8">
        <v>55.68160927615282</v>
      </c>
      <c r="C9" s="9">
        <v>39.372843506547419</v>
      </c>
      <c r="D9" s="8">
        <v>32.147792104498393</v>
      </c>
      <c r="E9" s="9">
        <v>27.84080463807641</v>
      </c>
      <c r="G9" s="10">
        <v>47.731070546115198</v>
      </c>
      <c r="H9" s="9">
        <v>41.075684656286946</v>
      </c>
      <c r="I9" s="8">
        <v>49.318408534815319</v>
      </c>
      <c r="J9" s="9">
        <v>49.929088228582195</v>
      </c>
      <c r="K9" s="11"/>
      <c r="L9" s="62">
        <v>33</v>
      </c>
    </row>
    <row r="10" spans="1:12" x14ac:dyDescent="0.2">
      <c r="A10" s="33" t="s">
        <v>40</v>
      </c>
      <c r="B10" s="8">
        <v>76.992124199038614</v>
      </c>
      <c r="C10" s="9">
        <v>54.44165311909709</v>
      </c>
      <c r="D10" s="8">
        <v>44.451423631796047</v>
      </c>
      <c r="E10" s="9">
        <v>38.496062099519307</v>
      </c>
      <c r="G10" s="10">
        <v>64.365381799532628</v>
      </c>
      <c r="H10" s="9">
        <v>51.079855995417795</v>
      </c>
      <c r="I10" s="8">
        <v>51.857554853969823</v>
      </c>
      <c r="J10" s="9">
        <v>47.095216750875259</v>
      </c>
      <c r="K10" s="11"/>
      <c r="L10" s="62">
        <v>40</v>
      </c>
    </row>
    <row r="11" spans="1:12" x14ac:dyDescent="0.2">
      <c r="A11" s="33" t="s">
        <v>2</v>
      </c>
      <c r="B11" s="8">
        <v>56.201320706193421</v>
      </c>
      <c r="C11" s="9">
        <v>39.740334982989289</v>
      </c>
      <c r="D11" s="8">
        <v>32.447847638533261</v>
      </c>
      <c r="E11" s="9">
        <v>28.100660353096711</v>
      </c>
      <c r="G11" s="10">
        <v>51.196819021877999</v>
      </c>
      <c r="H11" s="9">
        <v>47.859967561036875</v>
      </c>
      <c r="I11" s="8">
        <v>55.192743448906263</v>
      </c>
      <c r="J11" s="9">
        <v>50.072231923671154</v>
      </c>
      <c r="K11" s="11"/>
      <c r="L11" s="62">
        <v>43</v>
      </c>
    </row>
    <row r="12" spans="1:12" x14ac:dyDescent="0.2">
      <c r="A12" s="33" t="s">
        <v>41</v>
      </c>
      <c r="B12" s="8">
        <v>74.766042603272155</v>
      </c>
      <c r="C12" s="9">
        <v>52.867575727256046</v>
      </c>
      <c r="D12" s="8">
        <v>43.166194823242208</v>
      </c>
      <c r="E12" s="9">
        <v>37.383021301636077</v>
      </c>
      <c r="G12" s="10">
        <v>60.597877529952079</v>
      </c>
      <c r="H12" s="9">
        <v>42.849170126941026</v>
      </c>
      <c r="I12" s="8">
        <v>38.672796645832669</v>
      </c>
      <c r="J12" s="9">
        <v>33.491624330680722</v>
      </c>
      <c r="K12" s="11"/>
      <c r="L12" s="62">
        <v>37</v>
      </c>
    </row>
    <row r="13" spans="1:12" x14ac:dyDescent="0.2">
      <c r="A13" s="33" t="s">
        <v>42</v>
      </c>
      <c r="B13" s="8">
        <v>60.773483672885185</v>
      </c>
      <c r="C13" s="9">
        <v>42.973342421427041</v>
      </c>
      <c r="D13" s="8">
        <v>35.087587158131591</v>
      </c>
      <c r="E13" s="9">
        <v>30.386741836442592</v>
      </c>
      <c r="G13" s="10">
        <v>55.704262565470252</v>
      </c>
      <c r="H13" s="9">
        <v>39.388861801039958</v>
      </c>
      <c r="I13" s="8">
        <v>44.306012326518243</v>
      </c>
      <c r="J13" s="9">
        <v>41.780810634275831</v>
      </c>
      <c r="K13" s="11"/>
      <c r="L13" s="62">
        <v>32</v>
      </c>
    </row>
    <row r="14" spans="1:12" x14ac:dyDescent="0.2">
      <c r="A14" s="33" t="s">
        <v>43</v>
      </c>
      <c r="B14" s="8" t="s">
        <v>119</v>
      </c>
      <c r="C14" s="9" t="s">
        <v>119</v>
      </c>
      <c r="D14" s="8" t="s">
        <v>119</v>
      </c>
      <c r="E14" s="9" t="s">
        <v>119</v>
      </c>
      <c r="G14" s="10" t="s">
        <v>119</v>
      </c>
      <c r="H14" s="9" t="s">
        <v>119</v>
      </c>
      <c r="I14" s="8" t="s">
        <v>119</v>
      </c>
      <c r="J14" s="9" t="s">
        <v>119</v>
      </c>
      <c r="K14" s="11"/>
      <c r="L14" s="62" t="s">
        <v>119</v>
      </c>
    </row>
    <row r="15" spans="1:12" x14ac:dyDescent="0.2">
      <c r="A15" s="33" t="s">
        <v>44</v>
      </c>
      <c r="B15" s="8">
        <v>58.185191281224547</v>
      </c>
      <c r="C15" s="9">
        <v>41.143143319590258</v>
      </c>
      <c r="D15" s="8">
        <v>33.593235849064854</v>
      </c>
      <c r="E15" s="9">
        <v>29.092595640612274</v>
      </c>
      <c r="G15" s="10">
        <v>54.436021876112306</v>
      </c>
      <c r="H15" s="9">
        <v>38.492080209418255</v>
      </c>
      <c r="I15" s="8">
        <v>33.624222824506575</v>
      </c>
      <c r="J15" s="9">
        <v>29.119431148531248</v>
      </c>
      <c r="K15" s="11"/>
      <c r="L15" s="62">
        <v>34</v>
      </c>
    </row>
    <row r="16" spans="1:12" x14ac:dyDescent="0.2">
      <c r="A16" s="33" t="s">
        <v>45</v>
      </c>
      <c r="B16" s="8">
        <v>58.69656111870701</v>
      </c>
      <c r="C16" s="9">
        <v>41.504736399368369</v>
      </c>
      <c r="D16" s="8">
        <v>33.888475362390821</v>
      </c>
      <c r="E16" s="9">
        <v>29.348280559353505</v>
      </c>
      <c r="G16" s="10">
        <v>49.447932093218306</v>
      </c>
      <c r="H16" s="9">
        <v>38.452744112252184</v>
      </c>
      <c r="I16" s="8">
        <v>40.427615924508032</v>
      </c>
      <c r="J16" s="9">
        <v>34.176182005566005</v>
      </c>
      <c r="K16" s="11"/>
      <c r="L16" s="62">
        <v>35</v>
      </c>
    </row>
    <row r="17" spans="1:12" x14ac:dyDescent="0.2">
      <c r="A17" s="35" t="s">
        <v>46</v>
      </c>
      <c r="B17" s="8" t="s">
        <v>119</v>
      </c>
      <c r="C17" s="9" t="s">
        <v>119</v>
      </c>
      <c r="D17" s="8" t="s">
        <v>119</v>
      </c>
      <c r="E17" s="9" t="s">
        <v>119</v>
      </c>
      <c r="G17" s="10" t="s">
        <v>119</v>
      </c>
      <c r="H17" s="9" t="s">
        <v>119</v>
      </c>
      <c r="I17" s="8" t="s">
        <v>119</v>
      </c>
      <c r="J17" s="9" t="s">
        <v>119</v>
      </c>
      <c r="K17" s="11"/>
      <c r="L17" s="62" t="s">
        <v>119</v>
      </c>
    </row>
    <row r="18" spans="1:12" x14ac:dyDescent="0.2">
      <c r="A18" s="33" t="s">
        <v>47</v>
      </c>
      <c r="B18" s="8" t="s">
        <v>119</v>
      </c>
      <c r="C18" s="9" t="s">
        <v>119</v>
      </c>
      <c r="D18" s="8" t="s">
        <v>119</v>
      </c>
      <c r="E18" s="9" t="s">
        <v>119</v>
      </c>
      <c r="G18" s="10" t="s">
        <v>119</v>
      </c>
      <c r="H18" s="9" t="s">
        <v>119</v>
      </c>
      <c r="I18" s="8" t="s">
        <v>119</v>
      </c>
      <c r="J18" s="9" t="s">
        <v>119</v>
      </c>
      <c r="K18" s="11"/>
      <c r="L18" s="62" t="s">
        <v>119</v>
      </c>
    </row>
    <row r="19" spans="1:12" x14ac:dyDescent="0.2">
      <c r="A19" s="33" t="s">
        <v>7</v>
      </c>
      <c r="B19" s="8">
        <v>79.443006027376043</v>
      </c>
      <c r="C19" s="9">
        <v>56.174688279801373</v>
      </c>
      <c r="D19" s="8">
        <v>45.866440915138632</v>
      </c>
      <c r="E19" s="9">
        <v>39.721503013688022</v>
      </c>
      <c r="G19" s="10">
        <v>65.323025490808533</v>
      </c>
      <c r="H19" s="9">
        <v>52.655857497285908</v>
      </c>
      <c r="I19" s="8">
        <v>54.47802060313883</v>
      </c>
      <c r="J19" s="9">
        <v>51.868883153369623</v>
      </c>
      <c r="K19" s="11"/>
      <c r="L19" s="62">
        <v>47</v>
      </c>
    </row>
    <row r="20" spans="1:12" x14ac:dyDescent="0.2">
      <c r="A20" s="33" t="s">
        <v>48</v>
      </c>
      <c r="B20" s="8">
        <v>89.24449322698193</v>
      </c>
      <c r="C20" s="9">
        <v>63.105386344355821</v>
      </c>
      <c r="D20" s="8">
        <v>51.525332188289752</v>
      </c>
      <c r="E20" s="9">
        <v>44.622246613490965</v>
      </c>
      <c r="G20" s="10">
        <v>75.411596776799726</v>
      </c>
      <c r="H20" s="9">
        <v>58.656456607078738</v>
      </c>
      <c r="I20" s="8">
        <v>54.094829859480896</v>
      </c>
      <c r="J20" s="9">
        <v>50.618076710547378</v>
      </c>
      <c r="K20" s="11"/>
      <c r="L20" s="62">
        <v>39</v>
      </c>
    </row>
    <row r="21" spans="1:12" x14ac:dyDescent="0.2">
      <c r="A21" s="33" t="s">
        <v>49</v>
      </c>
      <c r="B21" s="8">
        <v>80.991527761924175</v>
      </c>
      <c r="C21" s="9">
        <v>57.26965849911511</v>
      </c>
      <c r="D21" s="8">
        <v>46.760480355425976</v>
      </c>
      <c r="E21" s="9">
        <v>40.495763880962087</v>
      </c>
      <c r="G21" s="10">
        <v>55.038851417855682</v>
      </c>
      <c r="H21" s="9">
        <v>39.649838815953956</v>
      </c>
      <c r="I21" s="8">
        <v>56.141928338650963</v>
      </c>
      <c r="J21" s="9">
        <v>48.182667997282245</v>
      </c>
      <c r="K21" s="11"/>
      <c r="L21" s="62">
        <v>40</v>
      </c>
    </row>
    <row r="22" spans="1:12" x14ac:dyDescent="0.2">
      <c r="A22" s="33" t="s">
        <v>50</v>
      </c>
      <c r="B22" s="8">
        <v>84.788953405722054</v>
      </c>
      <c r="C22" s="9">
        <v>59.954843922896274</v>
      </c>
      <c r="D22" s="8">
        <v>48.952925073100268</v>
      </c>
      <c r="E22" s="9">
        <v>42.394476702861027</v>
      </c>
      <c r="G22" s="10">
        <v>80.530994249346534</v>
      </c>
      <c r="H22" s="9">
        <v>58.012640660598969</v>
      </c>
      <c r="I22" s="8">
        <v>86.137859405922555</v>
      </c>
      <c r="J22" s="9">
        <v>67.668437082031403</v>
      </c>
      <c r="K22" s="11"/>
      <c r="L22" s="62">
        <v>53</v>
      </c>
    </row>
    <row r="23" spans="1:12" x14ac:dyDescent="0.2">
      <c r="A23" s="33" t="s">
        <v>51</v>
      </c>
      <c r="B23" s="8" t="s">
        <v>119</v>
      </c>
      <c r="C23" s="9" t="s">
        <v>119</v>
      </c>
      <c r="D23" s="8" t="s">
        <v>119</v>
      </c>
      <c r="E23" s="9" t="s">
        <v>119</v>
      </c>
      <c r="G23" s="10" t="s">
        <v>119</v>
      </c>
      <c r="H23" s="9" t="s">
        <v>119</v>
      </c>
      <c r="I23" s="8" t="s">
        <v>119</v>
      </c>
      <c r="J23" s="9" t="s">
        <v>119</v>
      </c>
      <c r="K23" s="11"/>
      <c r="L23" s="62" t="s">
        <v>119</v>
      </c>
    </row>
    <row r="24" spans="1:12" x14ac:dyDescent="0.2">
      <c r="A24" s="33" t="s">
        <v>52</v>
      </c>
      <c r="B24" s="8">
        <v>71.068731628117888</v>
      </c>
      <c r="C24" s="9">
        <v>50.253182064569025</v>
      </c>
      <c r="D24" s="8">
        <v>41.031551336459138</v>
      </c>
      <c r="E24" s="9">
        <v>35.534365814058944</v>
      </c>
      <c r="G24" s="10">
        <v>64.672545781587274</v>
      </c>
      <c r="H24" s="9">
        <v>55.74094279475063</v>
      </c>
      <c r="I24" s="8">
        <v>67.989793192061157</v>
      </c>
      <c r="J24" s="9">
        <v>53.151275366889706</v>
      </c>
      <c r="K24" s="11"/>
      <c r="L24" s="62">
        <v>38</v>
      </c>
    </row>
    <row r="25" spans="1:12" x14ac:dyDescent="0.2">
      <c r="A25" s="33" t="s">
        <v>54</v>
      </c>
      <c r="B25" s="8" t="s">
        <v>119</v>
      </c>
      <c r="C25" s="9" t="s">
        <v>119</v>
      </c>
      <c r="D25" s="8" t="s">
        <v>119</v>
      </c>
      <c r="E25" s="9" t="s">
        <v>119</v>
      </c>
      <c r="G25" s="10" t="s">
        <v>119</v>
      </c>
      <c r="H25" s="9" t="s">
        <v>119</v>
      </c>
      <c r="I25" s="8" t="s">
        <v>119</v>
      </c>
      <c r="J25" s="9" t="s">
        <v>119</v>
      </c>
      <c r="K25" s="11"/>
      <c r="L25" s="62" t="s">
        <v>119</v>
      </c>
    </row>
    <row r="26" spans="1:12" x14ac:dyDescent="0.2">
      <c r="A26" s="33" t="s">
        <v>55</v>
      </c>
      <c r="B26" s="8">
        <v>62.45642418444757</v>
      </c>
      <c r="C26" s="9">
        <v>44.163361069486363</v>
      </c>
      <c r="D26" s="8">
        <v>36.059233315512259</v>
      </c>
      <c r="E26" s="9">
        <v>31.228212092223785</v>
      </c>
      <c r="G26" s="10">
        <v>76.923527800077011</v>
      </c>
      <c r="H26" s="9">
        <v>73.864616223807786</v>
      </c>
      <c r="I26" s="8">
        <v>81.32770993097779</v>
      </c>
      <c r="J26" s="9">
        <v>72.16769780107677</v>
      </c>
      <c r="K26" s="11"/>
      <c r="L26" s="62">
        <v>32</v>
      </c>
    </row>
    <row r="27" spans="1:12" x14ac:dyDescent="0.2">
      <c r="A27" s="33" t="s">
        <v>16</v>
      </c>
      <c r="B27" s="8">
        <v>61.300476077140573</v>
      </c>
      <c r="C27" s="9">
        <v>43.345982324109826</v>
      </c>
      <c r="D27" s="8">
        <v>35.391846364589327</v>
      </c>
      <c r="E27" s="9">
        <v>30.650238038570286</v>
      </c>
      <c r="G27" s="10">
        <v>55.467003406413802</v>
      </c>
      <c r="H27" s="9">
        <v>58.535346672801296</v>
      </c>
      <c r="I27" s="8">
        <v>50.456809525448335</v>
      </c>
      <c r="J27" s="9">
        <v>56.527791864680545</v>
      </c>
      <c r="K27" s="11"/>
      <c r="L27" s="62">
        <v>42</v>
      </c>
    </row>
    <row r="28" spans="1:12" x14ac:dyDescent="0.2">
      <c r="A28" s="33" t="s">
        <v>56</v>
      </c>
      <c r="B28" s="8" t="s">
        <v>119</v>
      </c>
      <c r="C28" s="9" t="s">
        <v>119</v>
      </c>
      <c r="D28" s="8" t="s">
        <v>119</v>
      </c>
      <c r="E28" s="9" t="s">
        <v>119</v>
      </c>
      <c r="G28" s="10" t="s">
        <v>119</v>
      </c>
      <c r="H28" s="9" t="s">
        <v>119</v>
      </c>
      <c r="I28" s="8" t="s">
        <v>119</v>
      </c>
      <c r="J28" s="9" t="s">
        <v>119</v>
      </c>
      <c r="K28" s="11"/>
      <c r="L28" s="62" t="s">
        <v>119</v>
      </c>
    </row>
    <row r="29" spans="1:12" x14ac:dyDescent="0.2">
      <c r="A29" s="33" t="s">
        <v>57</v>
      </c>
      <c r="B29" s="8">
        <v>79.110948681177632</v>
      </c>
      <c r="C29" s="9">
        <v>55.939888278561661</v>
      </c>
      <c r="D29" s="8">
        <v>45.674727516924577</v>
      </c>
      <c r="E29" s="9">
        <v>39.555474340588816</v>
      </c>
      <c r="G29" s="10">
        <v>70.393936388091348</v>
      </c>
      <c r="H29" s="9">
        <v>55.419934411547572</v>
      </c>
      <c r="I29" s="8">
        <v>60.914805710037889</v>
      </c>
      <c r="J29" s="9">
        <v>53.268344065376475</v>
      </c>
      <c r="K29" s="11"/>
      <c r="L29" s="62">
        <v>54</v>
      </c>
    </row>
    <row r="30" spans="1:12" x14ac:dyDescent="0.2">
      <c r="A30" s="33" t="s">
        <v>58</v>
      </c>
      <c r="B30" s="8">
        <v>84.373495071397571</v>
      </c>
      <c r="C30" s="9">
        <v>59.661070517394968</v>
      </c>
      <c r="D30" s="8">
        <v>48.713060091940953</v>
      </c>
      <c r="E30" s="9">
        <v>42.186747535698785</v>
      </c>
      <c r="G30" s="10">
        <v>82.771008137871448</v>
      </c>
      <c r="H30" s="9">
        <v>62.590642041859105</v>
      </c>
      <c r="I30" s="8">
        <v>68.26968666722513</v>
      </c>
      <c r="J30" s="9">
        <v>51.9796800157362</v>
      </c>
      <c r="K30" s="11"/>
      <c r="L30" s="62">
        <v>39</v>
      </c>
    </row>
    <row r="31" spans="1:12" x14ac:dyDescent="0.2">
      <c r="A31" s="33" t="s">
        <v>59</v>
      </c>
      <c r="B31" s="8">
        <v>79.350915537024846</v>
      </c>
      <c r="C31" s="9">
        <v>56.109570469591233</v>
      </c>
      <c r="D31" s="8">
        <v>45.813272445744552</v>
      </c>
      <c r="E31" s="9">
        <v>39.675457768512423</v>
      </c>
      <c r="G31" s="10">
        <v>58.445633429744547</v>
      </c>
      <c r="H31" s="9">
        <v>55.334414132766284</v>
      </c>
      <c r="I31" s="8">
        <v>60.493496545083012</v>
      </c>
      <c r="J31" s="9">
        <v>44.307576835353473</v>
      </c>
      <c r="K31" s="11"/>
      <c r="L31" s="62">
        <v>45</v>
      </c>
    </row>
    <row r="32" spans="1:12" x14ac:dyDescent="0.2">
      <c r="A32" s="33" t="s">
        <v>21</v>
      </c>
      <c r="B32" s="8">
        <v>75.800696240526605</v>
      </c>
      <c r="C32" s="9">
        <v>53.599186330338</v>
      </c>
      <c r="D32" s="8">
        <v>43.76355237922909</v>
      </c>
      <c r="E32" s="9">
        <v>37.900348120263303</v>
      </c>
      <c r="G32" s="10">
        <v>67.462619654068575</v>
      </c>
      <c r="H32" s="9">
        <v>47.703275834000749</v>
      </c>
      <c r="I32" s="8">
        <v>45.609665012510746</v>
      </c>
      <c r="J32" s="9">
        <v>38.537825436949554</v>
      </c>
      <c r="K32" s="11"/>
      <c r="L32" s="62">
        <v>40</v>
      </c>
    </row>
    <row r="33" spans="1:12" x14ac:dyDescent="0.2">
      <c r="A33" s="33" t="s">
        <v>60</v>
      </c>
      <c r="B33" s="8">
        <v>54.076776666580379</v>
      </c>
      <c r="C33" s="9">
        <v>38.238055485649447</v>
      </c>
      <c r="D33" s="8">
        <v>31.221241565357456</v>
      </c>
      <c r="E33" s="9">
        <v>27.03838833329019</v>
      </c>
      <c r="G33" s="10">
        <v>47.077580829099119</v>
      </c>
      <c r="H33" s="9">
        <v>36.173608237808722</v>
      </c>
      <c r="I33" s="8">
        <v>54.085259862241443</v>
      </c>
      <c r="J33" s="9">
        <v>35.316217847706298</v>
      </c>
      <c r="K33" s="11"/>
      <c r="L33" s="62">
        <v>41</v>
      </c>
    </row>
    <row r="34" spans="1:12" x14ac:dyDescent="0.2">
      <c r="A34" s="33" t="s">
        <v>61</v>
      </c>
      <c r="B34" s="8">
        <v>47.409909345568146</v>
      </c>
      <c r="C34" s="9">
        <v>33.523868393690712</v>
      </c>
      <c r="D34" s="8">
        <v>27.372123922919524</v>
      </c>
      <c r="E34" s="9">
        <v>23.704954672784073</v>
      </c>
      <c r="G34" s="10">
        <v>58.269651913542376</v>
      </c>
      <c r="H34" s="9">
        <v>52.698425570039902</v>
      </c>
      <c r="I34" s="8">
        <v>41.142973698557498</v>
      </c>
      <c r="J34" s="9">
        <v>49.890830333525109</v>
      </c>
      <c r="K34" s="11"/>
      <c r="L34" s="62">
        <v>33</v>
      </c>
    </row>
    <row r="35" spans="1:12" x14ac:dyDescent="0.2">
      <c r="A35" s="35" t="s">
        <v>62</v>
      </c>
      <c r="B35" s="8">
        <v>73.086022410648681</v>
      </c>
      <c r="C35" s="9">
        <v>51.679622056521659</v>
      </c>
      <c r="D35" s="8">
        <v>42.196234712787039</v>
      </c>
      <c r="E35" s="9">
        <v>36.543011205324341</v>
      </c>
      <c r="G35" s="10">
        <v>75.395014106914502</v>
      </c>
      <c r="H35" s="9">
        <v>61.934695214004982</v>
      </c>
      <c r="I35" s="8">
        <v>78.238448838071989</v>
      </c>
      <c r="J35" s="9">
        <v>70.190585701685194</v>
      </c>
      <c r="K35" s="11"/>
      <c r="L35" s="62">
        <v>38</v>
      </c>
    </row>
    <row r="36" spans="1:12" x14ac:dyDescent="0.2">
      <c r="A36" s="33" t="s">
        <v>63</v>
      </c>
      <c r="B36" s="8">
        <v>70.401320240536108</v>
      </c>
      <c r="C36" s="9">
        <v>49.781250946568825</v>
      </c>
      <c r="D36" s="8">
        <v>40.646221192178572</v>
      </c>
      <c r="E36" s="9">
        <v>35.200660120268054</v>
      </c>
      <c r="G36" s="10">
        <v>59.827485454130382</v>
      </c>
      <c r="H36" s="9">
        <v>45.059529092576469</v>
      </c>
      <c r="I36" s="8">
        <v>52.616965670789014</v>
      </c>
      <c r="J36" s="9">
        <v>48.321692821340065</v>
      </c>
      <c r="K36" s="11"/>
      <c r="L36" s="62">
        <v>53</v>
      </c>
    </row>
    <row r="37" spans="1:12" x14ac:dyDescent="0.2">
      <c r="A37" s="33" t="s">
        <v>64</v>
      </c>
      <c r="B37" s="8" t="s">
        <v>119</v>
      </c>
      <c r="C37" s="9" t="s">
        <v>119</v>
      </c>
      <c r="D37" s="8" t="s">
        <v>119</v>
      </c>
      <c r="E37" s="9" t="s">
        <v>119</v>
      </c>
      <c r="G37" s="10" t="s">
        <v>119</v>
      </c>
      <c r="H37" s="9" t="s">
        <v>119</v>
      </c>
      <c r="I37" s="8" t="s">
        <v>119</v>
      </c>
      <c r="J37" s="9" t="s">
        <v>119</v>
      </c>
      <c r="K37" s="11"/>
      <c r="L37" s="62" t="s">
        <v>119</v>
      </c>
    </row>
    <row r="38" spans="1:12" ht="14.25" customHeight="1" x14ac:dyDescent="0.2">
      <c r="A38" s="33" t="s">
        <v>65</v>
      </c>
      <c r="B38" s="8" t="s">
        <v>119</v>
      </c>
      <c r="C38" s="9" t="s">
        <v>119</v>
      </c>
      <c r="D38" s="8" t="s">
        <v>119</v>
      </c>
      <c r="E38" s="9" t="s">
        <v>119</v>
      </c>
      <c r="G38" s="10" t="s">
        <v>119</v>
      </c>
      <c r="H38" s="9" t="s">
        <v>119</v>
      </c>
      <c r="I38" s="8" t="s">
        <v>119</v>
      </c>
      <c r="J38" s="9" t="s">
        <v>119</v>
      </c>
      <c r="K38" s="11"/>
      <c r="L38" s="62" t="s">
        <v>119</v>
      </c>
    </row>
    <row r="39" spans="1:12" x14ac:dyDescent="0.2">
      <c r="A39" s="36" t="s">
        <v>66</v>
      </c>
      <c r="B39" s="12">
        <v>111.74394918854117</v>
      </c>
      <c r="C39" s="13">
        <v>79.014904227782466</v>
      </c>
      <c r="D39" s="12">
        <v>64.515399144316106</v>
      </c>
      <c r="E39" s="13">
        <v>55.871974594270583</v>
      </c>
      <c r="G39" s="14">
        <v>87.959655947857442</v>
      </c>
      <c r="H39" s="13">
        <v>63.351391726235946</v>
      </c>
      <c r="I39" s="12">
        <v>52.19752659256585</v>
      </c>
      <c r="J39" s="13">
        <v>46.020754757173876</v>
      </c>
      <c r="K39" s="11"/>
      <c r="L39" s="63">
        <v>48</v>
      </c>
    </row>
    <row r="40" spans="1:12" x14ac:dyDescent="0.2">
      <c r="A40" s="40" t="s">
        <v>77</v>
      </c>
      <c r="B40" s="8"/>
      <c r="C40" s="9"/>
      <c r="D40" s="8"/>
      <c r="E40" s="9"/>
      <c r="G40" s="10"/>
      <c r="H40" s="9"/>
      <c r="I40" s="8"/>
      <c r="J40" s="9"/>
      <c r="K40" s="11"/>
      <c r="L40" s="62"/>
    </row>
    <row r="41" spans="1:12" x14ac:dyDescent="0.2">
      <c r="A41" s="37" t="s">
        <v>69</v>
      </c>
      <c r="B41" s="8" t="s">
        <v>119</v>
      </c>
      <c r="C41" s="9" t="s">
        <v>119</v>
      </c>
      <c r="D41" s="8" t="s">
        <v>119</v>
      </c>
      <c r="E41" s="9" t="s">
        <v>119</v>
      </c>
      <c r="G41" s="10" t="s">
        <v>119</v>
      </c>
      <c r="H41" s="9" t="s">
        <v>119</v>
      </c>
      <c r="I41" s="8" t="s">
        <v>119</v>
      </c>
      <c r="J41" s="9" t="s">
        <v>119</v>
      </c>
      <c r="K41" s="11"/>
      <c r="L41" s="62" t="s">
        <v>119</v>
      </c>
    </row>
    <row r="42" spans="1:12" x14ac:dyDescent="0.2">
      <c r="A42" s="33" t="s">
        <v>70</v>
      </c>
      <c r="B42" s="8" t="s">
        <v>119</v>
      </c>
      <c r="C42" s="9" t="s">
        <v>119</v>
      </c>
      <c r="D42" s="8" t="s">
        <v>119</v>
      </c>
      <c r="E42" s="9" t="s">
        <v>119</v>
      </c>
      <c r="G42" s="10" t="s">
        <v>119</v>
      </c>
      <c r="H42" s="9" t="s">
        <v>119</v>
      </c>
      <c r="I42" s="8" t="s">
        <v>119</v>
      </c>
      <c r="J42" s="9" t="s">
        <v>119</v>
      </c>
      <c r="K42" s="11"/>
      <c r="L42" s="62" t="s">
        <v>119</v>
      </c>
    </row>
    <row r="43" spans="1:12" x14ac:dyDescent="0.2">
      <c r="A43" s="33" t="s">
        <v>121</v>
      </c>
      <c r="B43" s="8">
        <v>69.779237132196585</v>
      </c>
      <c r="C43" s="9">
        <v>49.341371762200339</v>
      </c>
      <c r="D43" s="8">
        <v>40.287061342120431</v>
      </c>
      <c r="E43" s="9">
        <v>34.889618566098292</v>
      </c>
      <c r="G43" s="10">
        <v>55.301554570687415</v>
      </c>
      <c r="H43" s="9">
        <v>39.473097409760271</v>
      </c>
      <c r="I43" s="8">
        <v>40.045965113113034</v>
      </c>
      <c r="J43" s="9">
        <v>33.797893334741687</v>
      </c>
      <c r="K43" s="11"/>
      <c r="L43" s="62">
        <v>38</v>
      </c>
    </row>
    <row r="44" spans="1:12" x14ac:dyDescent="0.2">
      <c r="A44" s="33" t="s">
        <v>72</v>
      </c>
      <c r="B44" s="8">
        <v>70.830741762281633</v>
      </c>
      <c r="C44" s="9">
        <v>50.084897816582526</v>
      </c>
      <c r="D44" s="8">
        <v>40.894147823354167</v>
      </c>
      <c r="E44" s="9">
        <v>35.415370881140817</v>
      </c>
      <c r="G44" s="10">
        <v>52.18043059353279</v>
      </c>
      <c r="H44" s="9">
        <v>43.121791728700515</v>
      </c>
      <c r="I44" s="8">
        <v>57.782103800713678</v>
      </c>
      <c r="J44" s="9">
        <v>41.776421866696751</v>
      </c>
      <c r="K44" s="11"/>
      <c r="L44" s="62">
        <v>43</v>
      </c>
    </row>
    <row r="45" spans="1:12" x14ac:dyDescent="0.2">
      <c r="A45" s="33" t="s">
        <v>73</v>
      </c>
      <c r="B45" s="8">
        <v>67.12602493692016</v>
      </c>
      <c r="C45" s="9">
        <v>47.465267426993528</v>
      </c>
      <c r="D45" s="8">
        <v>38.755228566960383</v>
      </c>
      <c r="E45" s="9">
        <v>33.56301246846008</v>
      </c>
      <c r="G45" s="10">
        <v>56.720274729641247</v>
      </c>
      <c r="H45" s="9">
        <v>40.107290892093289</v>
      </c>
      <c r="I45" s="8">
        <v>54.128511121714162</v>
      </c>
      <c r="J45" s="9">
        <v>46.983271196460301</v>
      </c>
      <c r="K45" s="11"/>
      <c r="L45" s="62">
        <v>43</v>
      </c>
    </row>
    <row r="46" spans="1:12" x14ac:dyDescent="0.2">
      <c r="A46" s="33" t="s">
        <v>74</v>
      </c>
      <c r="B46" s="8">
        <v>61.208010334579122</v>
      </c>
      <c r="C46" s="9">
        <v>43.280599170517171</v>
      </c>
      <c r="D46" s="8">
        <v>35.338461243230654</v>
      </c>
      <c r="E46" s="9">
        <v>30.604005167289561</v>
      </c>
      <c r="G46" s="10">
        <v>62.370891441493228</v>
      </c>
      <c r="H46" s="9">
        <v>44.856897694081724</v>
      </c>
      <c r="I46" s="8">
        <v>46.884473144269336</v>
      </c>
      <c r="J46" s="9">
        <v>39.048685966127763</v>
      </c>
      <c r="K46" s="11"/>
      <c r="L46" s="62">
        <v>42</v>
      </c>
    </row>
    <row r="47" spans="1:12" x14ac:dyDescent="0.2">
      <c r="A47" s="38" t="s">
        <v>75</v>
      </c>
      <c r="B47" s="12">
        <v>92.893309293999963</v>
      </c>
      <c r="C47" s="13">
        <v>65.685488928646706</v>
      </c>
      <c r="D47" s="12">
        <v>53.631977126806049</v>
      </c>
      <c r="E47" s="13">
        <v>46.446654646999981</v>
      </c>
      <c r="G47" s="14">
        <v>69.399396254948272</v>
      </c>
      <c r="H47" s="13">
        <v>50.273176409155568</v>
      </c>
      <c r="I47" s="12">
        <v>54.524479090027661</v>
      </c>
      <c r="J47" s="13">
        <v>45.946375285236378</v>
      </c>
      <c r="K47" s="11"/>
      <c r="L47" s="63">
        <v>38</v>
      </c>
    </row>
    <row r="48" spans="1:12" s="22" customFormat="1" x14ac:dyDescent="0.2">
      <c r="A48" s="26" t="s">
        <v>78</v>
      </c>
      <c r="B48" s="27">
        <f>MEDIAN(B7:B39)</f>
        <v>71.068731628117888</v>
      </c>
      <c r="C48" s="28">
        <f t="shared" ref="C48:J48" si="0">MEDIAN(C7:C39)</f>
        <v>50.253182064569025</v>
      </c>
      <c r="D48" s="27">
        <f t="shared" si="0"/>
        <v>41.031551336459138</v>
      </c>
      <c r="E48" s="28">
        <f t="shared" si="0"/>
        <v>35.534365814058944</v>
      </c>
      <c r="G48" s="29">
        <f t="shared" si="0"/>
        <v>60.597877529952079</v>
      </c>
      <c r="H48" s="28">
        <f t="shared" si="0"/>
        <v>52.655857497285908</v>
      </c>
      <c r="I48" s="27">
        <f t="shared" si="0"/>
        <v>54.085259862241443</v>
      </c>
      <c r="J48" s="28">
        <f t="shared" si="0"/>
        <v>49.929088228582195</v>
      </c>
      <c r="K48" s="30"/>
    </row>
    <row r="49" spans="1:19" s="22" customFormat="1" x14ac:dyDescent="0.2">
      <c r="A49" s="31" t="s">
        <v>79</v>
      </c>
      <c r="B49" s="23">
        <f>MEDIAN(B7,B9:B10,B14:B16,B18:B22,B25,B27,B30:B37,B41:B47)</f>
        <v>70.616031001408871</v>
      </c>
      <c r="C49" s="24">
        <f t="shared" ref="C49:J49" si="1">MEDIAN(C7,C9:C10,C14:C16,C18:C22,C25,C27,C30:C37,C41:C47)</f>
        <v>49.933074381575679</v>
      </c>
      <c r="D49" s="23">
        <f t="shared" si="1"/>
        <v>40.770184507766373</v>
      </c>
      <c r="E49" s="24">
        <f t="shared" si="1"/>
        <v>35.308015500704435</v>
      </c>
      <c r="G49" s="25">
        <f t="shared" si="1"/>
        <v>58.357642671643461</v>
      </c>
      <c r="H49" s="24">
        <f t="shared" si="1"/>
        <v>48.058471860854198</v>
      </c>
      <c r="I49" s="23">
        <f t="shared" si="1"/>
        <v>53.655054332737535</v>
      </c>
      <c r="J49" s="24">
        <f t="shared" si="1"/>
        <v>47.638942374078752</v>
      </c>
    </row>
    <row r="50" spans="1:19" s="19" customFormat="1" ht="125.25" customHeight="1" x14ac:dyDescent="0.2">
      <c r="A50" s="92" t="s">
        <v>130</v>
      </c>
      <c r="B50" s="92"/>
      <c r="C50" s="92"/>
      <c r="D50" s="92"/>
      <c r="E50" s="92"/>
      <c r="F50" s="92"/>
      <c r="G50" s="92"/>
      <c r="H50" s="92"/>
      <c r="I50" s="92"/>
      <c r="J50" s="92"/>
      <c r="K50" s="58"/>
      <c r="L50" s="58"/>
      <c r="M50" s="58"/>
      <c r="N50" s="58"/>
      <c r="O50" s="58"/>
      <c r="P50" s="58"/>
      <c r="Q50" s="53"/>
      <c r="R50" s="53"/>
      <c r="S50" s="53"/>
    </row>
    <row r="51" spans="1:19" ht="37.5" customHeight="1" x14ac:dyDescent="0.2">
      <c r="A51" s="92" t="s">
        <v>80</v>
      </c>
      <c r="B51" s="92"/>
      <c r="C51" s="92"/>
      <c r="D51" s="92"/>
      <c r="E51" s="92"/>
      <c r="F51" s="92"/>
      <c r="G51" s="92"/>
      <c r="H51" s="92"/>
      <c r="I51" s="92"/>
      <c r="J51" s="92"/>
      <c r="K51" s="58"/>
      <c r="L51" s="58"/>
      <c r="M51" s="58"/>
      <c r="N51" s="58"/>
      <c r="O51" s="58"/>
      <c r="P51" s="58"/>
      <c r="Q51" s="54"/>
      <c r="R51" s="54"/>
      <c r="S51" s="54"/>
    </row>
    <row r="52" spans="1:19" s="15" customFormat="1" ht="15" customHeight="1" x14ac:dyDescent="0.2">
      <c r="A52" s="93" t="s">
        <v>81</v>
      </c>
      <c r="B52" s="93"/>
      <c r="C52" s="93"/>
      <c r="D52" s="93"/>
      <c r="E52" s="93"/>
      <c r="F52" s="93"/>
      <c r="G52" s="93"/>
      <c r="H52" s="93"/>
      <c r="I52" s="93"/>
      <c r="J52" s="93"/>
    </row>
    <row r="53" spans="1:19" s="15" customFormat="1" ht="29.25" customHeight="1" x14ac:dyDescent="0.2">
      <c r="A53" s="94" t="s">
        <v>126</v>
      </c>
      <c r="B53" s="94"/>
      <c r="C53" s="94"/>
      <c r="D53" s="94"/>
      <c r="E53" s="94"/>
      <c r="F53" s="94"/>
      <c r="G53" s="94"/>
      <c r="H53" s="94"/>
      <c r="I53" s="94"/>
      <c r="J53" s="94"/>
    </row>
    <row r="54" spans="1:19" ht="102" customHeight="1" x14ac:dyDescent="0.2">
      <c r="A54" s="95" t="s">
        <v>117</v>
      </c>
      <c r="B54" s="95"/>
      <c r="C54" s="95"/>
      <c r="D54" s="95"/>
      <c r="E54" s="95"/>
      <c r="F54" s="95"/>
      <c r="G54" s="95"/>
      <c r="H54" s="95"/>
      <c r="I54" s="95"/>
      <c r="J54" s="95"/>
      <c r="K54" s="59"/>
      <c r="L54" s="59"/>
      <c r="M54" s="59"/>
      <c r="N54" s="59"/>
      <c r="O54" s="59"/>
      <c r="P54" s="59"/>
      <c r="Q54" s="59"/>
      <c r="R54" s="59"/>
      <c r="S54" s="59"/>
    </row>
    <row r="55" spans="1:19" x14ac:dyDescent="0.2">
      <c r="A55" s="41" t="s">
        <v>123</v>
      </c>
      <c r="B55" s="89"/>
      <c r="C55" s="41"/>
      <c r="D55" s="41"/>
      <c r="E55" s="41"/>
      <c r="F55" s="41"/>
      <c r="G55" s="41"/>
      <c r="H55" s="41"/>
      <c r="I55" s="41"/>
      <c r="J55" s="42"/>
      <c r="K55" s="55"/>
      <c r="L55" s="55"/>
      <c r="M55" s="55"/>
      <c r="N55" s="55"/>
      <c r="O55" s="55"/>
      <c r="P55" s="55"/>
      <c r="Q55" s="55"/>
      <c r="R55" s="55"/>
      <c r="S55" s="55"/>
    </row>
    <row r="56" spans="1:19" x14ac:dyDescent="0.2">
      <c r="A56" s="41" t="s">
        <v>83</v>
      </c>
      <c r="B56" s="41"/>
      <c r="C56" s="41"/>
      <c r="D56" s="41"/>
      <c r="E56" s="41"/>
      <c r="F56" s="90" t="s">
        <v>124</v>
      </c>
    </row>
    <row r="57" spans="1:19" ht="12.75" x14ac:dyDescent="0.2">
      <c r="A57" s="41" t="s">
        <v>85</v>
      </c>
      <c r="B57" s="41"/>
      <c r="C57" s="41"/>
      <c r="D57" s="41"/>
      <c r="E57" s="41"/>
      <c r="F57" s="49" t="s">
        <v>125</v>
      </c>
      <c r="G57" s="48"/>
    </row>
    <row r="58" spans="1:19" ht="12.75" x14ac:dyDescent="0.2">
      <c r="A58" s="41" t="s">
        <v>91</v>
      </c>
      <c r="B58" s="41"/>
      <c r="C58" s="41"/>
      <c r="D58" s="41"/>
      <c r="E58" s="41"/>
      <c r="F58" s="50" t="s">
        <v>92</v>
      </c>
    </row>
    <row r="59" spans="1:19" x14ac:dyDescent="0.2">
      <c r="A59" s="41" t="s">
        <v>88</v>
      </c>
      <c r="B59" s="41"/>
      <c r="C59" s="41"/>
      <c r="D59" s="41"/>
      <c r="E59" s="41"/>
      <c r="F59" s="42"/>
      <c r="G59" s="16">
        <f ca="1">TODAY()</f>
        <v>42978</v>
      </c>
      <c r="K59" s="56"/>
    </row>
    <row r="60" spans="1:19" x14ac:dyDescent="0.2">
      <c r="B60" s="57"/>
      <c r="C60" s="57"/>
    </row>
    <row r="61" spans="1:19" x14ac:dyDescent="0.2">
      <c r="A61" s="41"/>
      <c r="B61" s="41"/>
      <c r="C61" s="41"/>
      <c r="D61" s="41"/>
      <c r="E61" s="41"/>
      <c r="F61" s="41"/>
      <c r="G61" s="41"/>
      <c r="H61" s="41"/>
      <c r="I61" s="41"/>
      <c r="J61" s="42"/>
    </row>
  </sheetData>
  <mergeCells count="12">
    <mergeCell ref="B2:J2"/>
    <mergeCell ref="B3:E3"/>
    <mergeCell ref="G3:J3"/>
    <mergeCell ref="B4:C4"/>
    <mergeCell ref="D4:E4"/>
    <mergeCell ref="G4:H4"/>
    <mergeCell ref="I4:J4"/>
    <mergeCell ref="A50:J50"/>
    <mergeCell ref="A51:J51"/>
    <mergeCell ref="A52:J52"/>
    <mergeCell ref="A53:J53"/>
    <mergeCell ref="A54:J54"/>
  </mergeCells>
  <hyperlinks>
    <hyperlink ref="F58" r:id="rId1"/>
    <hyperlink ref="F56"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1"/>
  <sheetViews>
    <sheetView showGridLines="0" topLeftCell="A37" workbookViewId="0">
      <selection activeCell="A50" sqref="A50:J50"/>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111</v>
      </c>
      <c r="C1" s="52"/>
      <c r="D1" s="52"/>
      <c r="E1" s="52"/>
      <c r="F1" s="52"/>
      <c r="G1" s="52"/>
      <c r="H1" s="52"/>
      <c r="I1" s="52"/>
      <c r="J1" s="52"/>
    </row>
    <row r="2" spans="1:12" ht="12.75" x14ac:dyDescent="0.2">
      <c r="B2" s="96" t="s">
        <v>120</v>
      </c>
      <c r="C2" s="96"/>
      <c r="D2" s="96"/>
      <c r="E2" s="96"/>
      <c r="F2" s="96"/>
      <c r="G2" s="96"/>
      <c r="H2" s="96"/>
      <c r="I2" s="96"/>
      <c r="J2" s="96"/>
    </row>
    <row r="3" spans="1:12" ht="15" customHeight="1" x14ac:dyDescent="0.2">
      <c r="B3" s="97" t="s">
        <v>106</v>
      </c>
      <c r="C3" s="97"/>
      <c r="D3" s="97"/>
      <c r="E3" s="97"/>
      <c r="F3" s="51"/>
      <c r="G3" s="97" t="s">
        <v>108</v>
      </c>
      <c r="H3" s="97"/>
      <c r="I3" s="97"/>
      <c r="J3" s="97"/>
    </row>
    <row r="4" spans="1:12" ht="15.75" customHeight="1" x14ac:dyDescent="0.2">
      <c r="A4" s="20"/>
      <c r="B4" s="98" t="s">
        <v>94</v>
      </c>
      <c r="C4" s="99"/>
      <c r="D4" s="98" t="s">
        <v>95</v>
      </c>
      <c r="E4" s="99"/>
      <c r="G4" s="100" t="s">
        <v>94</v>
      </c>
      <c r="H4" s="99"/>
      <c r="I4" s="98" t="s">
        <v>95</v>
      </c>
      <c r="J4" s="99"/>
    </row>
    <row r="5" spans="1:12" ht="36" customHeight="1" x14ac:dyDescent="0.2">
      <c r="A5" s="21"/>
      <c r="B5" s="3" t="s">
        <v>96</v>
      </c>
      <c r="C5" s="4" t="s">
        <v>98</v>
      </c>
      <c r="D5" s="3" t="s">
        <v>97</v>
      </c>
      <c r="E5" s="4" t="s">
        <v>98</v>
      </c>
      <c r="G5" s="5" t="s">
        <v>96</v>
      </c>
      <c r="H5" s="4" t="s">
        <v>98</v>
      </c>
      <c r="I5" s="3" t="s">
        <v>97</v>
      </c>
      <c r="J5" s="4" t="s">
        <v>98</v>
      </c>
      <c r="L5" s="60" t="s">
        <v>107</v>
      </c>
    </row>
    <row r="6" spans="1:12" ht="12" customHeight="1" x14ac:dyDescent="0.2">
      <c r="A6" s="39" t="s">
        <v>76</v>
      </c>
      <c r="B6" s="2"/>
      <c r="C6" s="6"/>
      <c r="D6" s="2"/>
      <c r="E6" s="6"/>
      <c r="G6" s="7"/>
      <c r="H6" s="6"/>
      <c r="I6" s="2"/>
      <c r="J6" s="6"/>
      <c r="L6" s="61"/>
    </row>
    <row r="7" spans="1:12" x14ac:dyDescent="0.2">
      <c r="A7" s="33" t="s">
        <v>37</v>
      </c>
      <c r="B7" s="8">
        <v>0</v>
      </c>
      <c r="C7" s="9">
        <v>0</v>
      </c>
      <c r="D7" s="8">
        <v>0</v>
      </c>
      <c r="E7" s="9">
        <v>0</v>
      </c>
      <c r="F7" s="17"/>
      <c r="G7" s="10">
        <v>45.750573012970257</v>
      </c>
      <c r="H7" s="9">
        <v>48.220616853409062</v>
      </c>
      <c r="I7" s="8">
        <v>52.956239407161291</v>
      </c>
      <c r="J7" s="9">
        <v>53.011198541443733</v>
      </c>
      <c r="K7" s="11"/>
      <c r="L7" s="62">
        <v>0</v>
      </c>
    </row>
    <row r="8" spans="1:12" x14ac:dyDescent="0.2">
      <c r="A8" s="33" t="s">
        <v>38</v>
      </c>
      <c r="B8" s="8">
        <v>67.237544819364501</v>
      </c>
      <c r="C8" s="9">
        <v>47.544123892107052</v>
      </c>
      <c r="D8" s="8">
        <v>38.81961460110962</v>
      </c>
      <c r="E8" s="9">
        <v>33.618772409682251</v>
      </c>
      <c r="F8" s="18"/>
      <c r="G8" s="10">
        <v>61.704919725975415</v>
      </c>
      <c r="H8" s="9">
        <v>57.307513288191224</v>
      </c>
      <c r="I8" s="8">
        <v>68.542941690401861</v>
      </c>
      <c r="J8" s="9">
        <v>57.552780512041366</v>
      </c>
      <c r="K8" s="11"/>
      <c r="L8" s="62">
        <v>41</v>
      </c>
    </row>
    <row r="9" spans="1:12" x14ac:dyDescent="0.2">
      <c r="A9" s="33" t="s">
        <v>127</v>
      </c>
      <c r="B9" s="8">
        <v>55.404411097376666</v>
      </c>
      <c r="C9" s="9">
        <v>39.176834794602243</v>
      </c>
      <c r="D9" s="8">
        <v>31.987751661363109</v>
      </c>
      <c r="E9" s="9">
        <v>27.702205548688333</v>
      </c>
      <c r="G9" s="10">
        <v>47.502434397472278</v>
      </c>
      <c r="H9" s="9">
        <v>40.750688433908898</v>
      </c>
      <c r="I9" s="8">
        <v>48.932921998464465</v>
      </c>
      <c r="J9" s="9">
        <v>49.536831213182708</v>
      </c>
      <c r="K9" s="11"/>
      <c r="L9" s="62">
        <v>33</v>
      </c>
    </row>
    <row r="10" spans="1:12" x14ac:dyDescent="0.2">
      <c r="A10" s="33" t="s">
        <v>40</v>
      </c>
      <c r="B10" s="8">
        <v>78.704021750111608</v>
      </c>
      <c r="C10" s="9">
        <v>55.652147486157446</v>
      </c>
      <c r="D10" s="8">
        <v>45.439788143733104</v>
      </c>
      <c r="E10" s="9">
        <v>39.352010875055804</v>
      </c>
      <c r="G10" s="10">
        <v>65.038810556969565</v>
      </c>
      <c r="H10" s="9">
        <v>53.886819821207006</v>
      </c>
      <c r="I10" s="8">
        <v>52.238413802859583</v>
      </c>
      <c r="J10" s="9">
        <v>47.697919683746321</v>
      </c>
      <c r="K10" s="11"/>
      <c r="L10" s="62">
        <v>41</v>
      </c>
    </row>
    <row r="11" spans="1:12" x14ac:dyDescent="0.2">
      <c r="A11" s="33" t="s">
        <v>2</v>
      </c>
      <c r="B11" s="8">
        <v>56.393193316186924</v>
      </c>
      <c r="C11" s="9">
        <v>39.87600940663966</v>
      </c>
      <c r="D11" s="8">
        <v>32.558625341563129</v>
      </c>
      <c r="E11" s="9">
        <v>28.196596658093462</v>
      </c>
      <c r="G11" s="10">
        <v>51.446518490152869</v>
      </c>
      <c r="H11" s="9">
        <v>42.116458425948402</v>
      </c>
      <c r="I11" s="8">
        <v>51.997893224513447</v>
      </c>
      <c r="J11" s="9">
        <v>45.139758627120941</v>
      </c>
      <c r="K11" s="11"/>
      <c r="L11" s="62">
        <v>44</v>
      </c>
    </row>
    <row r="12" spans="1:12" x14ac:dyDescent="0.2">
      <c r="A12" s="33" t="s">
        <v>41</v>
      </c>
      <c r="B12" s="8">
        <v>73.656633379698576</v>
      </c>
      <c r="C12" s="9">
        <v>52.083104942156268</v>
      </c>
      <c r="D12" s="8">
        <v>42.525677109370541</v>
      </c>
      <c r="E12" s="9">
        <v>36.828316689849288</v>
      </c>
      <c r="G12" s="10">
        <v>59.602947730852087</v>
      </c>
      <c r="H12" s="9">
        <v>42.145648519192854</v>
      </c>
      <c r="I12" s="8">
        <v>38.014540021920752</v>
      </c>
      <c r="J12" s="9">
        <v>32.921557372163626</v>
      </c>
      <c r="K12" s="11"/>
      <c r="L12" s="62">
        <v>37</v>
      </c>
    </row>
    <row r="13" spans="1:12" x14ac:dyDescent="0.2">
      <c r="A13" s="33" t="s">
        <v>42</v>
      </c>
      <c r="B13" s="8">
        <v>56.219002624575602</v>
      </c>
      <c r="C13" s="9">
        <v>39.752837987381717</v>
      </c>
      <c r="D13" s="8">
        <v>32.458056298871007</v>
      </c>
      <c r="E13" s="9">
        <v>28.109501312287801</v>
      </c>
      <c r="G13" s="10">
        <v>51.351601550371079</v>
      </c>
      <c r="H13" s="9">
        <v>36.457353981889518</v>
      </c>
      <c r="I13" s="8">
        <v>40.28114737218791</v>
      </c>
      <c r="J13" s="9">
        <v>38.060880822564485</v>
      </c>
      <c r="K13" s="11"/>
      <c r="L13" s="62">
        <v>30</v>
      </c>
    </row>
    <row r="14" spans="1:12" x14ac:dyDescent="0.2">
      <c r="A14" s="33" t="s">
        <v>43</v>
      </c>
      <c r="B14" s="8" t="s">
        <v>119</v>
      </c>
      <c r="C14" s="9" t="s">
        <v>119</v>
      </c>
      <c r="D14" s="8" t="s">
        <v>119</v>
      </c>
      <c r="E14" s="9" t="s">
        <v>119</v>
      </c>
      <c r="G14" s="10" t="s">
        <v>119</v>
      </c>
      <c r="H14" s="9" t="s">
        <v>119</v>
      </c>
      <c r="I14" s="8" t="s">
        <v>119</v>
      </c>
      <c r="J14" s="9" t="s">
        <v>119</v>
      </c>
      <c r="K14" s="11"/>
      <c r="L14" s="62" t="s">
        <v>119</v>
      </c>
    </row>
    <row r="15" spans="1:12" x14ac:dyDescent="0.2">
      <c r="A15" s="33" t="s">
        <v>44</v>
      </c>
      <c r="B15" s="8">
        <v>59.410187893189295</v>
      </c>
      <c r="C15" s="9">
        <v>42.009346730841074</v>
      </c>
      <c r="D15" s="8">
        <v>34.300487972739084</v>
      </c>
      <c r="E15" s="9">
        <v>29.705093946594648</v>
      </c>
      <c r="G15" s="10">
        <v>55.637640961971776</v>
      </c>
      <c r="H15" s="9">
        <v>39.341753213432668</v>
      </c>
      <c r="I15" s="8">
        <v>34.313881712749293</v>
      </c>
      <c r="J15" s="9">
        <v>29.71669326569517</v>
      </c>
      <c r="K15" s="11"/>
      <c r="L15" s="62">
        <v>35</v>
      </c>
    </row>
    <row r="16" spans="1:12" x14ac:dyDescent="0.2">
      <c r="A16" s="33" t="s">
        <v>45</v>
      </c>
      <c r="B16" s="8">
        <v>52.576799209646417</v>
      </c>
      <c r="C16" s="9">
        <v>37.177411254224495</v>
      </c>
      <c r="D16" s="8">
        <v>30.355229176818263</v>
      </c>
      <c r="E16" s="9">
        <v>26.288399604823208</v>
      </c>
      <c r="G16" s="10">
        <v>44.802304607737511</v>
      </c>
      <c r="H16" s="9">
        <v>35.164678106629154</v>
      </c>
      <c r="I16" s="8">
        <v>37.734865000233611</v>
      </c>
      <c r="J16" s="9">
        <v>30.288253544848601</v>
      </c>
      <c r="K16" s="11"/>
      <c r="L16" s="62">
        <v>33</v>
      </c>
    </row>
    <row r="17" spans="1:12" x14ac:dyDescent="0.2">
      <c r="A17" s="35" t="s">
        <v>46</v>
      </c>
      <c r="B17" s="8" t="s">
        <v>119</v>
      </c>
      <c r="C17" s="9" t="s">
        <v>119</v>
      </c>
      <c r="D17" s="8" t="s">
        <v>119</v>
      </c>
      <c r="E17" s="9" t="s">
        <v>119</v>
      </c>
      <c r="G17" s="10" t="s">
        <v>119</v>
      </c>
      <c r="H17" s="9" t="s">
        <v>119</v>
      </c>
      <c r="I17" s="8" t="s">
        <v>119</v>
      </c>
      <c r="J17" s="9" t="s">
        <v>119</v>
      </c>
      <c r="K17" s="11"/>
      <c r="L17" s="62" t="s">
        <v>119</v>
      </c>
    </row>
    <row r="18" spans="1:12" x14ac:dyDescent="0.2">
      <c r="A18" s="33" t="s">
        <v>47</v>
      </c>
      <c r="B18" s="8" t="s">
        <v>119</v>
      </c>
      <c r="C18" s="9" t="s">
        <v>119</v>
      </c>
      <c r="D18" s="8" t="s">
        <v>119</v>
      </c>
      <c r="E18" s="9" t="s">
        <v>119</v>
      </c>
      <c r="G18" s="10" t="s">
        <v>119</v>
      </c>
      <c r="H18" s="9" t="s">
        <v>119</v>
      </c>
      <c r="I18" s="8" t="s">
        <v>119</v>
      </c>
      <c r="J18" s="9" t="s">
        <v>119</v>
      </c>
      <c r="K18" s="11"/>
      <c r="L18" s="62" t="s">
        <v>119</v>
      </c>
    </row>
    <row r="19" spans="1:12" x14ac:dyDescent="0.2">
      <c r="A19" s="33" t="s">
        <v>7</v>
      </c>
      <c r="B19" s="8">
        <v>78.49434517387796</v>
      </c>
      <c r="C19" s="9">
        <v>55.503883757246655</v>
      </c>
      <c r="D19" s="8">
        <v>45.318731316001852</v>
      </c>
      <c r="E19" s="9">
        <v>39.24717258693898</v>
      </c>
      <c r="G19" s="10">
        <v>64.082000948790466</v>
      </c>
      <c r="H19" s="9">
        <v>52.088302764735083</v>
      </c>
      <c r="I19" s="8">
        <v>53.911608205079375</v>
      </c>
      <c r="J19" s="9">
        <v>50.383141795459345</v>
      </c>
      <c r="K19" s="11"/>
      <c r="L19" s="62">
        <v>47</v>
      </c>
    </row>
    <row r="20" spans="1:12" x14ac:dyDescent="0.2">
      <c r="A20" s="33" t="s">
        <v>48</v>
      </c>
      <c r="B20" s="8">
        <v>89.127651364621869</v>
      </c>
      <c r="C20" s="9">
        <v>63.022766671154571</v>
      </c>
      <c r="D20" s="8">
        <v>51.457873507603558</v>
      </c>
      <c r="E20" s="9">
        <v>44.563825682310934</v>
      </c>
      <c r="G20" s="10">
        <v>74.421588889459272</v>
      </c>
      <c r="H20" s="9">
        <v>57.886411187455479</v>
      </c>
      <c r="I20" s="8">
        <v>53.388490371900055</v>
      </c>
      <c r="J20" s="9">
        <v>49.956868376239328</v>
      </c>
      <c r="K20" s="11"/>
      <c r="L20" s="62">
        <v>39</v>
      </c>
    </row>
    <row r="21" spans="1:12" x14ac:dyDescent="0.2">
      <c r="A21" s="33" t="s">
        <v>49</v>
      </c>
      <c r="B21" s="8">
        <v>77.705709123463834</v>
      </c>
      <c r="C21" s="9">
        <v>54.946233858110645</v>
      </c>
      <c r="D21" s="8">
        <v>44.863412080002611</v>
      </c>
      <c r="E21" s="9">
        <v>38.852854561731917</v>
      </c>
      <c r="G21" s="10">
        <v>52.883078167168549</v>
      </c>
      <c r="H21" s="9">
        <v>38.292671185197968</v>
      </c>
      <c r="I21" s="8">
        <v>52.951337741259429</v>
      </c>
      <c r="J21" s="9">
        <v>45.539469457692412</v>
      </c>
      <c r="K21" s="11"/>
      <c r="L21" s="62">
        <v>40</v>
      </c>
    </row>
    <row r="22" spans="1:12" x14ac:dyDescent="0.2">
      <c r="A22" s="33" t="s">
        <v>50</v>
      </c>
      <c r="B22" s="8">
        <v>83.896743356134465</v>
      </c>
      <c r="C22" s="9">
        <v>59.323956146590099</v>
      </c>
      <c r="D22" s="8">
        <v>48.43780736079718</v>
      </c>
      <c r="E22" s="9">
        <v>41.948371678067232</v>
      </c>
      <c r="G22" s="10">
        <v>79.915210099540658</v>
      </c>
      <c r="H22" s="9">
        <v>57.43021366697991</v>
      </c>
      <c r="I22" s="8">
        <v>86.221772491914322</v>
      </c>
      <c r="J22" s="9">
        <v>67.601432994216239</v>
      </c>
      <c r="K22" s="11"/>
      <c r="L22" s="62">
        <v>53</v>
      </c>
    </row>
    <row r="23" spans="1:12" x14ac:dyDescent="0.2">
      <c r="A23" s="33" t="s">
        <v>51</v>
      </c>
      <c r="B23" s="8" t="s">
        <v>119</v>
      </c>
      <c r="C23" s="9" t="s">
        <v>119</v>
      </c>
      <c r="D23" s="8" t="s">
        <v>119</v>
      </c>
      <c r="E23" s="9" t="s">
        <v>119</v>
      </c>
      <c r="G23" s="10" t="s">
        <v>119</v>
      </c>
      <c r="H23" s="9" t="s">
        <v>119</v>
      </c>
      <c r="I23" s="8" t="s">
        <v>119</v>
      </c>
      <c r="J23" s="9" t="s">
        <v>119</v>
      </c>
      <c r="K23" s="11"/>
      <c r="L23" s="62" t="s">
        <v>119</v>
      </c>
    </row>
    <row r="24" spans="1:12" x14ac:dyDescent="0.2">
      <c r="A24" s="33" t="s">
        <v>52</v>
      </c>
      <c r="B24" s="8">
        <v>71.76558948768016</v>
      </c>
      <c r="C24" s="9">
        <v>50.745934982588643</v>
      </c>
      <c r="D24" s="8">
        <v>41.433882409264314</v>
      </c>
      <c r="E24" s="9">
        <v>35.88279474384008</v>
      </c>
      <c r="G24" s="10">
        <v>65.665514381227339</v>
      </c>
      <c r="H24" s="9">
        <v>56.489899641506661</v>
      </c>
      <c r="I24" s="8">
        <v>68.695895044828475</v>
      </c>
      <c r="J24" s="9">
        <v>53.897835176601212</v>
      </c>
      <c r="K24" s="11"/>
      <c r="L24" s="62">
        <v>40</v>
      </c>
    </row>
    <row r="25" spans="1:12" x14ac:dyDescent="0.2">
      <c r="A25" s="33" t="s">
        <v>54</v>
      </c>
      <c r="B25" s="8" t="s">
        <v>119</v>
      </c>
      <c r="C25" s="9" t="s">
        <v>119</v>
      </c>
      <c r="D25" s="8" t="s">
        <v>119</v>
      </c>
      <c r="E25" s="9" t="s">
        <v>119</v>
      </c>
      <c r="G25" s="10" t="s">
        <v>119</v>
      </c>
      <c r="H25" s="9" t="s">
        <v>119</v>
      </c>
      <c r="I25" s="8" t="s">
        <v>119</v>
      </c>
      <c r="J25" s="9" t="s">
        <v>119</v>
      </c>
      <c r="K25" s="11"/>
      <c r="L25" s="62" t="s">
        <v>119</v>
      </c>
    </row>
    <row r="26" spans="1:12" x14ac:dyDescent="0.2">
      <c r="A26" s="33" t="s">
        <v>55</v>
      </c>
      <c r="B26" s="8">
        <v>62.438050144118336</v>
      </c>
      <c r="C26" s="9">
        <v>44.150368660971765</v>
      </c>
      <c r="D26" s="8">
        <v>36.048625058382072</v>
      </c>
      <c r="E26" s="9">
        <v>31.219025072059168</v>
      </c>
      <c r="G26" s="10">
        <v>79.365742113071718</v>
      </c>
      <c r="H26" s="9">
        <v>75.76243895518644</v>
      </c>
      <c r="I26" s="8">
        <v>84.450989136220898</v>
      </c>
      <c r="J26" s="9">
        <v>75.622295617563651</v>
      </c>
      <c r="K26" s="11"/>
      <c r="L26" s="62">
        <v>32</v>
      </c>
    </row>
    <row r="27" spans="1:12" x14ac:dyDescent="0.2">
      <c r="A27" s="33" t="s">
        <v>16</v>
      </c>
      <c r="B27" s="8">
        <v>60.248592334684332</v>
      </c>
      <c r="C27" s="9">
        <v>42.602188196799133</v>
      </c>
      <c r="D27" s="8">
        <v>34.784541002726023</v>
      </c>
      <c r="E27" s="9">
        <v>30.124296167342166</v>
      </c>
      <c r="G27" s="10">
        <v>53.982422250632432</v>
      </c>
      <c r="H27" s="9">
        <v>57.743144783617986</v>
      </c>
      <c r="I27" s="8">
        <v>49.952979137741544</v>
      </c>
      <c r="J27" s="9">
        <v>55.983414496640634</v>
      </c>
      <c r="K27" s="11"/>
      <c r="L27" s="62">
        <v>42</v>
      </c>
    </row>
    <row r="28" spans="1:12" x14ac:dyDescent="0.2">
      <c r="A28" s="33" t="s">
        <v>56</v>
      </c>
      <c r="B28" s="8" t="s">
        <v>119</v>
      </c>
      <c r="C28" s="9" t="s">
        <v>119</v>
      </c>
      <c r="D28" s="8" t="s">
        <v>119</v>
      </c>
      <c r="E28" s="9" t="s">
        <v>119</v>
      </c>
      <c r="G28" s="10" t="s">
        <v>119</v>
      </c>
      <c r="H28" s="9" t="s">
        <v>119</v>
      </c>
      <c r="I28" s="8" t="s">
        <v>119</v>
      </c>
      <c r="J28" s="9" t="s">
        <v>119</v>
      </c>
      <c r="K28" s="11"/>
      <c r="L28" s="62" t="s">
        <v>119</v>
      </c>
    </row>
    <row r="29" spans="1:12" x14ac:dyDescent="0.2">
      <c r="A29" s="33" t="s">
        <v>57</v>
      </c>
      <c r="B29" s="8">
        <v>76.44297071793541</v>
      </c>
      <c r="C29" s="9">
        <v>54.053342968696811</v>
      </c>
      <c r="D29" s="8">
        <v>44.134369721654693</v>
      </c>
      <c r="E29" s="9">
        <v>38.221485358967705</v>
      </c>
      <c r="G29" s="10">
        <v>69.085341790124403</v>
      </c>
      <c r="H29" s="9">
        <v>54.020597862204148</v>
      </c>
      <c r="I29" s="8">
        <v>60.101330929806181</v>
      </c>
      <c r="J29" s="9">
        <v>52.225241841524799</v>
      </c>
      <c r="K29" s="11"/>
      <c r="L29" s="62">
        <v>53</v>
      </c>
    </row>
    <row r="30" spans="1:12" x14ac:dyDescent="0.2">
      <c r="A30" s="33" t="s">
        <v>58</v>
      </c>
      <c r="B30" s="8">
        <v>83.963758473250607</v>
      </c>
      <c r="C30" s="9">
        <v>59.371342990344935</v>
      </c>
      <c r="D30" s="8">
        <v>48.476498556703952</v>
      </c>
      <c r="E30" s="9">
        <v>41.981879236625304</v>
      </c>
      <c r="G30" s="10">
        <v>79.811088347384768</v>
      </c>
      <c r="H30" s="9">
        <v>60.861101070881318</v>
      </c>
      <c r="I30" s="8">
        <v>68.211008304406207</v>
      </c>
      <c r="J30" s="9">
        <v>50.803108911864172</v>
      </c>
      <c r="K30" s="11"/>
      <c r="L30" s="62">
        <v>39</v>
      </c>
    </row>
    <row r="31" spans="1:12" x14ac:dyDescent="0.2">
      <c r="A31" s="33" t="s">
        <v>59</v>
      </c>
      <c r="B31" s="8">
        <v>75.970416469074564</v>
      </c>
      <c r="C31" s="9">
        <v>53.719196654848787</v>
      </c>
      <c r="D31" s="8">
        <v>43.861540398868179</v>
      </c>
      <c r="E31" s="9">
        <v>37.985208234537282</v>
      </c>
      <c r="G31" s="10">
        <v>56.09302366934952</v>
      </c>
      <c r="H31" s="9">
        <v>52.742668946040475</v>
      </c>
      <c r="I31" s="8">
        <v>58.215051394006736</v>
      </c>
      <c r="J31" s="9">
        <v>43.39372178159158</v>
      </c>
      <c r="K31" s="11"/>
      <c r="L31" s="62">
        <v>46</v>
      </c>
    </row>
    <row r="32" spans="1:12" x14ac:dyDescent="0.2">
      <c r="A32" s="33" t="s">
        <v>21</v>
      </c>
      <c r="B32" s="8">
        <v>73.092189461321965</v>
      </c>
      <c r="C32" s="9">
        <v>51.683982819872654</v>
      </c>
      <c r="D32" s="8">
        <v>42.199795261153362</v>
      </c>
      <c r="E32" s="9">
        <v>36.546094730660982</v>
      </c>
      <c r="G32" s="10">
        <v>65.052048620576542</v>
      </c>
      <c r="H32" s="9">
        <v>45.998744709686662</v>
      </c>
      <c r="I32" s="8">
        <v>44.199213021819482</v>
      </c>
      <c r="J32" s="9">
        <v>37.319038471861077</v>
      </c>
      <c r="K32" s="11"/>
      <c r="L32" s="62">
        <v>38</v>
      </c>
    </row>
    <row r="33" spans="1:12" x14ac:dyDescent="0.2">
      <c r="A33" s="33" t="s">
        <v>60</v>
      </c>
      <c r="B33" s="8">
        <v>51.843016873729155</v>
      </c>
      <c r="C33" s="9">
        <v>36.658548788582486</v>
      </c>
      <c r="D33" s="8">
        <v>29.931579747649842</v>
      </c>
      <c r="E33" s="9">
        <v>25.921508436864578</v>
      </c>
      <c r="G33" s="10">
        <v>45.340421419381038</v>
      </c>
      <c r="H33" s="9">
        <v>32.06051944750012</v>
      </c>
      <c r="I33" s="8">
        <v>52.950805171466719</v>
      </c>
      <c r="J33" s="9">
        <v>33.192429212721287</v>
      </c>
      <c r="K33" s="11"/>
      <c r="L33" s="62">
        <v>41</v>
      </c>
    </row>
    <row r="34" spans="1:12" x14ac:dyDescent="0.2">
      <c r="A34" s="33" t="s">
        <v>61</v>
      </c>
      <c r="B34" s="8">
        <v>46.247398764356575</v>
      </c>
      <c r="C34" s="9">
        <v>32.701849278514892</v>
      </c>
      <c r="D34" s="8">
        <v>26.700948125921236</v>
      </c>
      <c r="E34" s="9">
        <v>23.123699382178287</v>
      </c>
      <c r="G34" s="10">
        <v>56.840855954046617</v>
      </c>
      <c r="H34" s="9">
        <v>52.06850608454716</v>
      </c>
      <c r="I34" s="8">
        <v>40.346151504106437</v>
      </c>
      <c r="J34" s="9">
        <v>49.492703687570952</v>
      </c>
      <c r="K34" s="11"/>
      <c r="L34" s="62">
        <v>33</v>
      </c>
    </row>
    <row r="35" spans="1:12" x14ac:dyDescent="0.2">
      <c r="A35" s="35" t="s">
        <v>62</v>
      </c>
      <c r="B35" s="8">
        <v>72.130139203304552</v>
      </c>
      <c r="C35" s="9">
        <v>51.003710558586285</v>
      </c>
      <c r="D35" s="8">
        <v>41.644355285713068</v>
      </c>
      <c r="E35" s="9">
        <v>36.065069601652276</v>
      </c>
      <c r="G35" s="10">
        <v>75.263899554308651</v>
      </c>
      <c r="H35" s="9">
        <v>62.043333309813619</v>
      </c>
      <c r="I35" s="8">
        <v>78.614215989360773</v>
      </c>
      <c r="J35" s="9">
        <v>70.509097641372605</v>
      </c>
      <c r="K35" s="11"/>
      <c r="L35" s="62">
        <v>37</v>
      </c>
    </row>
    <row r="36" spans="1:12" x14ac:dyDescent="0.2">
      <c r="A36" s="33" t="s">
        <v>63</v>
      </c>
      <c r="B36" s="8">
        <v>69.453056568704994</v>
      </c>
      <c r="C36" s="9">
        <v>49.110727273864185</v>
      </c>
      <c r="D36" s="8">
        <v>40.098740905984137</v>
      </c>
      <c r="E36" s="9">
        <v>34.726528284352497</v>
      </c>
      <c r="G36" s="10">
        <v>59.232868024550697</v>
      </c>
      <c r="H36" s="9">
        <v>44.549006644681981</v>
      </c>
      <c r="I36" s="8">
        <v>50.115741791593607</v>
      </c>
      <c r="J36" s="9">
        <v>47.847183942356224</v>
      </c>
      <c r="K36" s="11"/>
      <c r="L36" s="62">
        <v>53</v>
      </c>
    </row>
    <row r="37" spans="1:12" x14ac:dyDescent="0.2">
      <c r="A37" s="33" t="s">
        <v>64</v>
      </c>
      <c r="B37" s="8" t="s">
        <v>119</v>
      </c>
      <c r="C37" s="9" t="s">
        <v>119</v>
      </c>
      <c r="D37" s="8" t="s">
        <v>119</v>
      </c>
      <c r="E37" s="9" t="s">
        <v>119</v>
      </c>
      <c r="G37" s="10" t="s">
        <v>119</v>
      </c>
      <c r="H37" s="9" t="s">
        <v>119</v>
      </c>
      <c r="I37" s="8" t="s">
        <v>119</v>
      </c>
      <c r="J37" s="9" t="s">
        <v>119</v>
      </c>
      <c r="K37" s="11"/>
      <c r="L37" s="62" t="s">
        <v>119</v>
      </c>
    </row>
    <row r="38" spans="1:12" ht="14.25" customHeight="1" x14ac:dyDescent="0.2">
      <c r="A38" s="33" t="s">
        <v>65</v>
      </c>
      <c r="B38" s="8" t="s">
        <v>119</v>
      </c>
      <c r="C38" s="9" t="s">
        <v>119</v>
      </c>
      <c r="D38" s="8" t="s">
        <v>119</v>
      </c>
      <c r="E38" s="9" t="s">
        <v>119</v>
      </c>
      <c r="G38" s="10" t="s">
        <v>119</v>
      </c>
      <c r="H38" s="9" t="s">
        <v>119</v>
      </c>
      <c r="I38" s="8" t="s">
        <v>119</v>
      </c>
      <c r="J38" s="9" t="s">
        <v>119</v>
      </c>
      <c r="K38" s="11"/>
      <c r="L38" s="62" t="s">
        <v>119</v>
      </c>
    </row>
    <row r="39" spans="1:12" x14ac:dyDescent="0.2">
      <c r="A39" s="36" t="s">
        <v>66</v>
      </c>
      <c r="B39" s="12">
        <v>111.52003108755656</v>
      </c>
      <c r="C39" s="13">
        <v>78.856570220145841</v>
      </c>
      <c r="D39" s="12">
        <v>64.386119968436219</v>
      </c>
      <c r="E39" s="13">
        <v>55.76001554377828</v>
      </c>
      <c r="G39" s="14">
        <v>87.850692783294832</v>
      </c>
      <c r="H39" s="13">
        <v>63.26871459558776</v>
      </c>
      <c r="I39" s="12">
        <v>52.127723157019091</v>
      </c>
      <c r="J39" s="13">
        <v>45.956323231269863</v>
      </c>
      <c r="K39" s="11"/>
      <c r="L39" s="63">
        <v>49</v>
      </c>
    </row>
    <row r="40" spans="1:12" x14ac:dyDescent="0.2">
      <c r="A40" s="40" t="s">
        <v>77</v>
      </c>
      <c r="B40" s="8"/>
      <c r="C40" s="9"/>
      <c r="D40" s="8"/>
      <c r="E40" s="9"/>
      <c r="G40" s="10"/>
      <c r="H40" s="9"/>
      <c r="I40" s="8"/>
      <c r="J40" s="9"/>
      <c r="K40" s="11"/>
      <c r="L40" s="62"/>
    </row>
    <row r="41" spans="1:12" x14ac:dyDescent="0.2">
      <c r="A41" s="37" t="s">
        <v>69</v>
      </c>
      <c r="B41" s="8" t="s">
        <v>119</v>
      </c>
      <c r="C41" s="9" t="s">
        <v>119</v>
      </c>
      <c r="D41" s="8" t="s">
        <v>119</v>
      </c>
      <c r="E41" s="9" t="s">
        <v>119</v>
      </c>
      <c r="G41" s="10" t="s">
        <v>119</v>
      </c>
      <c r="H41" s="9" t="s">
        <v>119</v>
      </c>
      <c r="I41" s="8" t="s">
        <v>119</v>
      </c>
      <c r="J41" s="9" t="s">
        <v>119</v>
      </c>
      <c r="K41" s="11"/>
      <c r="L41" s="62" t="s">
        <v>119</v>
      </c>
    </row>
    <row r="42" spans="1:12" x14ac:dyDescent="0.2">
      <c r="A42" s="33" t="s">
        <v>70</v>
      </c>
      <c r="B42" s="8" t="s">
        <v>119</v>
      </c>
      <c r="C42" s="9" t="s">
        <v>119</v>
      </c>
      <c r="D42" s="8" t="s">
        <v>119</v>
      </c>
      <c r="E42" s="9" t="s">
        <v>119</v>
      </c>
      <c r="G42" s="10" t="s">
        <v>119</v>
      </c>
      <c r="H42" s="9" t="s">
        <v>119</v>
      </c>
      <c r="I42" s="8" t="s">
        <v>119</v>
      </c>
      <c r="J42" s="9" t="s">
        <v>119</v>
      </c>
      <c r="K42" s="11"/>
      <c r="L42" s="62" t="s">
        <v>119</v>
      </c>
    </row>
    <row r="43" spans="1:12" x14ac:dyDescent="0.2">
      <c r="A43" s="33" t="s">
        <v>121</v>
      </c>
      <c r="B43" s="8">
        <v>72.854317577883876</v>
      </c>
      <c r="C43" s="9">
        <v>51.515781998039969</v>
      </c>
      <c r="D43" s="8">
        <v>42.06245986521774</v>
      </c>
      <c r="E43" s="9">
        <v>36.427158788941938</v>
      </c>
      <c r="G43" s="10">
        <v>57.593741098358542</v>
      </c>
      <c r="H43" s="9">
        <v>41.212625598431977</v>
      </c>
      <c r="I43" s="8">
        <v>41.652821606350706</v>
      </c>
      <c r="J43" s="9">
        <v>35.168400613107906</v>
      </c>
      <c r="K43" s="11"/>
      <c r="L43" s="62">
        <v>39</v>
      </c>
    </row>
    <row r="44" spans="1:12" x14ac:dyDescent="0.2">
      <c r="A44" s="33" t="s">
        <v>72</v>
      </c>
      <c r="B44" s="8">
        <v>64.29556103682657</v>
      </c>
      <c r="C44" s="9">
        <v>45.46382720933363</v>
      </c>
      <c r="D44" s="8">
        <v>37.121059472309831</v>
      </c>
      <c r="E44" s="9">
        <v>32.147780518413285</v>
      </c>
      <c r="G44" s="10">
        <v>46.987095614629133</v>
      </c>
      <c r="H44" s="9">
        <v>37.621624982648221</v>
      </c>
      <c r="I44" s="8">
        <v>49.117574412282913</v>
      </c>
      <c r="J44" s="9">
        <v>41.589830298433689</v>
      </c>
      <c r="K44" s="11"/>
      <c r="L44" s="62">
        <v>41</v>
      </c>
    </row>
    <row r="45" spans="1:12" x14ac:dyDescent="0.2">
      <c r="A45" s="33" t="s">
        <v>73</v>
      </c>
      <c r="B45" s="8">
        <v>68.301673530908133</v>
      </c>
      <c r="C45" s="9">
        <v>48.29657652009486</v>
      </c>
      <c r="D45" s="8">
        <v>39.433989599171753</v>
      </c>
      <c r="E45" s="9">
        <v>34.150836765454066</v>
      </c>
      <c r="G45" s="10">
        <v>56.327988748729645</v>
      </c>
      <c r="H45" s="9">
        <v>39.829902814826283</v>
      </c>
      <c r="I45" s="8">
        <v>53.819561955043362</v>
      </c>
      <c r="J45" s="9">
        <v>47.82727929153198</v>
      </c>
      <c r="K45" s="11"/>
      <c r="L45" s="62">
        <v>45</v>
      </c>
    </row>
    <row r="46" spans="1:12" x14ac:dyDescent="0.2">
      <c r="A46" s="33" t="s">
        <v>74</v>
      </c>
      <c r="B46" s="8">
        <v>61.279992662087459</v>
      </c>
      <c r="C46" s="9">
        <v>43.331498362423915</v>
      </c>
      <c r="D46" s="8">
        <v>35.380020259394485</v>
      </c>
      <c r="E46" s="9">
        <v>30.639996331043729</v>
      </c>
      <c r="G46" s="10">
        <v>62.629433534327426</v>
      </c>
      <c r="H46" s="9">
        <v>45.057709311250356</v>
      </c>
      <c r="I46" s="8">
        <v>48.827373737986434</v>
      </c>
      <c r="J46" s="9">
        <v>39.307086558281839</v>
      </c>
      <c r="K46" s="11"/>
      <c r="L46" s="62">
        <v>40</v>
      </c>
    </row>
    <row r="47" spans="1:12" x14ac:dyDescent="0.2">
      <c r="A47" s="38" t="s">
        <v>75</v>
      </c>
      <c r="B47" s="12">
        <v>84.160033277435559</v>
      </c>
      <c r="C47" s="13">
        <v>59.51013023536018</v>
      </c>
      <c r="D47" s="12">
        <v>48.589817867735285</v>
      </c>
      <c r="E47" s="13">
        <v>42.08001663871778</v>
      </c>
      <c r="G47" s="14">
        <v>63.375160913564706</v>
      </c>
      <c r="H47" s="13">
        <v>46.042046318245667</v>
      </c>
      <c r="I47" s="12">
        <v>51.391397183004365</v>
      </c>
      <c r="J47" s="13">
        <v>43.202661424626406</v>
      </c>
      <c r="K47" s="11"/>
      <c r="L47" s="63">
        <v>36</v>
      </c>
    </row>
    <row r="48" spans="1:12" s="22" customFormat="1" x14ac:dyDescent="0.2">
      <c r="A48" s="26" t="s">
        <v>78</v>
      </c>
      <c r="B48" s="27">
        <f>MEDIAN(B7:B39)</f>
        <v>71.76558948768016</v>
      </c>
      <c r="C48" s="28">
        <f t="shared" ref="C48:J48" si="0">MEDIAN(C7:C39)</f>
        <v>50.745934982588643</v>
      </c>
      <c r="D48" s="27">
        <f t="shared" si="0"/>
        <v>41.433882409264314</v>
      </c>
      <c r="E48" s="28">
        <f t="shared" si="0"/>
        <v>35.88279474384008</v>
      </c>
      <c r="G48" s="29">
        <f t="shared" si="0"/>
        <v>59.602947730852087</v>
      </c>
      <c r="H48" s="28">
        <f t="shared" si="0"/>
        <v>52.088302764735083</v>
      </c>
      <c r="I48" s="27">
        <f t="shared" si="0"/>
        <v>52.950805171466719</v>
      </c>
      <c r="J48" s="28">
        <f t="shared" si="0"/>
        <v>49.492703687570952</v>
      </c>
      <c r="K48" s="30"/>
    </row>
    <row r="49" spans="1:19" s="22" customFormat="1" x14ac:dyDescent="0.2">
      <c r="A49" s="31" t="s">
        <v>79</v>
      </c>
      <c r="B49" s="23">
        <f>MEDIAN(B7,B9:B10,B14:B16,B18:B22,B25,B27,B30:B37,B41:B47)</f>
        <v>70.79159788600478</v>
      </c>
      <c r="C49" s="24">
        <f t="shared" ref="C49:J49" si="1">MEDIAN(C7,C9:C10,C14:C16,C18:C22,C25,C27,C30:C37,C41:C47)</f>
        <v>50.057218916225239</v>
      </c>
      <c r="D49" s="23">
        <f t="shared" si="1"/>
        <v>40.871548095848603</v>
      </c>
      <c r="E49" s="24">
        <f t="shared" si="1"/>
        <v>35.39579894300239</v>
      </c>
      <c r="G49" s="25">
        <f t="shared" si="1"/>
        <v>57.217298526202583</v>
      </c>
      <c r="H49" s="24">
        <f t="shared" si="1"/>
        <v>46.020395513966164</v>
      </c>
      <c r="I49" s="23">
        <f t="shared" si="1"/>
        <v>51.81490549293197</v>
      </c>
      <c r="J49" s="24">
        <f t="shared" si="1"/>
        <v>47.76259948763915</v>
      </c>
    </row>
    <row r="50" spans="1:19" s="19" customFormat="1" ht="125.25" customHeight="1" x14ac:dyDescent="0.2">
      <c r="A50" s="92" t="s">
        <v>130</v>
      </c>
      <c r="B50" s="92"/>
      <c r="C50" s="92"/>
      <c r="D50" s="92"/>
      <c r="E50" s="92"/>
      <c r="F50" s="92"/>
      <c r="G50" s="92"/>
      <c r="H50" s="92"/>
      <c r="I50" s="92"/>
      <c r="J50" s="92"/>
      <c r="K50" s="58"/>
      <c r="L50" s="58"/>
      <c r="M50" s="58"/>
      <c r="N50" s="58"/>
      <c r="O50" s="58"/>
      <c r="P50" s="58"/>
      <c r="Q50" s="53"/>
      <c r="R50" s="53"/>
      <c r="S50" s="53"/>
    </row>
    <row r="51" spans="1:19" ht="37.5" customHeight="1" x14ac:dyDescent="0.2">
      <c r="A51" s="92" t="s">
        <v>80</v>
      </c>
      <c r="B51" s="92"/>
      <c r="C51" s="92"/>
      <c r="D51" s="92"/>
      <c r="E51" s="92"/>
      <c r="F51" s="92"/>
      <c r="G51" s="92"/>
      <c r="H51" s="92"/>
      <c r="I51" s="92"/>
      <c r="J51" s="92"/>
      <c r="K51" s="58"/>
      <c r="L51" s="58"/>
      <c r="M51" s="58"/>
      <c r="N51" s="58"/>
      <c r="O51" s="58"/>
      <c r="P51" s="58"/>
      <c r="Q51" s="54"/>
      <c r="R51" s="54"/>
      <c r="S51" s="54"/>
    </row>
    <row r="52" spans="1:19" s="15" customFormat="1" ht="15" customHeight="1" x14ac:dyDescent="0.2">
      <c r="A52" s="93" t="s">
        <v>81</v>
      </c>
      <c r="B52" s="93"/>
      <c r="C52" s="93"/>
      <c r="D52" s="93"/>
      <c r="E52" s="93"/>
      <c r="F52" s="93"/>
      <c r="G52" s="93"/>
      <c r="H52" s="93"/>
      <c r="I52" s="93"/>
      <c r="J52" s="93"/>
    </row>
    <row r="53" spans="1:19" s="15" customFormat="1" ht="29.25" customHeight="1" x14ac:dyDescent="0.2">
      <c r="A53" s="94" t="s">
        <v>126</v>
      </c>
      <c r="B53" s="94"/>
      <c r="C53" s="94"/>
      <c r="D53" s="94"/>
      <c r="E53" s="94"/>
      <c r="F53" s="94"/>
      <c r="G53" s="94"/>
      <c r="H53" s="94"/>
      <c r="I53" s="94"/>
      <c r="J53" s="94"/>
    </row>
    <row r="54" spans="1:19" ht="102" customHeight="1" x14ac:dyDescent="0.2">
      <c r="A54" s="95" t="s">
        <v>117</v>
      </c>
      <c r="B54" s="95"/>
      <c r="C54" s="95"/>
      <c r="D54" s="95"/>
      <c r="E54" s="95"/>
      <c r="F54" s="95"/>
      <c r="G54" s="95"/>
      <c r="H54" s="95"/>
      <c r="I54" s="95"/>
      <c r="J54" s="95"/>
      <c r="K54" s="59"/>
      <c r="L54" s="59"/>
      <c r="M54" s="59"/>
      <c r="N54" s="59"/>
      <c r="O54" s="59"/>
      <c r="P54" s="59"/>
      <c r="Q54" s="59"/>
      <c r="R54" s="59"/>
      <c r="S54" s="59"/>
    </row>
    <row r="55" spans="1:19" x14ac:dyDescent="0.2">
      <c r="A55" s="41" t="s">
        <v>123</v>
      </c>
      <c r="B55" s="89"/>
      <c r="C55" s="41"/>
      <c r="D55" s="41"/>
      <c r="E55" s="41"/>
      <c r="F55" s="41"/>
      <c r="G55" s="41"/>
      <c r="H55" s="41"/>
      <c r="I55" s="41"/>
      <c r="J55" s="42"/>
      <c r="K55" s="55"/>
      <c r="L55" s="55"/>
      <c r="M55" s="55"/>
      <c r="N55" s="55"/>
      <c r="O55" s="55"/>
      <c r="P55" s="55"/>
      <c r="Q55" s="55"/>
      <c r="R55" s="55"/>
      <c r="S55" s="55"/>
    </row>
    <row r="56" spans="1:19" x14ac:dyDescent="0.2">
      <c r="A56" s="41" t="s">
        <v>83</v>
      </c>
      <c r="B56" s="41"/>
      <c r="C56" s="41"/>
      <c r="D56" s="41"/>
      <c r="E56" s="41"/>
      <c r="F56" s="90" t="s">
        <v>124</v>
      </c>
    </row>
    <row r="57" spans="1:19" ht="12.75" x14ac:dyDescent="0.2">
      <c r="A57" s="41" t="s">
        <v>85</v>
      </c>
      <c r="B57" s="41"/>
      <c r="C57" s="41"/>
      <c r="D57" s="41"/>
      <c r="E57" s="41"/>
      <c r="F57" s="49" t="s">
        <v>125</v>
      </c>
      <c r="G57" s="48"/>
    </row>
    <row r="58" spans="1:19" ht="12.75" x14ac:dyDescent="0.2">
      <c r="A58" s="41" t="s">
        <v>91</v>
      </c>
      <c r="B58" s="41"/>
      <c r="C58" s="41"/>
      <c r="D58" s="41"/>
      <c r="E58" s="41"/>
      <c r="F58" s="50" t="s">
        <v>92</v>
      </c>
    </row>
    <row r="59" spans="1:19" x14ac:dyDescent="0.2">
      <c r="A59" s="41" t="s">
        <v>88</v>
      </c>
      <c r="B59" s="41"/>
      <c r="C59" s="41"/>
      <c r="D59" s="41"/>
      <c r="E59" s="41"/>
      <c r="F59" s="42"/>
      <c r="G59" s="16">
        <f ca="1">TODAY()</f>
        <v>42978</v>
      </c>
      <c r="K59" s="56"/>
    </row>
    <row r="60" spans="1:19" x14ac:dyDescent="0.2">
      <c r="B60" s="57"/>
      <c r="C60" s="57"/>
    </row>
    <row r="61" spans="1:19" x14ac:dyDescent="0.2">
      <c r="A61" s="41"/>
      <c r="B61" s="41"/>
      <c r="C61" s="41"/>
      <c r="D61" s="41"/>
      <c r="E61" s="41"/>
      <c r="F61" s="41"/>
      <c r="G61" s="41"/>
      <c r="H61" s="41"/>
      <c r="I61" s="41"/>
      <c r="J61" s="42"/>
    </row>
  </sheetData>
  <mergeCells count="12">
    <mergeCell ref="A50:J50"/>
    <mergeCell ref="A51:J51"/>
    <mergeCell ref="A52:J52"/>
    <mergeCell ref="A54:J54"/>
    <mergeCell ref="B2:J2"/>
    <mergeCell ref="B3:E3"/>
    <mergeCell ref="G3:J3"/>
    <mergeCell ref="B4:C4"/>
    <mergeCell ref="D4:E4"/>
    <mergeCell ref="G4:H4"/>
    <mergeCell ref="I4:J4"/>
    <mergeCell ref="A53:J53"/>
  </mergeCells>
  <hyperlinks>
    <hyperlink ref="F58" r:id="rId1"/>
    <hyperlink ref="F56"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0"/>
  <sheetViews>
    <sheetView showGridLines="0" topLeftCell="A31"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111</v>
      </c>
      <c r="C1" s="52"/>
      <c r="D1" s="52"/>
      <c r="E1" s="52"/>
      <c r="F1" s="52"/>
      <c r="G1" s="52"/>
      <c r="H1" s="52"/>
      <c r="I1" s="52"/>
      <c r="J1" s="52"/>
    </row>
    <row r="2" spans="1:12" ht="12.75" x14ac:dyDescent="0.2">
      <c r="B2" s="96" t="s">
        <v>118</v>
      </c>
      <c r="C2" s="96"/>
      <c r="D2" s="96"/>
      <c r="E2" s="96"/>
      <c r="F2" s="96"/>
      <c r="G2" s="96"/>
      <c r="H2" s="96"/>
      <c r="I2" s="96"/>
      <c r="J2" s="96"/>
    </row>
    <row r="3" spans="1:12" ht="15" customHeight="1" x14ac:dyDescent="0.2">
      <c r="B3" s="97" t="s">
        <v>106</v>
      </c>
      <c r="C3" s="97"/>
      <c r="D3" s="97"/>
      <c r="E3" s="97"/>
      <c r="F3" s="51"/>
      <c r="G3" s="97" t="s">
        <v>108</v>
      </c>
      <c r="H3" s="97"/>
      <c r="I3" s="97"/>
      <c r="J3" s="97"/>
    </row>
    <row r="4" spans="1:12" ht="15.75" customHeight="1" x14ac:dyDescent="0.2">
      <c r="A4" s="20"/>
      <c r="B4" s="98" t="s">
        <v>94</v>
      </c>
      <c r="C4" s="99"/>
      <c r="D4" s="98" t="s">
        <v>95</v>
      </c>
      <c r="E4" s="99"/>
      <c r="G4" s="100" t="s">
        <v>94</v>
      </c>
      <c r="H4" s="99"/>
      <c r="I4" s="98" t="s">
        <v>95</v>
      </c>
      <c r="J4" s="99"/>
    </row>
    <row r="5" spans="1:12" ht="36" customHeight="1" x14ac:dyDescent="0.2">
      <c r="A5" s="21"/>
      <c r="B5" s="3" t="s">
        <v>96</v>
      </c>
      <c r="C5" s="4" t="s">
        <v>98</v>
      </c>
      <c r="D5" s="3" t="s">
        <v>97</v>
      </c>
      <c r="E5" s="4" t="s">
        <v>98</v>
      </c>
      <c r="G5" s="5" t="s">
        <v>96</v>
      </c>
      <c r="H5" s="4" t="s">
        <v>98</v>
      </c>
      <c r="I5" s="3" t="s">
        <v>97</v>
      </c>
      <c r="J5" s="4" t="s">
        <v>98</v>
      </c>
      <c r="L5" s="60" t="s">
        <v>107</v>
      </c>
    </row>
    <row r="6" spans="1:12" ht="12" customHeight="1" x14ac:dyDescent="0.2">
      <c r="A6" s="39" t="s">
        <v>76</v>
      </c>
      <c r="B6" s="2"/>
      <c r="C6" s="6"/>
      <c r="D6" s="2"/>
      <c r="E6" s="6"/>
      <c r="G6" s="7"/>
      <c r="H6" s="6"/>
      <c r="I6" s="2"/>
      <c r="J6" s="6"/>
      <c r="L6" s="61"/>
    </row>
    <row r="7" spans="1:12" x14ac:dyDescent="0.2">
      <c r="A7" s="33" t="s">
        <v>37</v>
      </c>
      <c r="B7" s="8">
        <v>0</v>
      </c>
      <c r="C7" s="9">
        <v>0</v>
      </c>
      <c r="D7" s="8">
        <v>0</v>
      </c>
      <c r="E7" s="9">
        <v>0</v>
      </c>
      <c r="F7" s="17"/>
      <c r="G7" s="10">
        <v>44.876077257809605</v>
      </c>
      <c r="H7" s="9">
        <v>47.391678109023069</v>
      </c>
      <c r="I7" s="8">
        <v>53.099497325698529</v>
      </c>
      <c r="J7" s="9">
        <v>53.095567102772996</v>
      </c>
      <c r="K7" s="11"/>
      <c r="L7" s="62">
        <v>0</v>
      </c>
    </row>
    <row r="8" spans="1:12" x14ac:dyDescent="0.2">
      <c r="A8" s="33" t="s">
        <v>38</v>
      </c>
      <c r="B8" s="8">
        <v>67.38142587898875</v>
      </c>
      <c r="C8" s="9">
        <v>47.645863165051672</v>
      </c>
      <c r="D8" s="8">
        <v>38.902684369614974</v>
      </c>
      <c r="E8" s="9">
        <v>33.690712939494375</v>
      </c>
      <c r="F8" s="18"/>
      <c r="G8" s="10">
        <v>61.367024761162021</v>
      </c>
      <c r="H8" s="9">
        <v>56.773728213479899</v>
      </c>
      <c r="I8" s="8">
        <v>66.966863526699882</v>
      </c>
      <c r="J8" s="9">
        <v>56.888499165962614</v>
      </c>
      <c r="K8" s="11"/>
      <c r="L8" s="62">
        <v>42</v>
      </c>
    </row>
    <row r="9" spans="1:12" x14ac:dyDescent="0.2">
      <c r="A9" s="33" t="s">
        <v>127</v>
      </c>
      <c r="B9" s="8">
        <v>56.505302202765634</v>
      </c>
      <c r="C9" s="9">
        <v>39.955282360570742</v>
      </c>
      <c r="D9" s="8">
        <v>32.623351437407891</v>
      </c>
      <c r="E9" s="9">
        <v>28.252651101382817</v>
      </c>
      <c r="G9" s="10">
        <v>48.446294802936038</v>
      </c>
      <c r="H9" s="9">
        <v>40.434669907838462</v>
      </c>
      <c r="I9" s="8">
        <v>48.873004195268663</v>
      </c>
      <c r="J9" s="9">
        <v>49.428140533041336</v>
      </c>
      <c r="K9" s="11"/>
      <c r="L9" s="62">
        <v>34</v>
      </c>
    </row>
    <row r="10" spans="1:12" x14ac:dyDescent="0.2">
      <c r="A10" s="33" t="s">
        <v>40</v>
      </c>
      <c r="B10" s="8">
        <v>77.126847885986834</v>
      </c>
      <c r="C10" s="9">
        <v>54.53691715172463</v>
      </c>
      <c r="D10" s="8">
        <v>44.529206388721825</v>
      </c>
      <c r="E10" s="9">
        <v>38.563423942993417</v>
      </c>
      <c r="G10" s="10">
        <v>62.971436180838282</v>
      </c>
      <c r="H10" s="9">
        <v>52.269576130863534</v>
      </c>
      <c r="I10" s="8">
        <v>50.88167940658704</v>
      </c>
      <c r="J10" s="9">
        <v>46.446116776496993</v>
      </c>
      <c r="K10" s="11"/>
      <c r="L10" s="62">
        <v>40</v>
      </c>
    </row>
    <row r="11" spans="1:12" x14ac:dyDescent="0.2">
      <c r="A11" s="33" t="s">
        <v>2</v>
      </c>
      <c r="B11" s="8">
        <v>55.738279756237205</v>
      </c>
      <c r="C11" s="9">
        <v>39.412915587308191</v>
      </c>
      <c r="D11" s="8">
        <v>32.180510821430218</v>
      </c>
      <c r="E11" s="9">
        <v>27.869139878118602</v>
      </c>
      <c r="G11" s="10">
        <v>50.985724761831428</v>
      </c>
      <c r="H11" s="9">
        <v>41.741383375850845</v>
      </c>
      <c r="I11" s="8">
        <v>51.804710841349873</v>
      </c>
      <c r="J11" s="9">
        <v>44.672586516814611</v>
      </c>
      <c r="K11" s="11"/>
      <c r="L11" s="62">
        <v>44</v>
      </c>
    </row>
    <row r="12" spans="1:12" x14ac:dyDescent="0.2">
      <c r="A12" s="33" t="s">
        <v>41</v>
      </c>
      <c r="B12" s="8">
        <v>68.747863074374834</v>
      </c>
      <c r="C12" s="9">
        <v>48.612080171974696</v>
      </c>
      <c r="D12" s="8">
        <v>39.691597252201845</v>
      </c>
      <c r="E12" s="9">
        <v>34.373931537187417</v>
      </c>
      <c r="G12" s="10">
        <v>55.582647295632043</v>
      </c>
      <c r="H12" s="9">
        <v>39.302866819041533</v>
      </c>
      <c r="I12" s="8">
        <v>34.31226462935274</v>
      </c>
      <c r="J12" s="9">
        <v>29.715292830393714</v>
      </c>
      <c r="K12" s="11"/>
      <c r="L12" s="62">
        <v>36</v>
      </c>
    </row>
    <row r="13" spans="1:12" x14ac:dyDescent="0.2">
      <c r="A13" s="33" t="s">
        <v>42</v>
      </c>
      <c r="B13" s="8">
        <v>54.782492707255102</v>
      </c>
      <c r="C13" s="9">
        <v>38.737072083602669</v>
      </c>
      <c r="D13" s="8">
        <v>31.628686911412444</v>
      </c>
      <c r="E13" s="9">
        <v>27.391246353627551</v>
      </c>
      <c r="G13" s="10">
        <v>50.141875585663875</v>
      </c>
      <c r="H13" s="9">
        <v>35.583893784533451</v>
      </c>
      <c r="I13" s="8">
        <v>32.938628771584852</v>
      </c>
      <c r="J13" s="9">
        <v>33.268918791756846</v>
      </c>
      <c r="K13" s="11"/>
      <c r="L13" s="62">
        <v>30</v>
      </c>
    </row>
    <row r="14" spans="1:12" x14ac:dyDescent="0.2">
      <c r="A14" s="33" t="s">
        <v>43</v>
      </c>
      <c r="B14" s="8" t="s">
        <v>119</v>
      </c>
      <c r="C14" s="9" t="s">
        <v>119</v>
      </c>
      <c r="D14" s="8" t="s">
        <v>119</v>
      </c>
      <c r="E14" s="9" t="s">
        <v>119</v>
      </c>
      <c r="G14" s="10" t="s">
        <v>119</v>
      </c>
      <c r="H14" s="9" t="s">
        <v>119</v>
      </c>
      <c r="I14" s="8" t="s">
        <v>119</v>
      </c>
      <c r="J14" s="9" t="s">
        <v>119</v>
      </c>
      <c r="K14" s="11"/>
      <c r="L14" s="62" t="s">
        <v>119</v>
      </c>
    </row>
    <row r="15" spans="1:12" x14ac:dyDescent="0.2">
      <c r="A15" s="33" t="s">
        <v>44</v>
      </c>
      <c r="B15" s="8">
        <v>59.94665473550765</v>
      </c>
      <c r="C15" s="9">
        <v>42.38868607292612</v>
      </c>
      <c r="D15" s="8">
        <v>34.610217248562897</v>
      </c>
      <c r="E15" s="9">
        <v>29.973327367753825</v>
      </c>
      <c r="G15" s="10">
        <v>56.140042159802917</v>
      </c>
      <c r="H15" s="9">
        <v>39.697004507295311</v>
      </c>
      <c r="I15" s="8">
        <v>34.635042631681458</v>
      </c>
      <c r="J15" s="9">
        <v>29.994826780193183</v>
      </c>
      <c r="K15" s="11"/>
      <c r="L15" s="62">
        <v>35</v>
      </c>
    </row>
    <row r="16" spans="1:12" x14ac:dyDescent="0.2">
      <c r="A16" s="33" t="s">
        <v>45</v>
      </c>
      <c r="B16" s="8">
        <v>49.135521257487092</v>
      </c>
      <c r="C16" s="9">
        <v>34.744060278304879</v>
      </c>
      <c r="D16" s="8">
        <v>28.368406424782755</v>
      </c>
      <c r="E16" s="9">
        <v>24.567760628743546</v>
      </c>
      <c r="G16" s="10">
        <v>42.017413274338971</v>
      </c>
      <c r="H16" s="9">
        <v>33.076345384946237</v>
      </c>
      <c r="I16" s="8">
        <v>34.423633383203978</v>
      </c>
      <c r="J16" s="9">
        <v>28.434429745296985</v>
      </c>
      <c r="K16" s="11"/>
      <c r="L16" s="62">
        <v>32</v>
      </c>
    </row>
    <row r="17" spans="1:12" x14ac:dyDescent="0.2">
      <c r="A17" s="35" t="s">
        <v>46</v>
      </c>
      <c r="B17" s="8" t="s">
        <v>119</v>
      </c>
      <c r="C17" s="9" t="s">
        <v>119</v>
      </c>
      <c r="D17" s="8" t="s">
        <v>119</v>
      </c>
      <c r="E17" s="9" t="s">
        <v>119</v>
      </c>
      <c r="G17" s="10" t="s">
        <v>119</v>
      </c>
      <c r="H17" s="9" t="s">
        <v>119</v>
      </c>
      <c r="I17" s="8" t="s">
        <v>119</v>
      </c>
      <c r="J17" s="9" t="s">
        <v>119</v>
      </c>
      <c r="K17" s="11"/>
      <c r="L17" s="62" t="s">
        <v>119</v>
      </c>
    </row>
    <row r="18" spans="1:12" x14ac:dyDescent="0.2">
      <c r="A18" s="33" t="s">
        <v>47</v>
      </c>
      <c r="B18" s="8" t="s">
        <v>119</v>
      </c>
      <c r="C18" s="9" t="s">
        <v>119</v>
      </c>
      <c r="D18" s="8" t="s">
        <v>119</v>
      </c>
      <c r="E18" s="9" t="s">
        <v>119</v>
      </c>
      <c r="G18" s="10" t="s">
        <v>119</v>
      </c>
      <c r="H18" s="9" t="s">
        <v>119</v>
      </c>
      <c r="I18" s="8" t="s">
        <v>119</v>
      </c>
      <c r="J18" s="9" t="s">
        <v>119</v>
      </c>
      <c r="K18" s="11"/>
      <c r="L18" s="62" t="s">
        <v>119</v>
      </c>
    </row>
    <row r="19" spans="1:12" x14ac:dyDescent="0.2">
      <c r="A19" s="33" t="s">
        <v>7</v>
      </c>
      <c r="B19" s="8">
        <v>78.150226068226033</v>
      </c>
      <c r="C19" s="9">
        <v>55.260554804104331</v>
      </c>
      <c r="D19" s="8">
        <v>45.120054057720417</v>
      </c>
      <c r="E19" s="9">
        <v>39.075113034113016</v>
      </c>
      <c r="G19" s="10">
        <v>63.977527424292454</v>
      </c>
      <c r="H19" s="9">
        <v>51.276487880224479</v>
      </c>
      <c r="I19" s="8">
        <v>53.290611734865067</v>
      </c>
      <c r="J19" s="9">
        <v>49.701767492488266</v>
      </c>
      <c r="K19" s="11"/>
      <c r="L19" s="62">
        <v>47</v>
      </c>
    </row>
    <row r="20" spans="1:12" x14ac:dyDescent="0.2">
      <c r="A20" s="33" t="s">
        <v>48</v>
      </c>
      <c r="B20" s="8">
        <v>90.059988660304228</v>
      </c>
      <c r="C20" s="9">
        <v>63.682028695284686</v>
      </c>
      <c r="D20" s="8">
        <v>51.996158696241295</v>
      </c>
      <c r="E20" s="9">
        <v>45.029994330152114</v>
      </c>
      <c r="G20" s="10">
        <v>73.152324615754196</v>
      </c>
      <c r="H20" s="9">
        <v>56.512209251809971</v>
      </c>
      <c r="I20" s="8">
        <v>47.758471762497614</v>
      </c>
      <c r="J20" s="9">
        <v>45.120054318812407</v>
      </c>
      <c r="K20" s="11"/>
      <c r="L20" s="62">
        <v>37</v>
      </c>
    </row>
    <row r="21" spans="1:12" x14ac:dyDescent="0.2">
      <c r="A21" s="33" t="s">
        <v>49</v>
      </c>
      <c r="B21" s="8">
        <v>74.588800000000006</v>
      </c>
      <c r="C21" s="9">
        <v>52.742246280567151</v>
      </c>
      <c r="D21" s="8">
        <v>43.063863758531163</v>
      </c>
      <c r="E21" s="9">
        <v>37.294400000000003</v>
      </c>
      <c r="G21" s="10">
        <v>50.875866020201954</v>
      </c>
      <c r="H21" s="9">
        <v>37.003188816076211</v>
      </c>
      <c r="I21" s="8">
        <v>51.908244680212611</v>
      </c>
      <c r="J21" s="9">
        <v>44.509414114478112</v>
      </c>
      <c r="K21" s="11"/>
      <c r="L21" s="62">
        <v>39</v>
      </c>
    </row>
    <row r="22" spans="1:12" x14ac:dyDescent="0.2">
      <c r="A22" s="33" t="s">
        <v>50</v>
      </c>
      <c r="B22" s="8">
        <v>84.541859994622584</v>
      </c>
      <c r="C22" s="9">
        <v>59.780122496321326</v>
      </c>
      <c r="D22" s="8">
        <v>48.810265625687009</v>
      </c>
      <c r="E22" s="9">
        <v>42.270929997311292</v>
      </c>
      <c r="G22" s="10">
        <v>80.493550350811859</v>
      </c>
      <c r="H22" s="9">
        <v>57.867443201284509</v>
      </c>
      <c r="I22" s="8">
        <v>87.383718833007791</v>
      </c>
      <c r="J22" s="9">
        <v>68.586542433848038</v>
      </c>
      <c r="K22" s="11"/>
      <c r="L22" s="62">
        <v>53</v>
      </c>
    </row>
    <row r="23" spans="1:12" x14ac:dyDescent="0.2">
      <c r="A23" s="33" t="s">
        <v>51</v>
      </c>
      <c r="B23" s="8" t="s">
        <v>119</v>
      </c>
      <c r="C23" s="9" t="s">
        <v>119</v>
      </c>
      <c r="D23" s="8" t="s">
        <v>119</v>
      </c>
      <c r="E23" s="9" t="s">
        <v>119</v>
      </c>
      <c r="G23" s="10" t="s">
        <v>119</v>
      </c>
      <c r="H23" s="9" t="s">
        <v>119</v>
      </c>
      <c r="I23" s="8" t="s">
        <v>119</v>
      </c>
      <c r="J23" s="9" t="s">
        <v>119</v>
      </c>
      <c r="K23" s="11"/>
      <c r="L23" s="62" t="s">
        <v>119</v>
      </c>
    </row>
    <row r="24" spans="1:12" x14ac:dyDescent="0.2">
      <c r="A24" s="33" t="s">
        <v>52</v>
      </c>
      <c r="B24" s="8">
        <v>71.039168531839536</v>
      </c>
      <c r="C24" s="9">
        <v>50.232277798717732</v>
      </c>
      <c r="D24" s="8">
        <v>41.014483074864749</v>
      </c>
      <c r="E24" s="9">
        <v>35.519584265919768</v>
      </c>
      <c r="G24" s="10">
        <v>65.590464305447441</v>
      </c>
      <c r="H24" s="9">
        <v>56.599355249898551</v>
      </c>
      <c r="I24" s="8">
        <v>68.755377069916406</v>
      </c>
      <c r="J24" s="9">
        <v>53.897439163592558</v>
      </c>
      <c r="K24" s="11"/>
      <c r="L24" s="62">
        <v>39</v>
      </c>
    </row>
    <row r="25" spans="1:12" x14ac:dyDescent="0.2">
      <c r="A25" s="33" t="s">
        <v>54</v>
      </c>
      <c r="B25" s="8" t="s">
        <v>119</v>
      </c>
      <c r="C25" s="9" t="s">
        <v>119</v>
      </c>
      <c r="D25" s="8" t="s">
        <v>119</v>
      </c>
      <c r="E25" s="9" t="s">
        <v>119</v>
      </c>
      <c r="G25" s="10" t="s">
        <v>119</v>
      </c>
      <c r="H25" s="9" t="s">
        <v>119</v>
      </c>
      <c r="I25" s="8" t="s">
        <v>119</v>
      </c>
      <c r="J25" s="9" t="s">
        <v>119</v>
      </c>
      <c r="K25" s="11"/>
      <c r="L25" s="62" t="s">
        <v>119</v>
      </c>
    </row>
    <row r="26" spans="1:12" x14ac:dyDescent="0.2">
      <c r="A26" s="33" t="s">
        <v>55</v>
      </c>
      <c r="B26" s="8">
        <v>61.393359771682341</v>
      </c>
      <c r="C26" s="9">
        <v>43.41166101438197</v>
      </c>
      <c r="D26" s="8">
        <v>35.445472790636344</v>
      </c>
      <c r="E26" s="9">
        <v>30.696679885841171</v>
      </c>
      <c r="G26" s="10">
        <v>79.516110687041049</v>
      </c>
      <c r="H26" s="9">
        <v>75.927870060457707</v>
      </c>
      <c r="I26" s="8">
        <v>84.654040651102832</v>
      </c>
      <c r="J26" s="9">
        <v>75.805622606336769</v>
      </c>
      <c r="K26" s="11"/>
      <c r="L26" s="62">
        <v>31</v>
      </c>
    </row>
    <row r="27" spans="1:12" x14ac:dyDescent="0.2">
      <c r="A27" s="33" t="s">
        <v>16</v>
      </c>
      <c r="B27" s="8">
        <v>59.374425373337324</v>
      </c>
      <c r="C27" s="9">
        <v>41.984058810541427</v>
      </c>
      <c r="D27" s="8">
        <v>34.279840472275652</v>
      </c>
      <c r="E27" s="9">
        <v>29.687212686668662</v>
      </c>
      <c r="G27" s="10">
        <v>54.141831161765914</v>
      </c>
      <c r="H27" s="9">
        <v>57.682245192373252</v>
      </c>
      <c r="I27" s="8">
        <v>49.996066986680972</v>
      </c>
      <c r="J27" s="9">
        <v>56.141790025297169</v>
      </c>
      <c r="K27" s="11"/>
      <c r="L27" s="62">
        <v>42</v>
      </c>
    </row>
    <row r="28" spans="1:12" x14ac:dyDescent="0.2">
      <c r="A28" s="33" t="s">
        <v>56</v>
      </c>
      <c r="B28" s="8" t="s">
        <v>119</v>
      </c>
      <c r="C28" s="9" t="s">
        <v>119</v>
      </c>
      <c r="D28" s="8" t="s">
        <v>119</v>
      </c>
      <c r="E28" s="9" t="s">
        <v>119</v>
      </c>
      <c r="G28" s="10" t="s">
        <v>119</v>
      </c>
      <c r="H28" s="9" t="s">
        <v>119</v>
      </c>
      <c r="I28" s="8" t="s">
        <v>119</v>
      </c>
      <c r="J28" s="9" t="s">
        <v>119</v>
      </c>
      <c r="K28" s="11"/>
      <c r="L28" s="62" t="s">
        <v>119</v>
      </c>
    </row>
    <row r="29" spans="1:12" x14ac:dyDescent="0.2">
      <c r="A29" s="33" t="s">
        <v>57</v>
      </c>
      <c r="B29" s="8">
        <v>75.88011364998745</v>
      </c>
      <c r="C29" s="9">
        <v>53.65534291911203</v>
      </c>
      <c r="D29" s="8">
        <v>43.80940404195966</v>
      </c>
      <c r="E29" s="9">
        <v>37.940056824993725</v>
      </c>
      <c r="G29" s="10">
        <v>69.001790539057509</v>
      </c>
      <c r="H29" s="9">
        <v>53.817135573730482</v>
      </c>
      <c r="I29" s="8">
        <v>59.878611172143565</v>
      </c>
      <c r="J29" s="9">
        <v>51.892210696726707</v>
      </c>
      <c r="K29" s="11"/>
      <c r="L29" s="62">
        <v>54</v>
      </c>
    </row>
    <row r="30" spans="1:12" x14ac:dyDescent="0.2">
      <c r="A30" s="33" t="s">
        <v>58</v>
      </c>
      <c r="B30" s="8">
        <v>84.663677130044846</v>
      </c>
      <c r="C30" s="9">
        <v>59.866260218843124</v>
      </c>
      <c r="D30" s="8">
        <v>48.880596781614962</v>
      </c>
      <c r="E30" s="9">
        <v>42.331838565022423</v>
      </c>
      <c r="G30" s="10">
        <v>79.071658230189243</v>
      </c>
      <c r="H30" s="9">
        <v>60.923434336182346</v>
      </c>
      <c r="I30" s="8">
        <v>68.075375963310151</v>
      </c>
      <c r="J30" s="9">
        <v>50.856947543319279</v>
      </c>
      <c r="K30" s="11"/>
      <c r="L30" s="62">
        <v>40</v>
      </c>
    </row>
    <row r="31" spans="1:12" x14ac:dyDescent="0.2">
      <c r="A31" s="33" t="s">
        <v>59</v>
      </c>
      <c r="B31" s="8">
        <v>72.401262366345691</v>
      </c>
      <c r="C31" s="9">
        <v>51.19542358570942</v>
      </c>
      <c r="D31" s="8">
        <v>41.800888316878414</v>
      </c>
      <c r="E31" s="9">
        <v>36.200631183172845</v>
      </c>
      <c r="G31" s="10">
        <v>53.635302315993414</v>
      </c>
      <c r="H31" s="9">
        <v>50.858507214962422</v>
      </c>
      <c r="I31" s="8">
        <v>55.933341661822944</v>
      </c>
      <c r="J31" s="9">
        <v>40.276057039683792</v>
      </c>
      <c r="K31" s="11"/>
      <c r="L31" s="62">
        <v>45</v>
      </c>
    </row>
    <row r="32" spans="1:12" x14ac:dyDescent="0.2">
      <c r="A32" s="33" t="s">
        <v>21</v>
      </c>
      <c r="B32" s="8">
        <v>74.478455009224064</v>
      </c>
      <c r="C32" s="9">
        <v>52.66422058931952</v>
      </c>
      <c r="D32" s="8">
        <v>43.000156048402943</v>
      </c>
      <c r="E32" s="9">
        <v>37.239227504612032</v>
      </c>
      <c r="G32" s="10">
        <v>66.285824958209417</v>
      </c>
      <c r="H32" s="9">
        <v>46.871156324494372</v>
      </c>
      <c r="I32" s="8">
        <v>44.930242278075539</v>
      </c>
      <c r="J32" s="9">
        <v>37.949428089019968</v>
      </c>
      <c r="K32" s="11"/>
      <c r="L32" s="62">
        <v>40</v>
      </c>
    </row>
    <row r="33" spans="1:12" x14ac:dyDescent="0.2">
      <c r="A33" s="33" t="s">
        <v>60</v>
      </c>
      <c r="B33" s="8">
        <v>50.303582556585567</v>
      </c>
      <c r="C33" s="9">
        <v>35.570004343738979</v>
      </c>
      <c r="D33" s="8">
        <v>29.042786930247246</v>
      </c>
      <c r="E33" s="9">
        <v>25.151791278292784</v>
      </c>
      <c r="G33" s="10">
        <v>44.157641596736028</v>
      </c>
      <c r="H33" s="9">
        <v>31.224167814257211</v>
      </c>
      <c r="I33" s="8">
        <v>52.166540199806526</v>
      </c>
      <c r="J33" s="9">
        <v>33.366629365214926</v>
      </c>
      <c r="K33" s="11"/>
      <c r="L33" s="62">
        <v>40</v>
      </c>
    </row>
    <row r="34" spans="1:12" x14ac:dyDescent="0.2">
      <c r="A34" s="33" t="s">
        <v>61</v>
      </c>
      <c r="B34" s="8">
        <v>45.58002215573665</v>
      </c>
      <c r="C34" s="9">
        <v>32.229942752954457</v>
      </c>
      <c r="D34" s="8">
        <v>26.315638061283661</v>
      </c>
      <c r="E34" s="9">
        <v>22.790011077868325</v>
      </c>
      <c r="G34" s="10">
        <v>56.883867650359335</v>
      </c>
      <c r="H34" s="9">
        <v>52.601930204454149</v>
      </c>
      <c r="I34" s="8">
        <v>40.478235999719956</v>
      </c>
      <c r="J34" s="9">
        <v>50.050442923779663</v>
      </c>
      <c r="K34" s="11"/>
      <c r="L34" s="62">
        <v>32</v>
      </c>
    </row>
    <row r="35" spans="1:12" x14ac:dyDescent="0.2">
      <c r="A35" s="35" t="s">
        <v>62</v>
      </c>
      <c r="B35" s="8">
        <v>71.55062945592482</v>
      </c>
      <c r="C35" s="9">
        <v>50.593935286450368</v>
      </c>
      <c r="D35" s="8">
        <v>41.309775177065362</v>
      </c>
      <c r="E35" s="9">
        <v>35.77531472796241</v>
      </c>
      <c r="G35" s="10">
        <v>76.33037003067507</v>
      </c>
      <c r="H35" s="9">
        <v>62.917464782449727</v>
      </c>
      <c r="I35" s="8">
        <v>79.744533714999136</v>
      </c>
      <c r="J35" s="9">
        <v>71.512722964233362</v>
      </c>
      <c r="K35" s="11"/>
      <c r="L35" s="62">
        <v>36</v>
      </c>
    </row>
    <row r="36" spans="1:12" x14ac:dyDescent="0.2">
      <c r="A36" s="33" t="s">
        <v>63</v>
      </c>
      <c r="B36" s="8">
        <v>68.786878166309677</v>
      </c>
      <c r="C36" s="9">
        <v>48.639668008050435</v>
      </c>
      <c r="D36" s="8">
        <v>39.714122626032882</v>
      </c>
      <c r="E36" s="9">
        <v>34.393439083154838</v>
      </c>
      <c r="G36" s="10">
        <v>58.857506706388769</v>
      </c>
      <c r="H36" s="9">
        <v>44.290426119455326</v>
      </c>
      <c r="I36" s="8">
        <v>50.647290256521316</v>
      </c>
      <c r="J36" s="9">
        <v>48.405513886342291</v>
      </c>
      <c r="K36" s="11"/>
      <c r="L36" s="62">
        <v>52</v>
      </c>
    </row>
    <row r="37" spans="1:12" x14ac:dyDescent="0.2">
      <c r="A37" s="33" t="s">
        <v>64</v>
      </c>
      <c r="B37" s="8" t="s">
        <v>119</v>
      </c>
      <c r="C37" s="9" t="s">
        <v>119</v>
      </c>
      <c r="D37" s="8" t="s">
        <v>119</v>
      </c>
      <c r="E37" s="9" t="s">
        <v>119</v>
      </c>
      <c r="G37" s="10" t="s">
        <v>119</v>
      </c>
      <c r="H37" s="9" t="s">
        <v>119</v>
      </c>
      <c r="I37" s="8" t="s">
        <v>119</v>
      </c>
      <c r="J37" s="9" t="s">
        <v>119</v>
      </c>
      <c r="K37" s="11"/>
      <c r="L37" s="62" t="s">
        <v>119</v>
      </c>
    </row>
    <row r="38" spans="1:12" ht="14.25" customHeight="1" x14ac:dyDescent="0.2">
      <c r="A38" s="33" t="s">
        <v>65</v>
      </c>
      <c r="B38" s="8" t="s">
        <v>119</v>
      </c>
      <c r="C38" s="9" t="s">
        <v>119</v>
      </c>
      <c r="D38" s="8" t="s">
        <v>119</v>
      </c>
      <c r="E38" s="9" t="s">
        <v>119</v>
      </c>
      <c r="G38" s="10" t="s">
        <v>119</v>
      </c>
      <c r="H38" s="9" t="s">
        <v>119</v>
      </c>
      <c r="I38" s="8" t="s">
        <v>119</v>
      </c>
      <c r="J38" s="9" t="s">
        <v>119</v>
      </c>
      <c r="K38" s="11"/>
      <c r="L38" s="62" t="s">
        <v>119</v>
      </c>
    </row>
    <row r="39" spans="1:12" x14ac:dyDescent="0.2">
      <c r="A39" s="36" t="s">
        <v>66</v>
      </c>
      <c r="B39" s="12">
        <v>108.94597948958214</v>
      </c>
      <c r="C39" s="13">
        <v>77.036440880094048</v>
      </c>
      <c r="D39" s="12">
        <v>62.899990585437699</v>
      </c>
      <c r="E39" s="13">
        <v>54.472989744791072</v>
      </c>
      <c r="G39" s="14">
        <v>85.906186579675008</v>
      </c>
      <c r="H39" s="13">
        <v>61.863738886426127</v>
      </c>
      <c r="I39" s="12">
        <v>50.968316952844013</v>
      </c>
      <c r="J39" s="13">
        <v>44.931033255608298</v>
      </c>
      <c r="K39" s="11"/>
      <c r="L39" s="63">
        <v>50</v>
      </c>
    </row>
    <row r="40" spans="1:12" x14ac:dyDescent="0.2">
      <c r="A40" s="40" t="s">
        <v>77</v>
      </c>
      <c r="B40" s="8"/>
      <c r="C40" s="9"/>
      <c r="D40" s="8"/>
      <c r="E40" s="9"/>
      <c r="G40" s="10"/>
      <c r="H40" s="9"/>
      <c r="I40" s="8"/>
      <c r="J40" s="9"/>
      <c r="K40" s="11"/>
      <c r="L40" s="62"/>
    </row>
    <row r="41" spans="1:12" x14ac:dyDescent="0.2">
      <c r="A41" s="37" t="s">
        <v>69</v>
      </c>
      <c r="B41" s="8" t="s">
        <v>119</v>
      </c>
      <c r="C41" s="9" t="s">
        <v>119</v>
      </c>
      <c r="D41" s="8" t="s">
        <v>119</v>
      </c>
      <c r="E41" s="9" t="s">
        <v>119</v>
      </c>
      <c r="G41" s="10" t="s">
        <v>119</v>
      </c>
      <c r="H41" s="9" t="s">
        <v>119</v>
      </c>
      <c r="I41" s="8" t="s">
        <v>119</v>
      </c>
      <c r="J41" s="9" t="s">
        <v>119</v>
      </c>
      <c r="K41" s="11"/>
      <c r="L41" s="62" t="s">
        <v>119</v>
      </c>
    </row>
    <row r="42" spans="1:12" x14ac:dyDescent="0.2">
      <c r="A42" s="33" t="s">
        <v>70</v>
      </c>
      <c r="B42" s="8" t="s">
        <v>119</v>
      </c>
      <c r="C42" s="9" t="s">
        <v>119</v>
      </c>
      <c r="D42" s="8" t="s">
        <v>119</v>
      </c>
      <c r="E42" s="9" t="s">
        <v>119</v>
      </c>
      <c r="G42" s="10" t="s">
        <v>119</v>
      </c>
      <c r="H42" s="9" t="s">
        <v>119</v>
      </c>
      <c r="I42" s="8" t="s">
        <v>119</v>
      </c>
      <c r="J42" s="9" t="s">
        <v>119</v>
      </c>
      <c r="K42" s="11"/>
      <c r="L42" s="62" t="s">
        <v>119</v>
      </c>
    </row>
    <row r="43" spans="1:12" x14ac:dyDescent="0.2">
      <c r="A43" s="33" t="s">
        <v>72</v>
      </c>
      <c r="B43" s="8">
        <v>66.39219229368841</v>
      </c>
      <c r="C43" s="9">
        <v>46.94636938870832</v>
      </c>
      <c r="D43" s="8">
        <v>38.331550092850406</v>
      </c>
      <c r="E43" s="9">
        <v>33.196096146844205</v>
      </c>
      <c r="G43" s="10">
        <v>48.072921169806598</v>
      </c>
      <c r="H43" s="9">
        <v>38.124223858522612</v>
      </c>
      <c r="I43" s="8">
        <v>48.765206349462375</v>
      </c>
      <c r="J43" s="9">
        <v>43.819714867944747</v>
      </c>
      <c r="K43" s="11"/>
      <c r="L43" s="62">
        <v>43</v>
      </c>
    </row>
    <row r="44" spans="1:12" x14ac:dyDescent="0.2">
      <c r="A44" s="33" t="s">
        <v>73</v>
      </c>
      <c r="B44" s="8">
        <v>57.104986236173112</v>
      </c>
      <c r="C44" s="9">
        <v>40.379323007162462</v>
      </c>
      <c r="D44" s="8">
        <v>32.969579175524423</v>
      </c>
      <c r="E44" s="9">
        <v>28.552493118086556</v>
      </c>
      <c r="G44" s="10">
        <v>48.302455125320385</v>
      </c>
      <c r="H44" s="9">
        <v>34.602751169002921</v>
      </c>
      <c r="I44" s="8">
        <v>49.673545518477972</v>
      </c>
      <c r="J44" s="9">
        <v>47.990563545351975</v>
      </c>
      <c r="K44" s="11"/>
      <c r="L44" s="62">
        <v>39</v>
      </c>
    </row>
    <row r="45" spans="1:12" x14ac:dyDescent="0.2">
      <c r="A45" s="33" t="s">
        <v>74</v>
      </c>
      <c r="B45" s="8">
        <v>61.427281093854141</v>
      </c>
      <c r="C45" s="9">
        <v>43.435647011316469</v>
      </c>
      <c r="D45" s="8">
        <v>35.465057275123499</v>
      </c>
      <c r="E45" s="9">
        <v>30.713640546927071</v>
      </c>
      <c r="G45" s="10">
        <v>62.950353873435986</v>
      </c>
      <c r="H45" s="9">
        <v>45.309080349969882</v>
      </c>
      <c r="I45" s="8">
        <v>49.519790905049739</v>
      </c>
      <c r="J45" s="9">
        <v>39.724398468562121</v>
      </c>
      <c r="K45" s="11"/>
      <c r="L45" s="62">
        <v>40</v>
      </c>
    </row>
    <row r="46" spans="1:12" x14ac:dyDescent="0.2">
      <c r="A46" s="38" t="s">
        <v>75</v>
      </c>
      <c r="B46" s="12">
        <v>77.491728611221461</v>
      </c>
      <c r="C46" s="13">
        <v>54.794926786862291</v>
      </c>
      <c r="D46" s="12">
        <v>44.739870373658135</v>
      </c>
      <c r="E46" s="13">
        <v>38.745864305610731</v>
      </c>
      <c r="G46" s="14">
        <v>58.838341619524954</v>
      </c>
      <c r="H46" s="13">
        <v>42.873721834789379</v>
      </c>
      <c r="I46" s="12">
        <v>47.307736929697292</v>
      </c>
      <c r="J46" s="13">
        <v>40.184714421636606</v>
      </c>
      <c r="K46" s="11"/>
      <c r="L46" s="63">
        <v>33</v>
      </c>
    </row>
    <row r="47" spans="1:12" s="22" customFormat="1" x14ac:dyDescent="0.2">
      <c r="A47" s="26" t="s">
        <v>78</v>
      </c>
      <c r="B47" s="27">
        <f>MEDIAN(B7:B39)</f>
        <v>68.786878166309677</v>
      </c>
      <c r="C47" s="28">
        <f t="shared" ref="C47:J47" si="0">MEDIAN(C7:C39)</f>
        <v>48.639668008050435</v>
      </c>
      <c r="D47" s="27">
        <f t="shared" si="0"/>
        <v>39.714122626032882</v>
      </c>
      <c r="E47" s="28">
        <f t="shared" si="0"/>
        <v>34.393439083154838</v>
      </c>
      <c r="G47" s="29">
        <f t="shared" si="0"/>
        <v>58.857506706388769</v>
      </c>
      <c r="H47" s="28">
        <f t="shared" si="0"/>
        <v>51.276487880224479</v>
      </c>
      <c r="I47" s="27">
        <f t="shared" si="0"/>
        <v>51.804710841349873</v>
      </c>
      <c r="J47" s="28">
        <f t="shared" si="0"/>
        <v>48.405513886342291</v>
      </c>
      <c r="K47" s="30"/>
    </row>
    <row r="48" spans="1:12" s="22" customFormat="1" x14ac:dyDescent="0.2">
      <c r="A48" s="31" t="s">
        <v>79</v>
      </c>
      <c r="B48" s="23">
        <f>MEDIAN(B7,B9:B10,B14:B16,B18:B22,B25,B27,B30:B37,B41:B46)</f>
        <v>68.786878166309677</v>
      </c>
      <c r="C48" s="24">
        <f t="shared" ref="C48:J48" si="1">MEDIAN(C7,C9:C10,C14:C16,C18:C22,C25,C27,C30:C37,C41:C46)</f>
        <v>48.639668008050435</v>
      </c>
      <c r="D48" s="23">
        <f t="shared" si="1"/>
        <v>39.714122626032882</v>
      </c>
      <c r="E48" s="24">
        <f t="shared" si="1"/>
        <v>34.393439083154838</v>
      </c>
      <c r="G48" s="25">
        <f t="shared" si="1"/>
        <v>56.883867650359335</v>
      </c>
      <c r="H48" s="24">
        <f t="shared" si="1"/>
        <v>46.871156324494372</v>
      </c>
      <c r="I48" s="23">
        <f t="shared" si="1"/>
        <v>49.996066986680972</v>
      </c>
      <c r="J48" s="24">
        <f t="shared" si="1"/>
        <v>46.446116776496993</v>
      </c>
    </row>
    <row r="49" spans="1:19" s="19" customFormat="1" ht="125.25" customHeight="1" x14ac:dyDescent="0.2">
      <c r="A49" s="92" t="s">
        <v>130</v>
      </c>
      <c r="B49" s="92"/>
      <c r="C49" s="92"/>
      <c r="D49" s="92"/>
      <c r="E49" s="92"/>
      <c r="F49" s="92"/>
      <c r="G49" s="92"/>
      <c r="H49" s="92"/>
      <c r="I49" s="92"/>
      <c r="J49" s="92"/>
      <c r="K49" s="58"/>
      <c r="L49" s="58"/>
      <c r="M49" s="58"/>
      <c r="N49" s="58"/>
      <c r="O49" s="58"/>
      <c r="P49" s="58"/>
      <c r="Q49" s="53"/>
      <c r="R49" s="53"/>
      <c r="S49" s="53"/>
    </row>
    <row r="50" spans="1:19" ht="37.5" customHeight="1" x14ac:dyDescent="0.2">
      <c r="A50" s="92" t="s">
        <v>80</v>
      </c>
      <c r="B50" s="92"/>
      <c r="C50" s="92"/>
      <c r="D50" s="92"/>
      <c r="E50" s="92"/>
      <c r="F50" s="92"/>
      <c r="G50" s="92"/>
      <c r="H50" s="92"/>
      <c r="I50" s="92"/>
      <c r="J50" s="92"/>
      <c r="K50" s="58"/>
      <c r="L50" s="58"/>
      <c r="M50" s="58"/>
      <c r="N50" s="58"/>
      <c r="O50" s="58"/>
      <c r="P50" s="58"/>
      <c r="Q50" s="54"/>
      <c r="R50" s="54"/>
      <c r="S50" s="54"/>
    </row>
    <row r="51" spans="1:19" s="15" customFormat="1" ht="15" customHeight="1" x14ac:dyDescent="0.2">
      <c r="A51" s="93" t="s">
        <v>81</v>
      </c>
      <c r="B51" s="93"/>
      <c r="C51" s="93"/>
      <c r="D51" s="93"/>
      <c r="E51" s="93"/>
      <c r="F51" s="93"/>
      <c r="G51" s="93"/>
      <c r="H51" s="93"/>
      <c r="I51" s="93"/>
      <c r="J51" s="93"/>
    </row>
    <row r="52" spans="1:19" s="15" customFormat="1" ht="31.5" customHeight="1" x14ac:dyDescent="0.2">
      <c r="A52" s="94" t="s">
        <v>126</v>
      </c>
      <c r="B52" s="94"/>
      <c r="C52" s="94"/>
      <c r="D52" s="94"/>
      <c r="E52" s="94"/>
      <c r="F52" s="94"/>
      <c r="G52" s="94"/>
      <c r="H52" s="94"/>
      <c r="I52" s="94"/>
      <c r="J52" s="94"/>
    </row>
    <row r="53" spans="1:19" ht="102" customHeight="1" x14ac:dyDescent="0.2">
      <c r="A53" s="95" t="s">
        <v>117</v>
      </c>
      <c r="B53" s="95"/>
      <c r="C53" s="95"/>
      <c r="D53" s="95"/>
      <c r="E53" s="95"/>
      <c r="F53" s="95"/>
      <c r="G53" s="95"/>
      <c r="H53" s="95"/>
      <c r="I53" s="95"/>
      <c r="J53" s="95"/>
      <c r="K53" s="59"/>
      <c r="L53" s="59"/>
      <c r="M53" s="59"/>
      <c r="N53" s="59"/>
      <c r="O53" s="59"/>
      <c r="P53" s="59"/>
      <c r="Q53" s="59"/>
      <c r="R53" s="59"/>
      <c r="S53" s="59"/>
    </row>
    <row r="54" spans="1:19" x14ac:dyDescent="0.2">
      <c r="A54" s="41" t="s">
        <v>123</v>
      </c>
      <c r="B54" s="89"/>
      <c r="C54" s="41"/>
      <c r="D54" s="41"/>
      <c r="E54" s="41"/>
      <c r="F54" s="41"/>
      <c r="G54" s="41"/>
      <c r="H54" s="41"/>
      <c r="I54" s="41"/>
      <c r="J54" s="42"/>
      <c r="K54" s="55"/>
      <c r="L54" s="55"/>
      <c r="M54" s="55"/>
      <c r="N54" s="55"/>
      <c r="O54" s="55"/>
      <c r="P54" s="55"/>
      <c r="Q54" s="55"/>
      <c r="R54" s="55"/>
      <c r="S54" s="55"/>
    </row>
    <row r="55" spans="1:19" x14ac:dyDescent="0.2">
      <c r="A55" s="41" t="s">
        <v>83</v>
      </c>
      <c r="B55" s="41"/>
      <c r="C55" s="41"/>
      <c r="D55" s="41"/>
      <c r="E55" s="41"/>
      <c r="F55" s="90" t="s">
        <v>124</v>
      </c>
    </row>
    <row r="56" spans="1:19" ht="12.75" x14ac:dyDescent="0.2">
      <c r="A56" s="41" t="s">
        <v>85</v>
      </c>
      <c r="B56" s="41"/>
      <c r="C56" s="41"/>
      <c r="D56" s="41"/>
      <c r="E56" s="41"/>
      <c r="F56" s="49" t="s">
        <v>125</v>
      </c>
      <c r="G56" s="48"/>
    </row>
    <row r="57" spans="1:19" ht="12.75" x14ac:dyDescent="0.2">
      <c r="A57" s="41" t="s">
        <v>91</v>
      </c>
      <c r="B57" s="41"/>
      <c r="C57" s="41"/>
      <c r="D57" s="41"/>
      <c r="E57" s="41"/>
      <c r="F57" s="50" t="s">
        <v>92</v>
      </c>
    </row>
    <row r="58" spans="1:19" x14ac:dyDescent="0.2">
      <c r="A58" s="41" t="s">
        <v>88</v>
      </c>
      <c r="B58" s="41"/>
      <c r="C58" s="41"/>
      <c r="D58" s="41"/>
      <c r="E58" s="41"/>
      <c r="F58" s="42"/>
      <c r="G58" s="16">
        <f ca="1">TODAY()</f>
        <v>42978</v>
      </c>
      <c r="K58" s="56"/>
    </row>
    <row r="59" spans="1:19" x14ac:dyDescent="0.2">
      <c r="B59" s="57"/>
      <c r="C59" s="57"/>
    </row>
    <row r="60" spans="1:19" x14ac:dyDescent="0.2">
      <c r="A60" s="41"/>
      <c r="B60" s="41"/>
      <c r="C60" s="41"/>
      <c r="D60" s="41"/>
      <c r="E60" s="41"/>
      <c r="F60" s="41"/>
      <c r="G60" s="41"/>
      <c r="H60" s="41"/>
      <c r="I60" s="41"/>
      <c r="J60" s="42"/>
    </row>
  </sheetData>
  <mergeCells count="12">
    <mergeCell ref="A49:J49"/>
    <mergeCell ref="A50:J50"/>
    <mergeCell ref="A51:J51"/>
    <mergeCell ref="A53:J53"/>
    <mergeCell ref="B2:J2"/>
    <mergeCell ref="B3:E3"/>
    <mergeCell ref="G3:J3"/>
    <mergeCell ref="B4:C4"/>
    <mergeCell ref="D4:E4"/>
    <mergeCell ref="G4:H4"/>
    <mergeCell ref="I4:J4"/>
    <mergeCell ref="A52:J52"/>
  </mergeCells>
  <hyperlinks>
    <hyperlink ref="F57" r:id="rId1"/>
    <hyperlink ref="F55"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60"/>
  <sheetViews>
    <sheetView showGridLines="0" topLeftCell="A22"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111</v>
      </c>
      <c r="C1" s="52"/>
      <c r="D1" s="52"/>
      <c r="E1" s="52"/>
      <c r="F1" s="52"/>
      <c r="G1" s="52"/>
      <c r="H1" s="52"/>
      <c r="I1" s="52"/>
      <c r="J1" s="52"/>
    </row>
    <row r="2" spans="1:12" ht="12.75" x14ac:dyDescent="0.2">
      <c r="B2" s="96" t="s">
        <v>93</v>
      </c>
      <c r="C2" s="96"/>
      <c r="D2" s="96"/>
      <c r="E2" s="96"/>
      <c r="F2" s="96"/>
      <c r="G2" s="96"/>
      <c r="H2" s="96"/>
      <c r="I2" s="96"/>
      <c r="J2" s="96"/>
    </row>
    <row r="3" spans="1:12" ht="15" customHeight="1" x14ac:dyDescent="0.2">
      <c r="B3" s="97" t="s">
        <v>106</v>
      </c>
      <c r="C3" s="97"/>
      <c r="D3" s="97"/>
      <c r="E3" s="97"/>
      <c r="F3" s="51"/>
      <c r="G3" s="97" t="s">
        <v>108</v>
      </c>
      <c r="H3" s="97"/>
      <c r="I3" s="97"/>
      <c r="J3" s="97"/>
    </row>
    <row r="4" spans="1:12" ht="15.75" customHeight="1" x14ac:dyDescent="0.2">
      <c r="A4" s="20"/>
      <c r="B4" s="98" t="s">
        <v>94</v>
      </c>
      <c r="C4" s="99"/>
      <c r="D4" s="98" t="s">
        <v>95</v>
      </c>
      <c r="E4" s="99"/>
      <c r="G4" s="100" t="s">
        <v>94</v>
      </c>
      <c r="H4" s="99"/>
      <c r="I4" s="98" t="s">
        <v>95</v>
      </c>
      <c r="J4" s="99"/>
    </row>
    <row r="5" spans="1:12" ht="36" customHeight="1" x14ac:dyDescent="0.2">
      <c r="A5" s="21"/>
      <c r="B5" s="3" t="s">
        <v>96</v>
      </c>
      <c r="C5" s="4" t="s">
        <v>98</v>
      </c>
      <c r="D5" s="3" t="s">
        <v>97</v>
      </c>
      <c r="E5" s="4" t="s">
        <v>98</v>
      </c>
      <c r="G5" s="5" t="s">
        <v>96</v>
      </c>
      <c r="H5" s="4" t="s">
        <v>98</v>
      </c>
      <c r="I5" s="3" t="s">
        <v>97</v>
      </c>
      <c r="J5" s="4" t="s">
        <v>98</v>
      </c>
      <c r="L5" s="60" t="s">
        <v>107</v>
      </c>
    </row>
    <row r="6" spans="1:12" ht="12" customHeight="1" x14ac:dyDescent="0.2">
      <c r="A6" s="39" t="s">
        <v>76</v>
      </c>
      <c r="B6" s="2"/>
      <c r="C6" s="6"/>
      <c r="D6" s="2"/>
      <c r="E6" s="6"/>
      <c r="G6" s="7"/>
      <c r="H6" s="6"/>
      <c r="I6" s="2"/>
      <c r="J6" s="6"/>
      <c r="L6" s="61"/>
    </row>
    <row r="7" spans="1:12" x14ac:dyDescent="0.2">
      <c r="A7" s="33" t="s">
        <v>37</v>
      </c>
      <c r="B7" s="8">
        <v>0</v>
      </c>
      <c r="C7" s="9">
        <v>0</v>
      </c>
      <c r="D7" s="8">
        <v>0</v>
      </c>
      <c r="E7" s="9">
        <v>0</v>
      </c>
      <c r="F7" s="17"/>
      <c r="G7" s="10">
        <v>44.206136431337505</v>
      </c>
      <c r="H7" s="9">
        <v>46.340033321727866</v>
      </c>
      <c r="I7" s="8">
        <v>51.986404578255701</v>
      </c>
      <c r="J7" s="9">
        <v>52.110018866051036</v>
      </c>
      <c r="K7" s="11"/>
      <c r="L7" s="62">
        <v>0</v>
      </c>
    </row>
    <row r="8" spans="1:12" x14ac:dyDescent="0.2">
      <c r="A8" s="33" t="s">
        <v>38</v>
      </c>
      <c r="B8" s="8">
        <v>69.201492490628226</v>
      </c>
      <c r="C8" s="9">
        <v>48.932844608353165</v>
      </c>
      <c r="D8" s="8">
        <v>39.953500317788077</v>
      </c>
      <c r="E8" s="9">
        <v>34.600746245314113</v>
      </c>
      <c r="F8" s="18"/>
      <c r="G8" s="10">
        <v>63.303262738266994</v>
      </c>
      <c r="H8" s="9">
        <v>59.668424839856883</v>
      </c>
      <c r="I8" s="8">
        <v>69.238056495018014</v>
      </c>
      <c r="J8" s="9">
        <v>58.880378366743066</v>
      </c>
      <c r="K8" s="11"/>
      <c r="L8" s="62">
        <v>43</v>
      </c>
    </row>
    <row r="9" spans="1:12" x14ac:dyDescent="0.2">
      <c r="A9" s="33" t="s">
        <v>127</v>
      </c>
      <c r="B9" s="8">
        <v>57.564253537785362</v>
      </c>
      <c r="C9" s="9">
        <v>40.704074030509737</v>
      </c>
      <c r="D9" s="8">
        <v>33.234737275740244</v>
      </c>
      <c r="E9" s="9">
        <v>28.782126768892681</v>
      </c>
      <c r="G9" s="10">
        <v>49.352516845312543</v>
      </c>
      <c r="H9" s="9">
        <v>39.989995071797061</v>
      </c>
      <c r="I9" s="8">
        <v>48.605366014000637</v>
      </c>
      <c r="J9" s="9">
        <v>49.113173480673161</v>
      </c>
      <c r="K9" s="11"/>
      <c r="L9" s="62">
        <v>35</v>
      </c>
    </row>
    <row r="10" spans="1:12" x14ac:dyDescent="0.2">
      <c r="A10" s="33" t="s">
        <v>40</v>
      </c>
      <c r="B10" s="8">
        <v>80.524076372210985</v>
      </c>
      <c r="C10" s="9">
        <v>56.939120451573828</v>
      </c>
      <c r="D10" s="8">
        <v>46.490597169741996</v>
      </c>
      <c r="E10" s="9">
        <v>40.262038186105492</v>
      </c>
      <c r="G10" s="10">
        <v>65.759843730463317</v>
      </c>
      <c r="H10" s="9">
        <v>54.587199030519507</v>
      </c>
      <c r="I10" s="8">
        <v>53.195964350507417</v>
      </c>
      <c r="J10" s="9">
        <v>48.57271106726737</v>
      </c>
      <c r="K10" s="11"/>
      <c r="L10" s="62">
        <v>40</v>
      </c>
    </row>
    <row r="11" spans="1:12" x14ac:dyDescent="0.2">
      <c r="A11" s="33" t="s">
        <v>2</v>
      </c>
      <c r="B11" s="8">
        <v>54.83107651350236</v>
      </c>
      <c r="C11" s="9">
        <v>38.771426022455955</v>
      </c>
      <c r="D11" s="8">
        <v>31.656736785027555</v>
      </c>
      <c r="E11" s="9">
        <v>27.41553825675118</v>
      </c>
      <c r="G11" s="10">
        <v>50.346807557447036</v>
      </c>
      <c r="H11" s="9">
        <v>41.230714335717195</v>
      </c>
      <c r="I11" s="8">
        <v>51.512658003569392</v>
      </c>
      <c r="J11" s="9">
        <v>44.409830289262082</v>
      </c>
      <c r="K11" s="11"/>
      <c r="L11" s="62">
        <v>44</v>
      </c>
    </row>
    <row r="12" spans="1:12" x14ac:dyDescent="0.2">
      <c r="A12" s="33" t="s">
        <v>41</v>
      </c>
      <c r="B12" s="8">
        <v>67.926707653319596</v>
      </c>
      <c r="C12" s="9">
        <v>48.031435605338437</v>
      </c>
      <c r="D12" s="8">
        <v>39.217502948809084</v>
      </c>
      <c r="E12" s="9">
        <v>33.963353826659798</v>
      </c>
      <c r="G12" s="10">
        <v>54.918743137708894</v>
      </c>
      <c r="H12" s="9">
        <v>38.833415686916126</v>
      </c>
      <c r="I12" s="8">
        <v>34.849843624968614</v>
      </c>
      <c r="J12" s="9">
        <v>30.180849897137989</v>
      </c>
      <c r="K12" s="11"/>
      <c r="L12" s="62">
        <v>37</v>
      </c>
    </row>
    <row r="13" spans="1:12" x14ac:dyDescent="0.2">
      <c r="A13" s="33" t="s">
        <v>42</v>
      </c>
      <c r="B13" s="8">
        <v>58.942149289573742</v>
      </c>
      <c r="C13" s="9">
        <v>41.678393460367431</v>
      </c>
      <c r="D13" s="8">
        <v>34.030265758950513</v>
      </c>
      <c r="E13" s="9">
        <v>29.471074644786871</v>
      </c>
      <c r="G13" s="10">
        <v>53.992371976075134</v>
      </c>
      <c r="H13" s="9">
        <v>38.3213197344758</v>
      </c>
      <c r="I13" s="8">
        <v>35.024895733003035</v>
      </c>
      <c r="J13" s="9">
        <v>35.376105663398036</v>
      </c>
      <c r="K13" s="11"/>
      <c r="L13" s="62">
        <v>32</v>
      </c>
    </row>
    <row r="14" spans="1:12" x14ac:dyDescent="0.2">
      <c r="A14" s="33" t="s">
        <v>43</v>
      </c>
      <c r="B14" s="8" t="s">
        <v>119</v>
      </c>
      <c r="C14" s="9" t="s">
        <v>119</v>
      </c>
      <c r="D14" s="8" t="s">
        <v>119</v>
      </c>
      <c r="E14" s="9" t="s">
        <v>119</v>
      </c>
      <c r="G14" s="10" t="s">
        <v>119</v>
      </c>
      <c r="H14" s="9" t="s">
        <v>119</v>
      </c>
      <c r="I14" s="8" t="s">
        <v>119</v>
      </c>
      <c r="J14" s="9" t="s">
        <v>119</v>
      </c>
      <c r="K14" s="11"/>
      <c r="L14" s="62" t="s">
        <v>119</v>
      </c>
    </row>
    <row r="15" spans="1:12" x14ac:dyDescent="0.2">
      <c r="A15" s="33" t="s">
        <v>44</v>
      </c>
      <c r="B15" s="8">
        <v>57.661611459819724</v>
      </c>
      <c r="C15" s="9">
        <v>40.772916477382466</v>
      </c>
      <c r="D15" s="8">
        <v>33.29094689823453</v>
      </c>
      <c r="E15" s="9">
        <v>28.830805729909862</v>
      </c>
      <c r="G15" s="10">
        <v>53.980404651094069</v>
      </c>
      <c r="H15" s="9">
        <v>38.169910179982466</v>
      </c>
      <c r="I15" s="8">
        <v>33.335202287915621</v>
      </c>
      <c r="J15" s="9">
        <v>28.869132021628069</v>
      </c>
      <c r="K15" s="11"/>
      <c r="L15" s="62">
        <v>35</v>
      </c>
    </row>
    <row r="16" spans="1:12" x14ac:dyDescent="0.2">
      <c r="A16" s="33" t="s">
        <v>45</v>
      </c>
      <c r="B16" s="8">
        <v>50.415682394443564</v>
      </c>
      <c r="C16" s="9">
        <v>35.649270899258283</v>
      </c>
      <c r="D16" s="8">
        <v>29.107507801810666</v>
      </c>
      <c r="E16" s="9">
        <v>25.207841197221782</v>
      </c>
      <c r="G16" s="10">
        <v>43.829125568021482</v>
      </c>
      <c r="H16" s="9">
        <v>34.294598605086463</v>
      </c>
      <c r="I16" s="8">
        <v>36.07841902789292</v>
      </c>
      <c r="J16" s="9">
        <v>30.506316433960276</v>
      </c>
      <c r="K16" s="11"/>
      <c r="L16" s="62">
        <v>32</v>
      </c>
    </row>
    <row r="17" spans="1:12" x14ac:dyDescent="0.2">
      <c r="A17" s="35" t="s">
        <v>46</v>
      </c>
      <c r="B17" s="8" t="s">
        <v>119</v>
      </c>
      <c r="C17" s="9" t="s">
        <v>119</v>
      </c>
      <c r="D17" s="8" t="s">
        <v>119</v>
      </c>
      <c r="E17" s="9" t="s">
        <v>119</v>
      </c>
      <c r="G17" s="10" t="s">
        <v>119</v>
      </c>
      <c r="H17" s="9" t="s">
        <v>119</v>
      </c>
      <c r="I17" s="8" t="s">
        <v>119</v>
      </c>
      <c r="J17" s="9" t="s">
        <v>119</v>
      </c>
      <c r="K17" s="11"/>
      <c r="L17" s="62" t="s">
        <v>119</v>
      </c>
    </row>
    <row r="18" spans="1:12" x14ac:dyDescent="0.2">
      <c r="A18" s="33" t="s">
        <v>47</v>
      </c>
      <c r="B18" s="8" t="s">
        <v>119</v>
      </c>
      <c r="C18" s="9" t="s">
        <v>119</v>
      </c>
      <c r="D18" s="8" t="s">
        <v>119</v>
      </c>
      <c r="E18" s="9" t="s">
        <v>119</v>
      </c>
      <c r="G18" s="10" t="s">
        <v>119</v>
      </c>
      <c r="H18" s="9" t="s">
        <v>119</v>
      </c>
      <c r="I18" s="8" t="s">
        <v>119</v>
      </c>
      <c r="J18" s="9" t="s">
        <v>119</v>
      </c>
      <c r="K18" s="11"/>
      <c r="L18" s="62" t="s">
        <v>119</v>
      </c>
    </row>
    <row r="19" spans="1:12" x14ac:dyDescent="0.2">
      <c r="A19" s="33" t="s">
        <v>7</v>
      </c>
      <c r="B19" s="8">
        <v>76.57460481260847</v>
      </c>
      <c r="C19" s="9">
        <v>54.146422329675488</v>
      </c>
      <c r="D19" s="8">
        <v>44.210368701648711</v>
      </c>
      <c r="E19" s="9">
        <v>38.287302406304235</v>
      </c>
      <c r="G19" s="10">
        <v>63.581853829904304</v>
      </c>
      <c r="H19" s="9">
        <v>53.668250679078767</v>
      </c>
      <c r="I19" s="8">
        <v>53.307150136638661</v>
      </c>
      <c r="J19" s="9">
        <v>49.483243856381634</v>
      </c>
      <c r="K19" s="11"/>
      <c r="L19" s="62">
        <v>46</v>
      </c>
    </row>
    <row r="20" spans="1:12" x14ac:dyDescent="0.2">
      <c r="A20" s="33" t="s">
        <v>48</v>
      </c>
      <c r="B20" s="8">
        <v>99.241539220522924</v>
      </c>
      <c r="C20" s="9">
        <v>70.174365358222474</v>
      </c>
      <c r="D20" s="8">
        <v>57.297129383761728</v>
      </c>
      <c r="E20" s="9">
        <v>49.620769610261462</v>
      </c>
      <c r="G20" s="10">
        <v>79.960002762703397</v>
      </c>
      <c r="H20" s="9">
        <v>61.845442198284267</v>
      </c>
      <c r="I20" s="8">
        <v>52.775231545123461</v>
      </c>
      <c r="J20" s="9">
        <v>49.452580049333989</v>
      </c>
      <c r="K20" s="11"/>
      <c r="L20" s="62">
        <v>43</v>
      </c>
    </row>
    <row r="21" spans="1:12" x14ac:dyDescent="0.2">
      <c r="A21" s="33" t="s">
        <v>49</v>
      </c>
      <c r="B21" s="8">
        <v>65.928157228700826</v>
      </c>
      <c r="C21" s="9">
        <v>46.61824704754725</v>
      </c>
      <c r="D21" s="8">
        <v>38.063639323166392</v>
      </c>
      <c r="E21" s="9">
        <v>32.964078614350413</v>
      </c>
      <c r="G21" s="10">
        <v>51.331899978871839</v>
      </c>
      <c r="H21" s="9">
        <v>38.950451110076479</v>
      </c>
      <c r="I21" s="8">
        <v>49.537431724868874</v>
      </c>
      <c r="J21" s="9">
        <v>42.58590072151447</v>
      </c>
      <c r="K21" s="11"/>
      <c r="L21" s="62">
        <v>35</v>
      </c>
    </row>
    <row r="22" spans="1:12" x14ac:dyDescent="0.2">
      <c r="A22" s="33" t="s">
        <v>50</v>
      </c>
      <c r="B22" s="8">
        <v>85.510389625398389</v>
      </c>
      <c r="C22" s="9">
        <v>60.464976366022995</v>
      </c>
      <c r="D22" s="8">
        <v>49.36944646873355</v>
      </c>
      <c r="E22" s="9">
        <v>42.755194812699195</v>
      </c>
      <c r="G22" s="10">
        <v>81.264569034365337</v>
      </c>
      <c r="H22" s="9">
        <v>58.512099630319057</v>
      </c>
      <c r="I22" s="8">
        <v>88.108472968294578</v>
      </c>
      <c r="J22" s="9">
        <v>68.94683239324101</v>
      </c>
      <c r="K22" s="11"/>
      <c r="L22" s="62">
        <v>56</v>
      </c>
    </row>
    <row r="23" spans="1:12" x14ac:dyDescent="0.2">
      <c r="A23" s="33" t="s">
        <v>51</v>
      </c>
      <c r="B23" s="8" t="s">
        <v>119</v>
      </c>
      <c r="C23" s="9" t="s">
        <v>119</v>
      </c>
      <c r="D23" s="8" t="s">
        <v>119</v>
      </c>
      <c r="E23" s="9" t="s">
        <v>119</v>
      </c>
      <c r="G23" s="10" t="s">
        <v>119</v>
      </c>
      <c r="H23" s="9" t="s">
        <v>119</v>
      </c>
      <c r="I23" s="8" t="s">
        <v>119</v>
      </c>
      <c r="J23" s="9" t="s">
        <v>119</v>
      </c>
      <c r="K23" s="11"/>
      <c r="L23" s="62" t="s">
        <v>119</v>
      </c>
    </row>
    <row r="24" spans="1:12" x14ac:dyDescent="0.2">
      <c r="A24" s="33" t="s">
        <v>52</v>
      </c>
      <c r="B24" s="8">
        <v>68.633322099417271</v>
      </c>
      <c r="C24" s="9">
        <v>48.531087471858484</v>
      </c>
      <c r="D24" s="8">
        <v>39.625466989476855</v>
      </c>
      <c r="E24" s="9">
        <v>34.316661049708635</v>
      </c>
      <c r="G24" s="10">
        <v>63.94566620002707</v>
      </c>
      <c r="H24" s="9">
        <v>45.216414197530547</v>
      </c>
      <c r="I24" s="8">
        <v>63.172714947598877</v>
      </c>
      <c r="J24" s="9">
        <v>49.042106395266771</v>
      </c>
      <c r="K24" s="11"/>
      <c r="L24" s="62">
        <v>38</v>
      </c>
    </row>
    <row r="25" spans="1:12" x14ac:dyDescent="0.2">
      <c r="A25" s="33" t="s">
        <v>54</v>
      </c>
      <c r="B25" s="8" t="s">
        <v>119</v>
      </c>
      <c r="C25" s="9" t="s">
        <v>119</v>
      </c>
      <c r="D25" s="8" t="s">
        <v>119</v>
      </c>
      <c r="E25" s="9" t="s">
        <v>119</v>
      </c>
      <c r="G25" s="10" t="s">
        <v>119</v>
      </c>
      <c r="H25" s="9" t="s">
        <v>119</v>
      </c>
      <c r="I25" s="8" t="s">
        <v>119</v>
      </c>
      <c r="J25" s="9" t="s">
        <v>119</v>
      </c>
      <c r="K25" s="11"/>
      <c r="L25" s="62" t="s">
        <v>119</v>
      </c>
    </row>
    <row r="26" spans="1:12" x14ac:dyDescent="0.2">
      <c r="A26" s="33" t="s">
        <v>55</v>
      </c>
      <c r="B26" s="8">
        <v>62.441891619861956</v>
      </c>
      <c r="C26" s="9">
        <v>44.153084994519844</v>
      </c>
      <c r="D26" s="8">
        <v>36.050842935436748</v>
      </c>
      <c r="E26" s="9">
        <v>31.220945809930978</v>
      </c>
      <c r="G26" s="10">
        <v>79.591349931822592</v>
      </c>
      <c r="H26" s="9">
        <v>75.981072240654086</v>
      </c>
      <c r="I26" s="8">
        <v>84.697480049331077</v>
      </c>
      <c r="J26" s="9">
        <v>75.843242228727533</v>
      </c>
      <c r="K26" s="11"/>
      <c r="L26" s="62">
        <v>32</v>
      </c>
    </row>
    <row r="27" spans="1:12" x14ac:dyDescent="0.2">
      <c r="A27" s="33" t="s">
        <v>16</v>
      </c>
      <c r="B27" s="8">
        <v>57.865963196942339</v>
      </c>
      <c r="C27" s="9">
        <v>40.917414976449116</v>
      </c>
      <c r="D27" s="8">
        <v>33.408929428671634</v>
      </c>
      <c r="E27" s="9">
        <v>28.932981598471169</v>
      </c>
      <c r="G27" s="10">
        <v>52.573281907350349</v>
      </c>
      <c r="H27" s="9">
        <v>56.202410499471334</v>
      </c>
      <c r="I27" s="8">
        <v>48.905343998648974</v>
      </c>
      <c r="J27" s="9">
        <v>54.993289930543668</v>
      </c>
      <c r="K27" s="11"/>
      <c r="L27" s="62">
        <v>42</v>
      </c>
    </row>
    <row r="28" spans="1:12" x14ac:dyDescent="0.2">
      <c r="A28" s="33" t="s">
        <v>56</v>
      </c>
      <c r="B28" s="8" t="s">
        <v>119</v>
      </c>
      <c r="C28" s="9" t="s">
        <v>119</v>
      </c>
      <c r="D28" s="8" t="s">
        <v>119</v>
      </c>
      <c r="E28" s="9" t="s">
        <v>119</v>
      </c>
      <c r="G28" s="10" t="s">
        <v>119</v>
      </c>
      <c r="H28" s="9" t="s">
        <v>119</v>
      </c>
      <c r="I28" s="8" t="s">
        <v>119</v>
      </c>
      <c r="J28" s="9" t="s">
        <v>119</v>
      </c>
      <c r="K28" s="11"/>
      <c r="L28" s="62" t="s">
        <v>119</v>
      </c>
    </row>
    <row r="29" spans="1:12" x14ac:dyDescent="0.2">
      <c r="A29" s="33" t="s">
        <v>57</v>
      </c>
      <c r="B29" s="8">
        <v>73.866795901412345</v>
      </c>
      <c r="C29" s="9">
        <v>52.231712286411351</v>
      </c>
      <c r="D29" s="8">
        <v>42.647014497855565</v>
      </c>
      <c r="E29" s="9">
        <v>36.933397950706173</v>
      </c>
      <c r="G29" s="10">
        <v>67.729194627527008</v>
      </c>
      <c r="H29" s="9">
        <v>52.523139561107072</v>
      </c>
      <c r="I29" s="8">
        <v>58.381484448486184</v>
      </c>
      <c r="J29" s="9">
        <v>50.375131404043202</v>
      </c>
      <c r="K29" s="11"/>
      <c r="L29" s="62">
        <v>54</v>
      </c>
    </row>
    <row r="30" spans="1:12" x14ac:dyDescent="0.2">
      <c r="A30" s="33" t="s">
        <v>58</v>
      </c>
      <c r="B30" s="8">
        <v>82.266062383364456</v>
      </c>
      <c r="C30" s="9">
        <v>58.170890572792551</v>
      </c>
      <c r="D30" s="8">
        <v>47.496333262206015</v>
      </c>
      <c r="E30" s="9">
        <v>41.133031191682228</v>
      </c>
      <c r="G30" s="10">
        <v>78.456116367168775</v>
      </c>
      <c r="H30" s="9">
        <v>60.416838758469872</v>
      </c>
      <c r="I30" s="8">
        <v>66.16233827903099</v>
      </c>
      <c r="J30" s="9">
        <v>50.237196551034842</v>
      </c>
      <c r="K30" s="11"/>
      <c r="L30" s="62">
        <v>40</v>
      </c>
    </row>
    <row r="31" spans="1:12" x14ac:dyDescent="0.2">
      <c r="A31" s="33" t="s">
        <v>59</v>
      </c>
      <c r="B31" s="8">
        <v>68.649020526287316</v>
      </c>
      <c r="C31" s="9">
        <v>48.542187935952256</v>
      </c>
      <c r="D31" s="8">
        <v>39.634530480456128</v>
      </c>
      <c r="E31" s="9">
        <v>34.324510263143658</v>
      </c>
      <c r="G31" s="10">
        <v>51.116496080762261</v>
      </c>
      <c r="H31" s="9">
        <v>49.307892784369528</v>
      </c>
      <c r="I31" s="8">
        <v>54.79738951049351</v>
      </c>
      <c r="J31" s="9">
        <v>39.047067023346045</v>
      </c>
      <c r="K31" s="11"/>
      <c r="L31" s="62">
        <v>43</v>
      </c>
    </row>
    <row r="32" spans="1:12" x14ac:dyDescent="0.2">
      <c r="A32" s="33" t="s">
        <v>21</v>
      </c>
      <c r="B32" s="8">
        <v>73.996235673326595</v>
      </c>
      <c r="C32" s="9">
        <v>52.323240026887149</v>
      </c>
      <c r="D32" s="8">
        <v>42.721746585014102</v>
      </c>
      <c r="E32" s="9">
        <v>36.998117836663297</v>
      </c>
      <c r="G32" s="10">
        <v>65.856649749260669</v>
      </c>
      <c r="H32" s="9">
        <v>46.567683623929568</v>
      </c>
      <c r="I32" s="8">
        <v>44.647734618285973</v>
      </c>
      <c r="J32" s="9">
        <v>44.740560975829204</v>
      </c>
      <c r="K32" s="11"/>
      <c r="L32" s="62">
        <v>42</v>
      </c>
    </row>
    <row r="33" spans="1:12" x14ac:dyDescent="0.2">
      <c r="A33" s="33" t="s">
        <v>60</v>
      </c>
      <c r="B33" s="8">
        <v>47.394421351147479</v>
      </c>
      <c r="C33" s="9">
        <v>33.512916727808872</v>
      </c>
      <c r="D33" s="8">
        <v>27.363181925171546</v>
      </c>
      <c r="E33" s="9">
        <v>23.697210675573739</v>
      </c>
      <c r="G33" s="10">
        <v>41.598931106469081</v>
      </c>
      <c r="H33" s="9">
        <v>29.414886275496297</v>
      </c>
      <c r="I33" s="8">
        <v>49.092463613840422</v>
      </c>
      <c r="J33" s="9">
        <v>31.870341876268146</v>
      </c>
      <c r="K33" s="11"/>
      <c r="L33" s="62">
        <v>40</v>
      </c>
    </row>
    <row r="34" spans="1:12" x14ac:dyDescent="0.2">
      <c r="A34" s="33" t="s">
        <v>61</v>
      </c>
      <c r="B34" s="8">
        <v>46.207083221769096</v>
      </c>
      <c r="C34" s="9">
        <v>32.673341884964074</v>
      </c>
      <c r="D34" s="8">
        <v>26.677671936555829</v>
      </c>
      <c r="E34" s="9">
        <v>23.103541610884548</v>
      </c>
      <c r="G34" s="10">
        <v>56.460022472764486</v>
      </c>
      <c r="H34" s="9">
        <v>50.576269263080235</v>
      </c>
      <c r="I34" s="8">
        <v>39.789058256614986</v>
      </c>
      <c r="J34" s="9">
        <v>47.542773040350966</v>
      </c>
      <c r="K34" s="11"/>
      <c r="L34" s="62">
        <v>33</v>
      </c>
    </row>
    <row r="35" spans="1:12" x14ac:dyDescent="0.2">
      <c r="A35" s="35" t="s">
        <v>62</v>
      </c>
      <c r="B35" s="8">
        <v>71.888935253636561</v>
      </c>
      <c r="C35" s="9">
        <v>50.833153610127063</v>
      </c>
      <c r="D35" s="8">
        <v>41.505096120442644</v>
      </c>
      <c r="E35" s="9">
        <v>35.94446762681828</v>
      </c>
      <c r="G35" s="10">
        <v>78.653789241345024</v>
      </c>
      <c r="H35" s="9">
        <v>64.528508299937528</v>
      </c>
      <c r="I35" s="8">
        <v>80.387165138239212</v>
      </c>
      <c r="J35" s="9">
        <v>71.939268722394615</v>
      </c>
      <c r="K35" s="11"/>
      <c r="L35" s="62">
        <v>36</v>
      </c>
    </row>
    <row r="36" spans="1:12" x14ac:dyDescent="0.2">
      <c r="A36" s="33" t="s">
        <v>63</v>
      </c>
      <c r="B36" s="8">
        <v>66.555488553074255</v>
      </c>
      <c r="C36" s="9">
        <v>47.061837281062438</v>
      </c>
      <c r="D36" s="8">
        <v>38.425829232164482</v>
      </c>
      <c r="E36" s="9">
        <v>33.277744276537128</v>
      </c>
      <c r="G36" s="10">
        <v>50.866413567287829</v>
      </c>
      <c r="H36" s="9">
        <v>42.912624094212745</v>
      </c>
      <c r="I36" s="8">
        <v>48.750787699187455</v>
      </c>
      <c r="J36" s="9">
        <v>43.964877397861017</v>
      </c>
      <c r="K36" s="11"/>
      <c r="L36" s="62">
        <v>52</v>
      </c>
    </row>
    <row r="37" spans="1:12" x14ac:dyDescent="0.2">
      <c r="A37" s="33" t="s">
        <v>64</v>
      </c>
      <c r="B37" s="8" t="s">
        <v>119</v>
      </c>
      <c r="C37" s="9" t="s">
        <v>119</v>
      </c>
      <c r="D37" s="8" t="s">
        <v>119</v>
      </c>
      <c r="E37" s="9" t="s">
        <v>119</v>
      </c>
      <c r="G37" s="10" t="s">
        <v>119</v>
      </c>
      <c r="H37" s="9" t="s">
        <v>119</v>
      </c>
      <c r="I37" s="8" t="s">
        <v>119</v>
      </c>
      <c r="J37" s="9" t="s">
        <v>119</v>
      </c>
      <c r="K37" s="11"/>
      <c r="L37" s="62" t="s">
        <v>119</v>
      </c>
    </row>
    <row r="38" spans="1:12" ht="14.25" customHeight="1" x14ac:dyDescent="0.2">
      <c r="A38" s="33" t="s">
        <v>65</v>
      </c>
      <c r="B38" s="8" t="s">
        <v>119</v>
      </c>
      <c r="C38" s="9" t="s">
        <v>119</v>
      </c>
      <c r="D38" s="8" t="s">
        <v>119</v>
      </c>
      <c r="E38" s="9" t="s">
        <v>119</v>
      </c>
      <c r="G38" s="10" t="s">
        <v>119</v>
      </c>
      <c r="H38" s="9" t="s">
        <v>119</v>
      </c>
      <c r="I38" s="8" t="s">
        <v>119</v>
      </c>
      <c r="J38" s="9" t="s">
        <v>119</v>
      </c>
      <c r="K38" s="11"/>
      <c r="L38" s="62" t="s">
        <v>119</v>
      </c>
    </row>
    <row r="39" spans="1:12" x14ac:dyDescent="0.2">
      <c r="A39" s="36" t="s">
        <v>66</v>
      </c>
      <c r="B39" s="12">
        <v>106.34038636071773</v>
      </c>
      <c r="C39" s="13">
        <v>75.194008309660944</v>
      </c>
      <c r="D39" s="12">
        <v>61.395650691089195</v>
      </c>
      <c r="E39" s="13">
        <v>53.170193180358865</v>
      </c>
      <c r="G39" s="14">
        <v>83.865038142895841</v>
      </c>
      <c r="H39" s="13">
        <v>60.395566500594875</v>
      </c>
      <c r="I39" s="12">
        <v>49.759409152693671</v>
      </c>
      <c r="J39" s="13">
        <v>43.866507958262424</v>
      </c>
      <c r="K39" s="11"/>
      <c r="L39" s="63">
        <v>50</v>
      </c>
    </row>
    <row r="40" spans="1:12" x14ac:dyDescent="0.2">
      <c r="A40" s="40" t="s">
        <v>77</v>
      </c>
      <c r="B40" s="8"/>
      <c r="C40" s="9"/>
      <c r="D40" s="8"/>
      <c r="E40" s="9"/>
      <c r="G40" s="10"/>
      <c r="H40" s="9"/>
      <c r="I40" s="8"/>
      <c r="J40" s="9"/>
      <c r="K40" s="11"/>
      <c r="L40" s="62"/>
    </row>
    <row r="41" spans="1:12" x14ac:dyDescent="0.2">
      <c r="A41" s="37" t="s">
        <v>69</v>
      </c>
      <c r="B41" s="8" t="s">
        <v>119</v>
      </c>
      <c r="C41" s="9" t="s">
        <v>119</v>
      </c>
      <c r="D41" s="8" t="s">
        <v>119</v>
      </c>
      <c r="E41" s="9" t="s">
        <v>119</v>
      </c>
      <c r="G41" s="10" t="s">
        <v>119</v>
      </c>
      <c r="H41" s="9" t="s">
        <v>119</v>
      </c>
      <c r="I41" s="8" t="s">
        <v>119</v>
      </c>
      <c r="J41" s="9" t="s">
        <v>119</v>
      </c>
      <c r="K41" s="11"/>
      <c r="L41" s="62" t="s">
        <v>119</v>
      </c>
    </row>
    <row r="42" spans="1:12" x14ac:dyDescent="0.2">
      <c r="A42" s="33" t="s">
        <v>70</v>
      </c>
      <c r="B42" s="8" t="s">
        <v>119</v>
      </c>
      <c r="C42" s="9" t="s">
        <v>119</v>
      </c>
      <c r="D42" s="8" t="s">
        <v>119</v>
      </c>
      <c r="E42" s="9" t="s">
        <v>119</v>
      </c>
      <c r="G42" s="10" t="s">
        <v>119</v>
      </c>
      <c r="H42" s="9" t="s">
        <v>119</v>
      </c>
      <c r="I42" s="8" t="s">
        <v>119</v>
      </c>
      <c r="J42" s="9" t="s">
        <v>119</v>
      </c>
      <c r="K42" s="11"/>
      <c r="L42" s="62" t="s">
        <v>119</v>
      </c>
    </row>
    <row r="43" spans="1:12" x14ac:dyDescent="0.2">
      <c r="A43" s="33" t="s">
        <v>72</v>
      </c>
      <c r="B43" s="8">
        <v>69.236808113167669</v>
      </c>
      <c r="C43" s="9">
        <v>48.957816524532625</v>
      </c>
      <c r="D43" s="8">
        <v>39.973889801967822</v>
      </c>
      <c r="E43" s="9">
        <v>34.618404056583834</v>
      </c>
      <c r="G43" s="10">
        <v>50.088018254508974</v>
      </c>
      <c r="H43" s="9">
        <v>39.677053772144234</v>
      </c>
      <c r="I43" s="8">
        <v>50.68055862150851</v>
      </c>
      <c r="J43" s="9">
        <v>43.371426996460599</v>
      </c>
      <c r="K43" s="11"/>
      <c r="L43" s="62">
        <v>45</v>
      </c>
    </row>
    <row r="44" spans="1:12" x14ac:dyDescent="0.2">
      <c r="A44" s="33" t="s">
        <v>73</v>
      </c>
      <c r="B44" s="8">
        <v>57.274584580664673</v>
      </c>
      <c r="C44" s="9">
        <v>40.499247146630466</v>
      </c>
      <c r="D44" s="8">
        <v>33.067496825370739</v>
      </c>
      <c r="E44" s="9">
        <v>28.637292290332336</v>
      </c>
      <c r="G44" s="10">
        <v>48.577269193704332</v>
      </c>
      <c r="H44" s="9">
        <v>35.336064056913486</v>
      </c>
      <c r="I44" s="8">
        <v>76.997687030229372</v>
      </c>
      <c r="J44" s="9">
        <v>51.428781563360886</v>
      </c>
      <c r="K44" s="11"/>
      <c r="L44" s="62">
        <v>40</v>
      </c>
    </row>
    <row r="45" spans="1:12" x14ac:dyDescent="0.2">
      <c r="A45" s="33" t="s">
        <v>74</v>
      </c>
      <c r="B45" s="8">
        <v>61.060739271204405</v>
      </c>
      <c r="C45" s="9">
        <v>43.176462802932356</v>
      </c>
      <c r="D45" s="8">
        <v>35.253434255147418</v>
      </c>
      <c r="E45" s="9">
        <v>30.530369635602202</v>
      </c>
      <c r="G45" s="10">
        <v>61.655961402790695</v>
      </c>
      <c r="H45" s="9">
        <v>45.128573560392923</v>
      </c>
      <c r="I45" s="8">
        <v>49.881621467169396</v>
      </c>
      <c r="J45" s="9">
        <v>39.76954554913064</v>
      </c>
      <c r="K45" s="11"/>
      <c r="L45" s="62">
        <v>40</v>
      </c>
    </row>
    <row r="46" spans="1:12" x14ac:dyDescent="0.2">
      <c r="A46" s="38" t="s">
        <v>75</v>
      </c>
      <c r="B46" s="12">
        <v>77.97769814564748</v>
      </c>
      <c r="C46" s="13">
        <v>55.138559140105009</v>
      </c>
      <c r="D46" s="12">
        <v>45.020445015176961</v>
      </c>
      <c r="E46" s="13">
        <v>38.98884907282374</v>
      </c>
      <c r="G46" s="14">
        <v>59.324062119834927</v>
      </c>
      <c r="H46" s="13">
        <v>43.258151105106343</v>
      </c>
      <c r="I46" s="12">
        <v>48.01889220272691</v>
      </c>
      <c r="J46" s="13">
        <v>40.775242197064372</v>
      </c>
      <c r="K46" s="11"/>
      <c r="L46" s="63">
        <v>32</v>
      </c>
    </row>
    <row r="47" spans="1:12" s="22" customFormat="1" x14ac:dyDescent="0.2">
      <c r="A47" s="26" t="s">
        <v>78</v>
      </c>
      <c r="B47" s="27">
        <f>MEDIAN(B7:B39)</f>
        <v>67.926707653319596</v>
      </c>
      <c r="C47" s="28">
        <f t="shared" ref="C47:J47" si="0">MEDIAN(C7:C39)</f>
        <v>48.031435605338437</v>
      </c>
      <c r="D47" s="27">
        <f t="shared" si="0"/>
        <v>39.217502948809084</v>
      </c>
      <c r="E47" s="28">
        <f t="shared" si="0"/>
        <v>33.963353826659798</v>
      </c>
      <c r="G47" s="29">
        <f t="shared" si="0"/>
        <v>56.460022472764486</v>
      </c>
      <c r="H47" s="28">
        <f t="shared" si="0"/>
        <v>49.307892784369528</v>
      </c>
      <c r="I47" s="27">
        <f t="shared" si="0"/>
        <v>51.512658003569392</v>
      </c>
      <c r="J47" s="28">
        <f t="shared" si="0"/>
        <v>48.57271106726737</v>
      </c>
      <c r="K47" s="30"/>
    </row>
    <row r="48" spans="1:12" s="22" customFormat="1" x14ac:dyDescent="0.2">
      <c r="A48" s="31" t="s">
        <v>79</v>
      </c>
      <c r="B48" s="23">
        <f>MEDIAN(B7,B9:B10,B14:B16,B18:B22,B25,B27,B30:B37,B41:B46)</f>
        <v>66.555488553074255</v>
      </c>
      <c r="C48" s="24">
        <f t="shared" ref="C48:J48" si="1">MEDIAN(C7,C9:C10,C14:C16,C18:C22,C25,C27,C30:C37,C41:C46)</f>
        <v>47.061837281062438</v>
      </c>
      <c r="D48" s="23">
        <f t="shared" si="1"/>
        <v>38.425829232164482</v>
      </c>
      <c r="E48" s="24">
        <f t="shared" si="1"/>
        <v>33.277744276537128</v>
      </c>
      <c r="G48" s="25">
        <f t="shared" si="1"/>
        <v>53.980404651094069</v>
      </c>
      <c r="H48" s="24">
        <f t="shared" si="1"/>
        <v>46.340033321727866</v>
      </c>
      <c r="I48" s="23">
        <f t="shared" si="1"/>
        <v>49.881621467169396</v>
      </c>
      <c r="J48" s="24">
        <f t="shared" si="1"/>
        <v>47.542773040350966</v>
      </c>
    </row>
    <row r="49" spans="1:19" s="19" customFormat="1" ht="125.25" customHeight="1" x14ac:dyDescent="0.2">
      <c r="A49" s="92" t="s">
        <v>130</v>
      </c>
      <c r="B49" s="92"/>
      <c r="C49" s="92"/>
      <c r="D49" s="92"/>
      <c r="E49" s="92"/>
      <c r="F49" s="92"/>
      <c r="G49" s="92"/>
      <c r="H49" s="92"/>
      <c r="I49" s="92"/>
      <c r="J49" s="92"/>
      <c r="K49" s="58"/>
      <c r="L49" s="58"/>
      <c r="M49" s="58"/>
      <c r="N49" s="58"/>
      <c r="O49" s="58"/>
      <c r="P49" s="58"/>
      <c r="Q49" s="53"/>
      <c r="R49" s="53"/>
      <c r="S49" s="53"/>
    </row>
    <row r="50" spans="1:19" ht="37.5" customHeight="1" x14ac:dyDescent="0.2">
      <c r="A50" s="92" t="s">
        <v>80</v>
      </c>
      <c r="B50" s="92"/>
      <c r="C50" s="92"/>
      <c r="D50" s="92"/>
      <c r="E50" s="92"/>
      <c r="F50" s="92"/>
      <c r="G50" s="92"/>
      <c r="H50" s="92"/>
      <c r="I50" s="92"/>
      <c r="J50" s="92"/>
      <c r="K50" s="58"/>
      <c r="L50" s="58"/>
      <c r="M50" s="58"/>
      <c r="N50" s="58"/>
      <c r="O50" s="58"/>
      <c r="P50" s="58"/>
      <c r="Q50" s="54"/>
      <c r="R50" s="54"/>
      <c r="S50" s="54"/>
    </row>
    <row r="51" spans="1:19" s="15" customFormat="1" ht="15" customHeight="1" x14ac:dyDescent="0.2">
      <c r="A51" s="93" t="s">
        <v>81</v>
      </c>
      <c r="B51" s="93"/>
      <c r="C51" s="93"/>
      <c r="D51" s="93"/>
      <c r="E51" s="93"/>
      <c r="F51" s="93"/>
      <c r="G51" s="93"/>
      <c r="H51" s="93"/>
      <c r="I51" s="93"/>
      <c r="J51" s="93"/>
    </row>
    <row r="52" spans="1:19" s="15" customFormat="1" ht="26.25" customHeight="1" x14ac:dyDescent="0.2">
      <c r="A52" s="94" t="s">
        <v>126</v>
      </c>
      <c r="B52" s="94"/>
      <c r="C52" s="94"/>
      <c r="D52" s="94"/>
      <c r="E52" s="94"/>
      <c r="F52" s="94"/>
      <c r="G52" s="94"/>
      <c r="H52" s="94"/>
      <c r="I52" s="94"/>
      <c r="J52" s="94"/>
    </row>
    <row r="53" spans="1:19" ht="102" customHeight="1" x14ac:dyDescent="0.2">
      <c r="A53" s="95" t="s">
        <v>117</v>
      </c>
      <c r="B53" s="95"/>
      <c r="C53" s="95"/>
      <c r="D53" s="95"/>
      <c r="E53" s="95"/>
      <c r="F53" s="95"/>
      <c r="G53" s="95"/>
      <c r="H53" s="95"/>
      <c r="I53" s="95"/>
      <c r="J53" s="95"/>
      <c r="K53" s="59"/>
      <c r="L53" s="59"/>
      <c r="M53" s="59"/>
      <c r="N53" s="59"/>
      <c r="O53" s="59"/>
      <c r="P53" s="59"/>
      <c r="Q53" s="59"/>
      <c r="R53" s="59"/>
      <c r="S53" s="59"/>
    </row>
    <row r="54" spans="1:19" x14ac:dyDescent="0.2">
      <c r="A54" s="41" t="s">
        <v>123</v>
      </c>
      <c r="B54" s="89"/>
      <c r="C54" s="41"/>
      <c r="D54" s="41"/>
      <c r="E54" s="41"/>
      <c r="F54" s="41"/>
      <c r="G54" s="41"/>
      <c r="H54" s="41"/>
      <c r="I54" s="41"/>
      <c r="J54" s="42"/>
      <c r="K54" s="55"/>
      <c r="L54" s="55"/>
      <c r="M54" s="55"/>
      <c r="N54" s="55"/>
      <c r="O54" s="55"/>
      <c r="P54" s="55"/>
      <c r="Q54" s="55"/>
      <c r="R54" s="55"/>
      <c r="S54" s="55"/>
    </row>
    <row r="55" spans="1:19" x14ac:dyDescent="0.2">
      <c r="A55" s="41" t="s">
        <v>83</v>
      </c>
      <c r="B55" s="41"/>
      <c r="C55" s="41"/>
      <c r="D55" s="41"/>
      <c r="E55" s="41"/>
      <c r="F55" s="90" t="s">
        <v>124</v>
      </c>
    </row>
    <row r="56" spans="1:19" ht="12.75" x14ac:dyDescent="0.2">
      <c r="A56" s="41" t="s">
        <v>85</v>
      </c>
      <c r="B56" s="41"/>
      <c r="C56" s="41"/>
      <c r="D56" s="41"/>
      <c r="E56" s="41"/>
      <c r="F56" s="49" t="s">
        <v>125</v>
      </c>
      <c r="G56" s="48"/>
    </row>
    <row r="57" spans="1:19" ht="12.75" x14ac:dyDescent="0.2">
      <c r="A57" s="41" t="s">
        <v>91</v>
      </c>
      <c r="B57" s="41"/>
      <c r="C57" s="41"/>
      <c r="D57" s="41"/>
      <c r="E57" s="41"/>
      <c r="F57" s="50" t="s">
        <v>92</v>
      </c>
    </row>
    <row r="58" spans="1:19" x14ac:dyDescent="0.2">
      <c r="A58" s="41" t="s">
        <v>88</v>
      </c>
      <c r="B58" s="41"/>
      <c r="C58" s="41"/>
      <c r="D58" s="41"/>
      <c r="E58" s="41"/>
      <c r="F58" s="42"/>
      <c r="G58" s="16">
        <f ca="1">TODAY()</f>
        <v>42978</v>
      </c>
      <c r="K58" s="56"/>
    </row>
    <row r="59" spans="1:19" x14ac:dyDescent="0.2">
      <c r="B59" s="57"/>
      <c r="C59" s="57"/>
    </row>
    <row r="60" spans="1:19" x14ac:dyDescent="0.2">
      <c r="A60" s="41"/>
      <c r="B60" s="41"/>
      <c r="C60" s="41"/>
      <c r="D60" s="41"/>
      <c r="E60" s="41"/>
      <c r="F60" s="41"/>
      <c r="G60" s="41"/>
      <c r="H60" s="41"/>
      <c r="I60" s="41"/>
      <c r="J60" s="42"/>
    </row>
  </sheetData>
  <mergeCells count="12">
    <mergeCell ref="B2:J2"/>
    <mergeCell ref="B3:E3"/>
    <mergeCell ref="G3:J3"/>
    <mergeCell ref="D4:E4"/>
    <mergeCell ref="G4:H4"/>
    <mergeCell ref="A50:J50"/>
    <mergeCell ref="A51:J51"/>
    <mergeCell ref="A53:J53"/>
    <mergeCell ref="A49:J49"/>
    <mergeCell ref="B4:C4"/>
    <mergeCell ref="I4:J4"/>
    <mergeCell ref="A52:J52"/>
  </mergeCells>
  <hyperlinks>
    <hyperlink ref="F57" r:id="rId1"/>
    <hyperlink ref="F55"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0"/>
  <sheetViews>
    <sheetView showGridLines="0" topLeftCell="A22"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111</v>
      </c>
      <c r="C1" s="52"/>
      <c r="D1" s="52"/>
      <c r="E1" s="52"/>
      <c r="F1" s="52"/>
      <c r="G1" s="52"/>
      <c r="H1" s="52"/>
      <c r="I1" s="52"/>
      <c r="J1" s="52"/>
    </row>
    <row r="2" spans="1:12" ht="12.75" x14ac:dyDescent="0.2">
      <c r="B2" s="96" t="s">
        <v>99</v>
      </c>
      <c r="C2" s="96"/>
      <c r="D2" s="96"/>
      <c r="E2" s="96"/>
      <c r="F2" s="96"/>
      <c r="G2" s="96"/>
      <c r="H2" s="96"/>
      <c r="I2" s="96"/>
      <c r="J2" s="96"/>
    </row>
    <row r="3" spans="1:12" ht="15" customHeight="1" x14ac:dyDescent="0.2">
      <c r="B3" s="97" t="s">
        <v>106</v>
      </c>
      <c r="C3" s="97"/>
      <c r="D3" s="97"/>
      <c r="E3" s="97"/>
      <c r="F3" s="51"/>
      <c r="G3" s="97" t="s">
        <v>108</v>
      </c>
      <c r="H3" s="97"/>
      <c r="I3" s="97"/>
      <c r="J3" s="97"/>
    </row>
    <row r="4" spans="1:12" ht="15.75" customHeight="1" x14ac:dyDescent="0.2">
      <c r="A4" s="20"/>
      <c r="B4" s="98" t="s">
        <v>94</v>
      </c>
      <c r="C4" s="99"/>
      <c r="D4" s="98" t="s">
        <v>95</v>
      </c>
      <c r="E4" s="99"/>
      <c r="G4" s="100" t="s">
        <v>94</v>
      </c>
      <c r="H4" s="99"/>
      <c r="I4" s="98" t="s">
        <v>95</v>
      </c>
      <c r="J4" s="99"/>
    </row>
    <row r="5" spans="1:12" ht="36" customHeight="1" x14ac:dyDescent="0.2">
      <c r="A5" s="21"/>
      <c r="B5" s="3" t="s">
        <v>96</v>
      </c>
      <c r="C5" s="4" t="s">
        <v>98</v>
      </c>
      <c r="D5" s="3" t="s">
        <v>97</v>
      </c>
      <c r="E5" s="4" t="s">
        <v>98</v>
      </c>
      <c r="G5" s="5" t="s">
        <v>96</v>
      </c>
      <c r="H5" s="4" t="s">
        <v>98</v>
      </c>
      <c r="I5" s="3" t="s">
        <v>97</v>
      </c>
      <c r="J5" s="4" t="s">
        <v>98</v>
      </c>
      <c r="L5" s="60" t="s">
        <v>107</v>
      </c>
    </row>
    <row r="6" spans="1:12" ht="12" customHeight="1" x14ac:dyDescent="0.2">
      <c r="A6" s="39" t="s">
        <v>76</v>
      </c>
      <c r="B6" s="2"/>
      <c r="C6" s="6"/>
      <c r="D6" s="2"/>
      <c r="E6" s="6"/>
      <c r="G6" s="7"/>
      <c r="H6" s="6"/>
      <c r="I6" s="2"/>
      <c r="J6" s="6"/>
      <c r="L6" s="61"/>
    </row>
    <row r="7" spans="1:12" x14ac:dyDescent="0.2">
      <c r="A7" s="33" t="s">
        <v>37</v>
      </c>
      <c r="B7" s="8">
        <v>0</v>
      </c>
      <c r="C7" s="9">
        <v>0</v>
      </c>
      <c r="D7" s="8">
        <v>0</v>
      </c>
      <c r="E7" s="9">
        <v>0</v>
      </c>
      <c r="F7" s="17"/>
      <c r="G7" s="10">
        <v>43.067932797662529</v>
      </c>
      <c r="H7" s="9">
        <v>45.039964440808575</v>
      </c>
      <c r="I7" s="8">
        <v>51.043215377429199</v>
      </c>
      <c r="J7" s="9">
        <v>51.064037009982954</v>
      </c>
      <c r="K7" s="11"/>
      <c r="L7" s="62">
        <v>0</v>
      </c>
    </row>
    <row r="8" spans="1:12" x14ac:dyDescent="0.2">
      <c r="A8" s="33" t="s">
        <v>38</v>
      </c>
      <c r="B8" s="8">
        <v>68.234192471453596</v>
      </c>
      <c r="C8" s="9">
        <v>48.248860205352905</v>
      </c>
      <c r="D8" s="8">
        <v>39.395029391330475</v>
      </c>
      <c r="E8" s="9">
        <v>34.117096235726798</v>
      </c>
      <c r="F8" s="18"/>
      <c r="G8" s="10">
        <v>62.326539075786236</v>
      </c>
      <c r="H8" s="9">
        <v>59.668555793946979</v>
      </c>
      <c r="I8" s="8">
        <v>68.840256254336893</v>
      </c>
      <c r="J8" s="9">
        <v>59.036865292756275</v>
      </c>
      <c r="K8" s="11"/>
      <c r="L8" s="62">
        <v>43</v>
      </c>
    </row>
    <row r="9" spans="1:12" x14ac:dyDescent="0.2">
      <c r="A9" s="33" t="s">
        <v>127</v>
      </c>
      <c r="B9" s="8">
        <v>58.563586587993747</v>
      </c>
      <c r="C9" s="9">
        <v>41.410709206975916</v>
      </c>
      <c r="D9" s="8">
        <v>33.811702481288144</v>
      </c>
      <c r="E9" s="9">
        <v>29.281793293996873</v>
      </c>
      <c r="G9" s="10">
        <v>49.624696478106081</v>
      </c>
      <c r="H9" s="9">
        <v>40.505029743481892</v>
      </c>
      <c r="I9" s="8">
        <v>40.674030444265625</v>
      </c>
      <c r="J9" s="9">
        <v>42.036173280671136</v>
      </c>
      <c r="K9" s="11"/>
      <c r="L9" s="62">
        <v>36</v>
      </c>
    </row>
    <row r="10" spans="1:12" x14ac:dyDescent="0.2">
      <c r="A10" s="33" t="s">
        <v>40</v>
      </c>
      <c r="B10" s="8">
        <v>78.780344175905427</v>
      </c>
      <c r="C10" s="9">
        <v>55.706115590992859</v>
      </c>
      <c r="D10" s="8">
        <v>45.48385291681037</v>
      </c>
      <c r="E10" s="9">
        <v>39.390172087952713</v>
      </c>
      <c r="G10" s="10">
        <v>64.612794360225621</v>
      </c>
      <c r="H10" s="9">
        <v>53.63760434704237</v>
      </c>
      <c r="I10" s="8">
        <v>52.106389955175302</v>
      </c>
      <c r="J10" s="9">
        <v>47.603245233674599</v>
      </c>
      <c r="K10" s="11"/>
      <c r="L10" s="62">
        <v>40</v>
      </c>
    </row>
    <row r="11" spans="1:12" x14ac:dyDescent="0.2">
      <c r="A11" s="33" t="s">
        <v>2</v>
      </c>
      <c r="B11" s="8">
        <v>55.435621384483227</v>
      </c>
      <c r="C11" s="9">
        <v>39.19890380025808</v>
      </c>
      <c r="D11" s="8">
        <v>32.005770929025566</v>
      </c>
      <c r="E11" s="9">
        <v>27.717810692241613</v>
      </c>
      <c r="G11" s="10">
        <v>51.259573394278959</v>
      </c>
      <c r="H11" s="9">
        <v>42.438383396383259</v>
      </c>
      <c r="I11" s="8">
        <v>52.796572933105999</v>
      </c>
      <c r="J11" s="9">
        <v>45.503258330517212</v>
      </c>
      <c r="K11" s="11"/>
      <c r="L11" s="62">
        <v>44</v>
      </c>
    </row>
    <row r="12" spans="1:12" x14ac:dyDescent="0.2">
      <c r="A12" s="33" t="s">
        <v>41</v>
      </c>
      <c r="B12" s="8" t="s">
        <v>119</v>
      </c>
      <c r="C12" s="9" t="s">
        <v>119</v>
      </c>
      <c r="D12" s="8" t="s">
        <v>119</v>
      </c>
      <c r="E12" s="9" t="s">
        <v>119</v>
      </c>
      <c r="G12" s="10" t="s">
        <v>119</v>
      </c>
      <c r="H12" s="9" t="s">
        <v>119</v>
      </c>
      <c r="I12" s="8" t="s">
        <v>119</v>
      </c>
      <c r="J12" s="9" t="s">
        <v>119</v>
      </c>
      <c r="K12" s="11"/>
      <c r="L12" s="62" t="s">
        <v>119</v>
      </c>
    </row>
    <row r="13" spans="1:12" x14ac:dyDescent="0.2">
      <c r="A13" s="33" t="s">
        <v>42</v>
      </c>
      <c r="B13" s="8">
        <v>58.838778531291155</v>
      </c>
      <c r="C13" s="9">
        <v>41.605299296209424</v>
      </c>
      <c r="D13" s="8">
        <v>33.970584623829723</v>
      </c>
      <c r="E13" s="9">
        <v>29.419389265645577</v>
      </c>
      <c r="G13" s="10">
        <v>54.091649791213456</v>
      </c>
      <c r="H13" s="9">
        <v>38.364662534027673</v>
      </c>
      <c r="I13" s="8">
        <v>36.057118852005161</v>
      </c>
      <c r="J13" s="9">
        <v>36.359632167573899</v>
      </c>
      <c r="K13" s="11"/>
      <c r="L13" s="62">
        <v>30</v>
      </c>
    </row>
    <row r="14" spans="1:12" x14ac:dyDescent="0.2">
      <c r="A14" s="33" t="s">
        <v>43</v>
      </c>
      <c r="B14" s="8" t="s">
        <v>119</v>
      </c>
      <c r="C14" s="9" t="s">
        <v>119</v>
      </c>
      <c r="D14" s="8" t="s">
        <v>119</v>
      </c>
      <c r="E14" s="9" t="s">
        <v>119</v>
      </c>
      <c r="G14" s="10" t="s">
        <v>119</v>
      </c>
      <c r="H14" s="9" t="s">
        <v>119</v>
      </c>
      <c r="I14" s="8" t="s">
        <v>119</v>
      </c>
      <c r="J14" s="9" t="s">
        <v>119</v>
      </c>
      <c r="K14" s="11"/>
      <c r="L14" s="62" t="s">
        <v>119</v>
      </c>
    </row>
    <row r="15" spans="1:12" x14ac:dyDescent="0.2">
      <c r="A15" s="33" t="s">
        <v>44</v>
      </c>
      <c r="B15" s="8">
        <v>57.189039317109234</v>
      </c>
      <c r="C15" s="9">
        <v>40.438757510672019</v>
      </c>
      <c r="D15" s="8">
        <v>33.01810724442911</v>
      </c>
      <c r="E15" s="9">
        <v>28.594519658554617</v>
      </c>
      <c r="G15" s="10">
        <v>53.557533586775719</v>
      </c>
      <c r="H15" s="9">
        <v>37.87089518283539</v>
      </c>
      <c r="I15" s="8">
        <v>33.075072612590034</v>
      </c>
      <c r="J15" s="9">
        <v>28.643853114517913</v>
      </c>
      <c r="K15" s="11"/>
      <c r="L15" s="62">
        <v>36</v>
      </c>
    </row>
    <row r="16" spans="1:12" x14ac:dyDescent="0.2">
      <c r="A16" s="33" t="s">
        <v>45</v>
      </c>
      <c r="B16" s="8">
        <v>53.779104987906869</v>
      </c>
      <c r="C16" s="9">
        <v>38.027569823092229</v>
      </c>
      <c r="D16" s="8">
        <v>31.049380741545178</v>
      </c>
      <c r="E16" s="9">
        <v>26.889552493953435</v>
      </c>
      <c r="G16" s="10">
        <v>47.197628378527973</v>
      </c>
      <c r="H16" s="9">
        <v>36.962798701204505</v>
      </c>
      <c r="I16" s="8">
        <v>38.833627269123809</v>
      </c>
      <c r="J16" s="9">
        <v>29.883776674706176</v>
      </c>
      <c r="K16" s="11"/>
      <c r="L16" s="62">
        <v>34</v>
      </c>
    </row>
    <row r="17" spans="1:12" x14ac:dyDescent="0.2">
      <c r="A17" s="35" t="s">
        <v>46</v>
      </c>
      <c r="B17" s="8" t="s">
        <v>119</v>
      </c>
      <c r="C17" s="9" t="s">
        <v>119</v>
      </c>
      <c r="D17" s="8" t="s">
        <v>119</v>
      </c>
      <c r="E17" s="9" t="s">
        <v>119</v>
      </c>
      <c r="G17" s="10" t="s">
        <v>119</v>
      </c>
      <c r="H17" s="9" t="s">
        <v>119</v>
      </c>
      <c r="I17" s="8" t="s">
        <v>119</v>
      </c>
      <c r="J17" s="9" t="s">
        <v>119</v>
      </c>
      <c r="K17" s="11"/>
      <c r="L17" s="62" t="s">
        <v>119</v>
      </c>
    </row>
    <row r="18" spans="1:12" x14ac:dyDescent="0.2">
      <c r="A18" s="33" t="s">
        <v>47</v>
      </c>
      <c r="B18" s="8" t="s">
        <v>119</v>
      </c>
      <c r="C18" s="9" t="s">
        <v>119</v>
      </c>
      <c r="D18" s="8" t="s">
        <v>119</v>
      </c>
      <c r="E18" s="9" t="s">
        <v>119</v>
      </c>
      <c r="G18" s="10" t="s">
        <v>119</v>
      </c>
      <c r="H18" s="9" t="s">
        <v>119</v>
      </c>
      <c r="I18" s="8" t="s">
        <v>119</v>
      </c>
      <c r="J18" s="9" t="s">
        <v>119</v>
      </c>
      <c r="K18" s="11"/>
      <c r="L18" s="62" t="s">
        <v>119</v>
      </c>
    </row>
    <row r="19" spans="1:12" x14ac:dyDescent="0.2">
      <c r="A19" s="33" t="s">
        <v>7</v>
      </c>
      <c r="B19" s="8">
        <v>75.978627629171996</v>
      </c>
      <c r="C19" s="9">
        <v>53.725002821835098</v>
      </c>
      <c r="D19" s="8">
        <v>43.866281114360795</v>
      </c>
      <c r="E19" s="9">
        <v>37.989313814585998</v>
      </c>
      <c r="G19" s="10">
        <v>63.648567504587433</v>
      </c>
      <c r="H19" s="9">
        <v>53.467153591434482</v>
      </c>
      <c r="I19" s="8">
        <v>53.232442594961292</v>
      </c>
      <c r="J19" s="9">
        <v>49.517188252392764</v>
      </c>
      <c r="K19" s="11"/>
      <c r="L19" s="62">
        <v>46</v>
      </c>
    </row>
    <row r="20" spans="1:12" x14ac:dyDescent="0.2">
      <c r="A20" s="33" t="s">
        <v>48</v>
      </c>
      <c r="B20" s="8">
        <v>85.023011947001152</v>
      </c>
      <c r="C20" s="9">
        <v>60.120348304629346</v>
      </c>
      <c r="D20" s="8">
        <v>49.088058834913888</v>
      </c>
      <c r="E20" s="9">
        <v>42.511505973500576</v>
      </c>
      <c r="G20" s="10">
        <v>71.419325845305792</v>
      </c>
      <c r="H20" s="9">
        <v>55.551198989092285</v>
      </c>
      <c r="I20" s="8">
        <v>45.357364041029612</v>
      </c>
      <c r="J20" s="9">
        <v>42.851597350860551</v>
      </c>
      <c r="K20" s="11"/>
      <c r="L20" s="62">
        <v>42</v>
      </c>
    </row>
    <row r="21" spans="1:12" x14ac:dyDescent="0.2">
      <c r="A21" s="33" t="s">
        <v>49</v>
      </c>
      <c r="B21" s="8">
        <v>65.037974901646535</v>
      </c>
      <c r="C21" s="9">
        <v>45.988793087594743</v>
      </c>
      <c r="D21" s="8">
        <v>37.549692317013751</v>
      </c>
      <c r="E21" s="9">
        <v>32.518987450823268</v>
      </c>
      <c r="G21" s="10">
        <v>53.343808112367455</v>
      </c>
      <c r="H21" s="9">
        <v>40.476190897935545</v>
      </c>
      <c r="I21" s="8">
        <v>49.719676205338502</v>
      </c>
      <c r="J21" s="9">
        <v>54.886261802753154</v>
      </c>
      <c r="K21" s="11"/>
      <c r="L21" s="62">
        <v>35</v>
      </c>
    </row>
    <row r="22" spans="1:12" x14ac:dyDescent="0.2">
      <c r="A22" s="33" t="s">
        <v>50</v>
      </c>
      <c r="B22" s="8">
        <v>81.583379956775104</v>
      </c>
      <c r="C22" s="9">
        <v>57.688161199554344</v>
      </c>
      <c r="D22" s="8">
        <v>47.10218637944363</v>
      </c>
      <c r="E22" s="9">
        <v>40.791689978387552</v>
      </c>
      <c r="G22" s="10">
        <v>79.951715063185119</v>
      </c>
      <c r="H22" s="9">
        <v>56.53439988867283</v>
      </c>
      <c r="I22" s="8">
        <v>85.533332942810333</v>
      </c>
      <c r="J22" s="9">
        <v>66.454176906917155</v>
      </c>
      <c r="K22" s="11"/>
      <c r="L22" s="62">
        <v>56</v>
      </c>
    </row>
    <row r="23" spans="1:12" x14ac:dyDescent="0.2">
      <c r="A23" s="33" t="s">
        <v>51</v>
      </c>
      <c r="B23" s="8" t="s">
        <v>119</v>
      </c>
      <c r="C23" s="9" t="s">
        <v>119</v>
      </c>
      <c r="D23" s="8" t="s">
        <v>119</v>
      </c>
      <c r="E23" s="9" t="s">
        <v>119</v>
      </c>
      <c r="G23" s="10" t="s">
        <v>119</v>
      </c>
      <c r="H23" s="9" t="s">
        <v>119</v>
      </c>
      <c r="I23" s="8" t="s">
        <v>119</v>
      </c>
      <c r="J23" s="9" t="s">
        <v>119</v>
      </c>
      <c r="K23" s="11"/>
      <c r="L23" s="62" t="s">
        <v>119</v>
      </c>
    </row>
    <row r="24" spans="1:12" x14ac:dyDescent="0.2">
      <c r="A24" s="33" t="s">
        <v>52</v>
      </c>
      <c r="B24" s="8">
        <v>68.172909842113043</v>
      </c>
      <c r="C24" s="9">
        <v>48.20552684257725</v>
      </c>
      <c r="D24" s="8">
        <v>39.35964784878405</v>
      </c>
      <c r="E24" s="9">
        <v>34.086454921056522</v>
      </c>
      <c r="G24" s="10">
        <v>64.082535045005159</v>
      </c>
      <c r="H24" s="9">
        <v>45.313195085947719</v>
      </c>
      <c r="I24" s="8">
        <v>60.091933946821598</v>
      </c>
      <c r="J24" s="9">
        <v>46.376896857016376</v>
      </c>
      <c r="K24" s="11"/>
      <c r="L24" s="62">
        <v>38</v>
      </c>
    </row>
    <row r="25" spans="1:12" x14ac:dyDescent="0.2">
      <c r="A25" s="33" t="s">
        <v>54</v>
      </c>
      <c r="B25" s="8" t="s">
        <v>119</v>
      </c>
      <c r="C25" s="9" t="s">
        <v>119</v>
      </c>
      <c r="D25" s="8" t="s">
        <v>119</v>
      </c>
      <c r="E25" s="9" t="s">
        <v>119</v>
      </c>
      <c r="G25" s="10" t="s">
        <v>119</v>
      </c>
      <c r="H25" s="9" t="s">
        <v>119</v>
      </c>
      <c r="I25" s="8" t="s">
        <v>119</v>
      </c>
      <c r="J25" s="9" t="s">
        <v>119</v>
      </c>
      <c r="K25" s="11"/>
      <c r="L25" s="62" t="s">
        <v>119</v>
      </c>
    </row>
    <row r="26" spans="1:12" x14ac:dyDescent="0.2">
      <c r="A26" s="33" t="s">
        <v>55</v>
      </c>
      <c r="B26" s="8">
        <v>59.704827030707705</v>
      </c>
      <c r="C26" s="9">
        <v>42.217688062983299</v>
      </c>
      <c r="D26" s="8">
        <v>34.470597958099141</v>
      </c>
      <c r="E26" s="9">
        <v>29.852413515353852</v>
      </c>
      <c r="G26" s="10">
        <v>79.169619857166921</v>
      </c>
      <c r="H26" s="9">
        <v>75.623759578094536</v>
      </c>
      <c r="I26" s="8">
        <v>84.337750910060549</v>
      </c>
      <c r="J26" s="9">
        <v>75.524228437029308</v>
      </c>
      <c r="K26" s="11"/>
      <c r="L26" s="62">
        <v>31</v>
      </c>
    </row>
    <row r="27" spans="1:12" x14ac:dyDescent="0.2">
      <c r="A27" s="33" t="s">
        <v>16</v>
      </c>
      <c r="B27" s="8">
        <v>56.116470360003326</v>
      </c>
      <c r="C27" s="9">
        <v>39.680336727812247</v>
      </c>
      <c r="D27" s="8">
        <v>32.398859268319583</v>
      </c>
      <c r="E27" s="9">
        <v>28.058235180001663</v>
      </c>
      <c r="G27" s="10">
        <v>52.235146745004577</v>
      </c>
      <c r="H27" s="9">
        <v>56.866335509850188</v>
      </c>
      <c r="I27" s="8">
        <v>49.638089008991791</v>
      </c>
      <c r="J27" s="9">
        <v>55.728437214200582</v>
      </c>
      <c r="K27" s="11"/>
      <c r="L27" s="62">
        <v>41</v>
      </c>
    </row>
    <row r="28" spans="1:12" x14ac:dyDescent="0.2">
      <c r="A28" s="33" t="s">
        <v>56</v>
      </c>
      <c r="B28" s="8" t="s">
        <v>119</v>
      </c>
      <c r="C28" s="9" t="s">
        <v>119</v>
      </c>
      <c r="D28" s="8" t="s">
        <v>119</v>
      </c>
      <c r="E28" s="9" t="s">
        <v>119</v>
      </c>
      <c r="G28" s="10" t="s">
        <v>119</v>
      </c>
      <c r="H28" s="9" t="s">
        <v>119</v>
      </c>
      <c r="I28" s="8" t="s">
        <v>119</v>
      </c>
      <c r="J28" s="9" t="s">
        <v>119</v>
      </c>
      <c r="K28" s="11"/>
      <c r="L28" s="62" t="s">
        <v>119</v>
      </c>
    </row>
    <row r="29" spans="1:12" x14ac:dyDescent="0.2">
      <c r="A29" s="33" t="s">
        <v>57</v>
      </c>
      <c r="B29" s="8">
        <v>75.329424587531037</v>
      </c>
      <c r="C29" s="9">
        <v>53.265946948723837</v>
      </c>
      <c r="D29" s="8">
        <v>43.491463563510656</v>
      </c>
      <c r="E29" s="9">
        <v>37.664712293765518</v>
      </c>
      <c r="G29" s="10">
        <v>67.989357249233478</v>
      </c>
      <c r="H29" s="9">
        <v>52.736312503520921</v>
      </c>
      <c r="I29" s="8">
        <v>58.559519536536108</v>
      </c>
      <c r="J29" s="9">
        <v>50.728842752226605</v>
      </c>
      <c r="K29" s="11"/>
      <c r="L29" s="62">
        <v>55</v>
      </c>
    </row>
    <row r="30" spans="1:12" x14ac:dyDescent="0.2">
      <c r="A30" s="33" t="s">
        <v>58</v>
      </c>
      <c r="B30" s="8">
        <v>82.209090909090904</v>
      </c>
      <c r="C30" s="9">
        <v>58.130605656999535</v>
      </c>
      <c r="D30" s="8">
        <v>47.463440766198055</v>
      </c>
      <c r="E30" s="9">
        <v>41.104545454545452</v>
      </c>
      <c r="G30" s="10">
        <v>78.925540909090898</v>
      </c>
      <c r="H30" s="9">
        <v>60.979047117775032</v>
      </c>
      <c r="I30" s="8">
        <v>66.491449141418116</v>
      </c>
      <c r="J30" s="9">
        <v>50.79860681818181</v>
      </c>
      <c r="K30" s="11"/>
      <c r="L30" s="62">
        <v>40</v>
      </c>
    </row>
    <row r="31" spans="1:12" x14ac:dyDescent="0.2">
      <c r="A31" s="33" t="s">
        <v>59</v>
      </c>
      <c r="B31" s="8">
        <v>67.327277265497131</v>
      </c>
      <c r="C31" s="9">
        <v>47.607574313259903</v>
      </c>
      <c r="D31" s="8">
        <v>38.871421653039341</v>
      </c>
      <c r="E31" s="9">
        <v>33.663638632748565</v>
      </c>
      <c r="G31" s="10">
        <v>50.330771300005566</v>
      </c>
      <c r="H31" s="9">
        <v>48.596843735985047</v>
      </c>
      <c r="I31" s="8">
        <v>54.603922164551648</v>
      </c>
      <c r="J31" s="9">
        <v>38.533021388031813</v>
      </c>
      <c r="K31" s="11"/>
      <c r="L31" s="62">
        <v>43</v>
      </c>
    </row>
    <row r="32" spans="1:12" x14ac:dyDescent="0.2">
      <c r="A32" s="33" t="s">
        <v>21</v>
      </c>
      <c r="B32" s="8">
        <v>70.953738578370604</v>
      </c>
      <c r="C32" s="9">
        <v>50.171869699303393</v>
      </c>
      <c r="D32" s="8">
        <v>40.965160068232599</v>
      </c>
      <c r="E32" s="9">
        <v>35.476869289185302</v>
      </c>
      <c r="G32" s="10">
        <v>63.148826026510747</v>
      </c>
      <c r="H32" s="9">
        <v>44.652963107315287</v>
      </c>
      <c r="I32" s="8">
        <v>44.571786905429192</v>
      </c>
      <c r="J32" s="9">
        <v>48.750724131813143</v>
      </c>
      <c r="K32" s="11"/>
      <c r="L32" s="62">
        <v>40</v>
      </c>
    </row>
    <row r="33" spans="1:12" x14ac:dyDescent="0.2">
      <c r="A33" s="33" t="s">
        <v>60</v>
      </c>
      <c r="B33" s="8">
        <v>51.039952225797052</v>
      </c>
      <c r="C33" s="9">
        <v>36.090696330298513</v>
      </c>
      <c r="D33" s="8">
        <v>29.467930156989567</v>
      </c>
      <c r="E33" s="9">
        <v>25.519976112898526</v>
      </c>
      <c r="G33" s="10">
        <v>46.269112200968429</v>
      </c>
      <c r="H33" s="9">
        <v>32.717202996785993</v>
      </c>
      <c r="I33" s="8">
        <v>53.930548851158186</v>
      </c>
      <c r="J33" s="9">
        <v>35.789901920815609</v>
      </c>
      <c r="K33" s="11"/>
      <c r="L33" s="62">
        <v>40</v>
      </c>
    </row>
    <row r="34" spans="1:12" x14ac:dyDescent="0.2">
      <c r="A34" s="33" t="s">
        <v>61</v>
      </c>
      <c r="B34" s="8">
        <v>45.009802250453788</v>
      </c>
      <c r="C34" s="9">
        <v>31.826736391161397</v>
      </c>
      <c r="D34" s="8">
        <v>25.986421445471318</v>
      </c>
      <c r="E34" s="9">
        <v>22.504901125226894</v>
      </c>
      <c r="G34" s="10">
        <v>54.227943956466241</v>
      </c>
      <c r="H34" s="9">
        <v>49.860318382978193</v>
      </c>
      <c r="I34" s="8">
        <v>42.12619248137571</v>
      </c>
      <c r="J34" s="9">
        <v>47.048905903460032</v>
      </c>
      <c r="K34" s="11"/>
      <c r="L34" s="62">
        <v>33</v>
      </c>
    </row>
    <row r="35" spans="1:12" x14ac:dyDescent="0.2">
      <c r="A35" s="35" t="s">
        <v>62</v>
      </c>
      <c r="B35" s="8">
        <v>73.495746301764612</v>
      </c>
      <c r="C35" s="9">
        <v>51.969340598343877</v>
      </c>
      <c r="D35" s="8">
        <v>42.432788911616242</v>
      </c>
      <c r="E35" s="9">
        <v>36.747873150882306</v>
      </c>
      <c r="G35" s="10">
        <v>79.596353360467546</v>
      </c>
      <c r="H35" s="9">
        <v>65.336838023199221</v>
      </c>
      <c r="I35" s="8">
        <v>83.874797768326189</v>
      </c>
      <c r="J35" s="9">
        <v>74.945141232820717</v>
      </c>
      <c r="K35" s="11"/>
      <c r="L35" s="62">
        <v>35</v>
      </c>
    </row>
    <row r="36" spans="1:12" x14ac:dyDescent="0.2">
      <c r="A36" s="33" t="s">
        <v>63</v>
      </c>
      <c r="B36" s="8">
        <v>62.671973886177419</v>
      </c>
      <c r="C36" s="9">
        <v>44.315777725262272</v>
      </c>
      <c r="D36" s="8">
        <v>36.183680993829732</v>
      </c>
      <c r="E36" s="9">
        <v>31.335986943088709</v>
      </c>
      <c r="G36" s="10">
        <v>48.266244815121553</v>
      </c>
      <c r="H36" s="9">
        <v>40.809878376530257</v>
      </c>
      <c r="I36" s="8">
        <v>47.054317813233695</v>
      </c>
      <c r="J36" s="9">
        <v>42.502440734909854</v>
      </c>
      <c r="K36" s="11"/>
      <c r="L36" s="62">
        <v>50</v>
      </c>
    </row>
    <row r="37" spans="1:12" x14ac:dyDescent="0.2">
      <c r="A37" s="33" t="s">
        <v>64</v>
      </c>
      <c r="B37" s="8" t="s">
        <v>119</v>
      </c>
      <c r="C37" s="9" t="s">
        <v>119</v>
      </c>
      <c r="D37" s="8" t="s">
        <v>119</v>
      </c>
      <c r="E37" s="9" t="s">
        <v>119</v>
      </c>
      <c r="G37" s="10" t="s">
        <v>119</v>
      </c>
      <c r="H37" s="9" t="s">
        <v>119</v>
      </c>
      <c r="I37" s="8" t="s">
        <v>119</v>
      </c>
      <c r="J37" s="9" t="s">
        <v>119</v>
      </c>
      <c r="K37" s="11"/>
      <c r="L37" s="62" t="s">
        <v>119</v>
      </c>
    </row>
    <row r="38" spans="1:12" ht="14.25" customHeight="1" x14ac:dyDescent="0.2">
      <c r="A38" s="33" t="s">
        <v>65</v>
      </c>
      <c r="B38" s="8" t="s">
        <v>119</v>
      </c>
      <c r="C38" s="9" t="s">
        <v>119</v>
      </c>
      <c r="D38" s="8" t="s">
        <v>119</v>
      </c>
      <c r="E38" s="9" t="s">
        <v>119</v>
      </c>
      <c r="G38" s="10" t="s">
        <v>119</v>
      </c>
      <c r="H38" s="9" t="s">
        <v>119</v>
      </c>
      <c r="I38" s="8" t="s">
        <v>119</v>
      </c>
      <c r="J38" s="9" t="s">
        <v>119</v>
      </c>
      <c r="K38" s="11"/>
      <c r="L38" s="62" t="s">
        <v>119</v>
      </c>
    </row>
    <row r="39" spans="1:12" x14ac:dyDescent="0.2">
      <c r="A39" s="36" t="s">
        <v>66</v>
      </c>
      <c r="B39" s="12">
        <v>108.00479328939485</v>
      </c>
      <c r="C39" s="13">
        <v>76.370921735582414</v>
      </c>
      <c r="D39" s="12">
        <v>62.356596479402</v>
      </c>
      <c r="E39" s="13">
        <v>54.002396644697427</v>
      </c>
      <c r="G39" s="14">
        <v>85.182825644098273</v>
      </c>
      <c r="H39" s="13">
        <v>61.34523394603508</v>
      </c>
      <c r="I39" s="12">
        <v>50.542099769154063</v>
      </c>
      <c r="J39" s="13">
        <v>44.556959856201317</v>
      </c>
      <c r="K39" s="11"/>
      <c r="L39" s="63">
        <v>50</v>
      </c>
    </row>
    <row r="40" spans="1:12" x14ac:dyDescent="0.2">
      <c r="A40" s="40" t="s">
        <v>77</v>
      </c>
      <c r="B40" s="8"/>
      <c r="C40" s="9"/>
      <c r="D40" s="8"/>
      <c r="E40" s="9"/>
      <c r="G40" s="10"/>
      <c r="H40" s="9"/>
      <c r="I40" s="8"/>
      <c r="J40" s="9"/>
      <c r="K40" s="11"/>
      <c r="L40" s="62"/>
    </row>
    <row r="41" spans="1:12" x14ac:dyDescent="0.2">
      <c r="A41" s="37" t="s">
        <v>69</v>
      </c>
      <c r="B41" s="8" t="s">
        <v>119</v>
      </c>
      <c r="C41" s="9" t="s">
        <v>119</v>
      </c>
      <c r="D41" s="8" t="s">
        <v>119</v>
      </c>
      <c r="E41" s="9" t="s">
        <v>119</v>
      </c>
      <c r="G41" s="10" t="s">
        <v>119</v>
      </c>
      <c r="H41" s="9" t="s">
        <v>119</v>
      </c>
      <c r="I41" s="8" t="s">
        <v>119</v>
      </c>
      <c r="J41" s="9" t="s">
        <v>119</v>
      </c>
      <c r="K41" s="11"/>
      <c r="L41" s="62" t="s">
        <v>119</v>
      </c>
    </row>
    <row r="42" spans="1:12" x14ac:dyDescent="0.2">
      <c r="A42" s="33" t="s">
        <v>70</v>
      </c>
      <c r="B42" s="8" t="s">
        <v>119</v>
      </c>
      <c r="C42" s="9" t="s">
        <v>119</v>
      </c>
      <c r="D42" s="8" t="s">
        <v>119</v>
      </c>
      <c r="E42" s="9" t="s">
        <v>119</v>
      </c>
      <c r="G42" s="10" t="s">
        <v>119</v>
      </c>
      <c r="H42" s="9" t="s">
        <v>119</v>
      </c>
      <c r="I42" s="8" t="s">
        <v>119</v>
      </c>
      <c r="J42" s="9" t="s">
        <v>119</v>
      </c>
      <c r="K42" s="11"/>
      <c r="L42" s="62" t="s">
        <v>119</v>
      </c>
    </row>
    <row r="43" spans="1:12" x14ac:dyDescent="0.2">
      <c r="A43" s="33" t="s">
        <v>72</v>
      </c>
      <c r="B43" s="8">
        <v>64.972438523063587</v>
      </c>
      <c r="C43" s="9">
        <v>45.94245186988433</v>
      </c>
      <c r="D43" s="8">
        <v>37.51185487119718</v>
      </c>
      <c r="E43" s="9">
        <v>32.486219261531794</v>
      </c>
      <c r="G43" s="10">
        <v>47.046892464062395</v>
      </c>
      <c r="H43" s="9">
        <v>38.537093514053517</v>
      </c>
      <c r="I43" s="8">
        <v>49.89521651317812</v>
      </c>
      <c r="J43" s="9">
        <v>45.615515597541219</v>
      </c>
      <c r="K43" s="11"/>
      <c r="L43" s="62">
        <v>42</v>
      </c>
    </row>
    <row r="44" spans="1:12" x14ac:dyDescent="0.2">
      <c r="A44" s="33" t="s">
        <v>73</v>
      </c>
      <c r="B44" s="8">
        <v>64.238437385023957</v>
      </c>
      <c r="C44" s="9">
        <v>45.423434687777871</v>
      </c>
      <c r="D44" s="8">
        <v>37.088079116564508</v>
      </c>
      <c r="E44" s="9">
        <v>32.119218692511978</v>
      </c>
      <c r="G44" s="10">
        <v>54.521132378928918</v>
      </c>
      <c r="H44" s="9">
        <v>39.872042404990225</v>
      </c>
      <c r="I44" s="8">
        <v>86.91277702891054</v>
      </c>
      <c r="J44" s="9">
        <v>58.047633387525586</v>
      </c>
      <c r="K44" s="11"/>
      <c r="L44" s="62">
        <v>41</v>
      </c>
    </row>
    <row r="45" spans="1:12" x14ac:dyDescent="0.2">
      <c r="A45" s="33" t="s">
        <v>74</v>
      </c>
      <c r="B45" s="8">
        <v>63.948226497165322</v>
      </c>
      <c r="C45" s="9">
        <v>45.218224600998859</v>
      </c>
      <c r="D45" s="8">
        <v>36.920525782337563</v>
      </c>
      <c r="E45" s="9">
        <v>31.974113248582661</v>
      </c>
      <c r="G45" s="10">
        <v>64.395492691741907</v>
      </c>
      <c r="H45" s="9">
        <v>47.135144970814508</v>
      </c>
      <c r="I45" s="8">
        <v>51.810558286075931</v>
      </c>
      <c r="J45" s="9">
        <v>41.54810111670281</v>
      </c>
      <c r="K45" s="11"/>
      <c r="L45" s="62">
        <v>44</v>
      </c>
    </row>
    <row r="46" spans="1:12" x14ac:dyDescent="0.2">
      <c r="A46" s="38" t="s">
        <v>75</v>
      </c>
      <c r="B46" s="12">
        <v>69.395427588231257</v>
      </c>
      <c r="C46" s="13">
        <v>49.069977430978341</v>
      </c>
      <c r="D46" s="12">
        <v>40.065468798594502</v>
      </c>
      <c r="E46" s="13">
        <v>34.697713794115629</v>
      </c>
      <c r="G46" s="14">
        <v>53.369417728076392</v>
      </c>
      <c r="H46" s="13">
        <v>39.065954790441943</v>
      </c>
      <c r="I46" s="12">
        <v>44.096390301410828</v>
      </c>
      <c r="J46" s="13">
        <v>37.424425154380089</v>
      </c>
      <c r="K46" s="11"/>
      <c r="L46" s="63">
        <v>31</v>
      </c>
    </row>
    <row r="47" spans="1:12" s="22" customFormat="1" x14ac:dyDescent="0.2">
      <c r="A47" s="26" t="s">
        <v>78</v>
      </c>
      <c r="B47" s="27">
        <f>MEDIAN(B7:B39)</f>
        <v>66.182626083571833</v>
      </c>
      <c r="C47" s="28">
        <f t="shared" ref="C47:J47" si="0">MEDIAN(C7:C39)</f>
        <v>46.798183700427323</v>
      </c>
      <c r="D47" s="27">
        <f t="shared" si="0"/>
        <v>38.210556985026543</v>
      </c>
      <c r="E47" s="28">
        <f t="shared" si="0"/>
        <v>33.091313041785916</v>
      </c>
      <c r="G47" s="29">
        <f t="shared" si="0"/>
        <v>58.277241516126239</v>
      </c>
      <c r="H47" s="28">
        <f t="shared" si="0"/>
        <v>49.22858105948162</v>
      </c>
      <c r="I47" s="27">
        <f t="shared" si="0"/>
        <v>51.574802666302247</v>
      </c>
      <c r="J47" s="28">
        <f t="shared" si="0"/>
        <v>47.326075568567319</v>
      </c>
      <c r="K47" s="30"/>
    </row>
    <row r="48" spans="1:12" s="22" customFormat="1" x14ac:dyDescent="0.2">
      <c r="A48" s="31" t="s">
        <v>79</v>
      </c>
      <c r="B48" s="23">
        <f>MEDIAN(B7,B9:B10,B14:B16,B18:B22,B25,B27,B30:B37,B41:B46)</f>
        <v>64.972438523063587</v>
      </c>
      <c r="C48" s="24">
        <f t="shared" ref="C48:J48" si="1">MEDIAN(C7,C9:C10,C14:C16,C18:C22,C25,C27,C30:C37,C41:C46)</f>
        <v>45.94245186988433</v>
      </c>
      <c r="D48" s="23">
        <f t="shared" si="1"/>
        <v>37.51185487119718</v>
      </c>
      <c r="E48" s="24">
        <f t="shared" si="1"/>
        <v>32.486219261531794</v>
      </c>
      <c r="G48" s="25">
        <f t="shared" si="1"/>
        <v>53.557533586775719</v>
      </c>
      <c r="H48" s="24">
        <f t="shared" si="1"/>
        <v>45.039964440808575</v>
      </c>
      <c r="I48" s="23">
        <f t="shared" si="1"/>
        <v>49.89521651317812</v>
      </c>
      <c r="J48" s="24">
        <f t="shared" si="1"/>
        <v>47.048905903460032</v>
      </c>
    </row>
    <row r="49" spans="1:19" s="19" customFormat="1" ht="125.25" customHeight="1" x14ac:dyDescent="0.2">
      <c r="A49" s="92" t="s">
        <v>130</v>
      </c>
      <c r="B49" s="92"/>
      <c r="C49" s="92"/>
      <c r="D49" s="92"/>
      <c r="E49" s="92"/>
      <c r="F49" s="92"/>
      <c r="G49" s="92"/>
      <c r="H49" s="92"/>
      <c r="I49" s="92"/>
      <c r="J49" s="92"/>
      <c r="K49" s="58"/>
      <c r="L49" s="58"/>
      <c r="M49" s="58"/>
      <c r="N49" s="58"/>
      <c r="O49" s="58"/>
      <c r="P49" s="58"/>
      <c r="Q49" s="53"/>
      <c r="R49" s="53"/>
      <c r="S49" s="53"/>
    </row>
    <row r="50" spans="1:19" ht="37.5" customHeight="1" x14ac:dyDescent="0.2">
      <c r="A50" s="92" t="s">
        <v>80</v>
      </c>
      <c r="B50" s="92"/>
      <c r="C50" s="92"/>
      <c r="D50" s="92"/>
      <c r="E50" s="92"/>
      <c r="F50" s="92"/>
      <c r="G50" s="92"/>
      <c r="H50" s="92"/>
      <c r="I50" s="92"/>
      <c r="J50" s="92"/>
      <c r="K50" s="58"/>
      <c r="L50" s="58"/>
      <c r="M50" s="58"/>
      <c r="N50" s="58"/>
      <c r="O50" s="58"/>
      <c r="P50" s="58"/>
      <c r="Q50" s="54"/>
      <c r="R50" s="54"/>
      <c r="S50" s="54"/>
    </row>
    <row r="51" spans="1:19" s="15" customFormat="1" ht="15" customHeight="1" x14ac:dyDescent="0.2">
      <c r="A51" s="93" t="s">
        <v>81</v>
      </c>
      <c r="B51" s="93"/>
      <c r="C51" s="93"/>
      <c r="D51" s="93"/>
      <c r="E51" s="93"/>
      <c r="F51" s="93"/>
      <c r="G51" s="93"/>
      <c r="H51" s="93"/>
      <c r="I51" s="93"/>
      <c r="J51" s="93"/>
    </row>
    <row r="52" spans="1:19" s="15" customFormat="1" ht="30" customHeight="1" x14ac:dyDescent="0.2">
      <c r="A52" s="94" t="s">
        <v>126</v>
      </c>
      <c r="B52" s="94"/>
      <c r="C52" s="94"/>
      <c r="D52" s="94"/>
      <c r="E52" s="94"/>
      <c r="F52" s="94"/>
      <c r="G52" s="94"/>
      <c r="H52" s="94"/>
      <c r="I52" s="94"/>
      <c r="J52" s="94"/>
    </row>
    <row r="53" spans="1:19" ht="102" customHeight="1" x14ac:dyDescent="0.2">
      <c r="A53" s="95" t="s">
        <v>117</v>
      </c>
      <c r="B53" s="95"/>
      <c r="C53" s="95"/>
      <c r="D53" s="95"/>
      <c r="E53" s="95"/>
      <c r="F53" s="95"/>
      <c r="G53" s="95"/>
      <c r="H53" s="95"/>
      <c r="I53" s="95"/>
      <c r="J53" s="95"/>
      <c r="K53" s="59"/>
      <c r="L53" s="59"/>
      <c r="M53" s="59"/>
      <c r="N53" s="59"/>
      <c r="O53" s="59"/>
      <c r="P53" s="59"/>
      <c r="Q53" s="59"/>
      <c r="R53" s="59"/>
      <c r="S53" s="59"/>
    </row>
    <row r="54" spans="1:19" x14ac:dyDescent="0.2">
      <c r="A54" s="41" t="s">
        <v>123</v>
      </c>
      <c r="B54" s="89"/>
      <c r="C54" s="41"/>
      <c r="D54" s="41"/>
      <c r="E54" s="41"/>
      <c r="F54" s="41"/>
      <c r="G54" s="41"/>
      <c r="H54" s="41"/>
      <c r="I54" s="41"/>
      <c r="J54" s="42"/>
      <c r="K54" s="55"/>
      <c r="L54" s="55"/>
      <c r="M54" s="55"/>
      <c r="N54" s="55"/>
      <c r="O54" s="55"/>
      <c r="P54" s="55"/>
      <c r="Q54" s="55"/>
      <c r="R54" s="55"/>
      <c r="S54" s="55"/>
    </row>
    <row r="55" spans="1:19" x14ac:dyDescent="0.2">
      <c r="A55" s="41" t="s">
        <v>83</v>
      </c>
      <c r="B55" s="41"/>
      <c r="C55" s="41"/>
      <c r="D55" s="41"/>
      <c r="E55" s="41"/>
      <c r="F55" s="90" t="s">
        <v>124</v>
      </c>
    </row>
    <row r="56" spans="1:19" ht="12.75" x14ac:dyDescent="0.2">
      <c r="A56" s="41" t="s">
        <v>85</v>
      </c>
      <c r="B56" s="41"/>
      <c r="C56" s="41"/>
      <c r="D56" s="41"/>
      <c r="E56" s="41"/>
      <c r="F56" s="49" t="s">
        <v>125</v>
      </c>
      <c r="G56" s="48"/>
    </row>
    <row r="57" spans="1:19" ht="12.75" x14ac:dyDescent="0.2">
      <c r="A57" s="41" t="s">
        <v>91</v>
      </c>
      <c r="B57" s="41"/>
      <c r="C57" s="41"/>
      <c r="D57" s="41"/>
      <c r="E57" s="41"/>
      <c r="F57" s="50" t="s">
        <v>92</v>
      </c>
    </row>
    <row r="58" spans="1:19" x14ac:dyDescent="0.2">
      <c r="A58" s="41" t="s">
        <v>88</v>
      </c>
      <c r="B58" s="41"/>
      <c r="C58" s="41"/>
      <c r="D58" s="41"/>
      <c r="E58" s="41"/>
      <c r="F58" s="42"/>
      <c r="G58" s="16">
        <f ca="1">TODAY()</f>
        <v>42978</v>
      </c>
      <c r="K58" s="56"/>
    </row>
    <row r="59" spans="1:19" x14ac:dyDescent="0.2">
      <c r="B59" s="57"/>
      <c r="C59" s="57"/>
    </row>
    <row r="60" spans="1:19" x14ac:dyDescent="0.2">
      <c r="A60" s="41"/>
      <c r="B60" s="41"/>
      <c r="C60" s="41"/>
      <c r="D60" s="41"/>
      <c r="E60" s="41"/>
      <c r="F60" s="41"/>
      <c r="G60" s="41"/>
      <c r="H60" s="41"/>
      <c r="I60" s="41"/>
      <c r="J60" s="42"/>
    </row>
  </sheetData>
  <mergeCells count="12">
    <mergeCell ref="A49:J49"/>
    <mergeCell ref="A50:J50"/>
    <mergeCell ref="A51:J51"/>
    <mergeCell ref="A53:J53"/>
    <mergeCell ref="B2:J2"/>
    <mergeCell ref="B3:E3"/>
    <mergeCell ref="G3:J3"/>
    <mergeCell ref="B4:C4"/>
    <mergeCell ref="D4:E4"/>
    <mergeCell ref="G4:H4"/>
    <mergeCell ref="I4:J4"/>
    <mergeCell ref="A52:J52"/>
  </mergeCells>
  <hyperlinks>
    <hyperlink ref="F57" r:id="rId1"/>
    <hyperlink ref="F55"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59"/>
  <sheetViews>
    <sheetView showGridLines="0" topLeftCell="A49"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104</v>
      </c>
      <c r="C1" s="52"/>
      <c r="D1" s="52"/>
      <c r="E1" s="52"/>
      <c r="F1" s="52"/>
      <c r="G1" s="52"/>
      <c r="H1" s="52"/>
      <c r="I1" s="52"/>
      <c r="J1" s="52"/>
    </row>
    <row r="2" spans="1:12" ht="12.75" x14ac:dyDescent="0.2">
      <c r="B2" s="96" t="s">
        <v>100</v>
      </c>
      <c r="C2" s="96"/>
      <c r="D2" s="96"/>
      <c r="E2" s="96"/>
      <c r="F2" s="96"/>
      <c r="G2" s="96"/>
      <c r="H2" s="96"/>
      <c r="I2" s="96"/>
      <c r="J2" s="96"/>
    </row>
    <row r="3" spans="1:12" ht="15" customHeight="1" x14ac:dyDescent="0.2">
      <c r="B3" s="97" t="s">
        <v>106</v>
      </c>
      <c r="C3" s="97"/>
      <c r="D3" s="97"/>
      <c r="E3" s="97"/>
      <c r="F3" s="51"/>
      <c r="G3" s="97" t="s">
        <v>108</v>
      </c>
      <c r="H3" s="97"/>
      <c r="I3" s="97"/>
      <c r="J3" s="97"/>
    </row>
    <row r="4" spans="1:12" ht="15.75" customHeight="1" x14ac:dyDescent="0.2">
      <c r="A4" s="20"/>
      <c r="B4" s="98" t="s">
        <v>94</v>
      </c>
      <c r="C4" s="99"/>
      <c r="D4" s="98" t="s">
        <v>95</v>
      </c>
      <c r="E4" s="99"/>
      <c r="G4" s="100" t="s">
        <v>94</v>
      </c>
      <c r="H4" s="99"/>
      <c r="I4" s="98" t="s">
        <v>95</v>
      </c>
      <c r="J4" s="99"/>
    </row>
    <row r="5" spans="1:12" ht="36" customHeight="1" x14ac:dyDescent="0.2">
      <c r="A5" s="21"/>
      <c r="B5" s="3" t="s">
        <v>96</v>
      </c>
      <c r="C5" s="4" t="s">
        <v>98</v>
      </c>
      <c r="D5" s="3" t="s">
        <v>97</v>
      </c>
      <c r="E5" s="4" t="s">
        <v>98</v>
      </c>
      <c r="G5" s="5" t="s">
        <v>96</v>
      </c>
      <c r="H5" s="4" t="s">
        <v>98</v>
      </c>
      <c r="I5" s="3" t="s">
        <v>97</v>
      </c>
      <c r="J5" s="4" t="s">
        <v>98</v>
      </c>
      <c r="L5" s="60" t="s">
        <v>107</v>
      </c>
    </row>
    <row r="6" spans="1:12" ht="12" customHeight="1" x14ac:dyDescent="0.2">
      <c r="A6" s="39" t="s">
        <v>76</v>
      </c>
      <c r="B6" s="2"/>
      <c r="C6" s="6"/>
      <c r="D6" s="2"/>
      <c r="E6" s="6"/>
      <c r="G6" s="7"/>
      <c r="H6" s="6"/>
      <c r="I6" s="2"/>
      <c r="J6" s="6"/>
      <c r="L6" s="61"/>
    </row>
    <row r="7" spans="1:12" x14ac:dyDescent="0.2">
      <c r="A7" s="33" t="s">
        <v>37</v>
      </c>
      <c r="B7" s="8">
        <v>0</v>
      </c>
      <c r="C7" s="9">
        <v>0</v>
      </c>
      <c r="D7" s="8">
        <v>0</v>
      </c>
      <c r="E7" s="9">
        <v>0</v>
      </c>
      <c r="F7" s="17"/>
      <c r="G7" s="10">
        <v>43.973545863511703</v>
      </c>
      <c r="H7" s="9">
        <v>47.015880817189547</v>
      </c>
      <c r="I7" s="8">
        <v>51.323652552305681</v>
      </c>
      <c r="J7" s="9">
        <v>51.614339293696361</v>
      </c>
      <c r="K7" s="11"/>
      <c r="L7" s="62">
        <v>0</v>
      </c>
    </row>
    <row r="8" spans="1:12" x14ac:dyDescent="0.2">
      <c r="A8" s="33" t="s">
        <v>38</v>
      </c>
      <c r="B8" s="8">
        <v>85.458270162396843</v>
      </c>
      <c r="C8" s="9">
        <v>60.428122340302799</v>
      </c>
      <c r="D8" s="8">
        <v>49.339355282739589</v>
      </c>
      <c r="E8" s="9">
        <v>42.729135081198422</v>
      </c>
      <c r="F8" s="18"/>
      <c r="G8" s="10">
        <v>75.015767943003937</v>
      </c>
      <c r="H8" s="9">
        <v>70.826016955601219</v>
      </c>
      <c r="I8" s="8">
        <v>79.115603240393938</v>
      </c>
      <c r="J8" s="9">
        <v>70.521854575767946</v>
      </c>
      <c r="K8" s="11"/>
      <c r="L8" s="62">
        <v>47</v>
      </c>
    </row>
    <row r="9" spans="1:12" x14ac:dyDescent="0.2">
      <c r="A9" s="33" t="s">
        <v>39</v>
      </c>
      <c r="B9" s="8" t="s">
        <v>119</v>
      </c>
      <c r="C9" s="9" t="s">
        <v>119</v>
      </c>
      <c r="D9" s="8" t="s">
        <v>119</v>
      </c>
      <c r="E9" s="9" t="s">
        <v>119</v>
      </c>
      <c r="G9" s="10" t="s">
        <v>119</v>
      </c>
      <c r="H9" s="9" t="s">
        <v>119</v>
      </c>
      <c r="I9" s="8" t="s">
        <v>119</v>
      </c>
      <c r="J9" s="9" t="s">
        <v>119</v>
      </c>
      <c r="K9" s="11"/>
      <c r="L9" s="62" t="s">
        <v>119</v>
      </c>
    </row>
    <row r="10" spans="1:12" x14ac:dyDescent="0.2">
      <c r="A10" s="33" t="s">
        <v>40</v>
      </c>
      <c r="B10" s="8">
        <v>79.527514507037054</v>
      </c>
      <c r="C10" s="9">
        <v>56.234444798837437</v>
      </c>
      <c r="D10" s="8">
        <v>45.91523190861971</v>
      </c>
      <c r="E10" s="9">
        <v>39.763757253518527</v>
      </c>
      <c r="G10" s="10">
        <v>65.685091161301727</v>
      </c>
      <c r="H10" s="9">
        <v>54.249396240887727</v>
      </c>
      <c r="I10" s="8">
        <v>52.270762401261308</v>
      </c>
      <c r="J10" s="9">
        <v>48.417546630387356</v>
      </c>
      <c r="K10" s="11"/>
      <c r="L10" s="62">
        <v>41</v>
      </c>
    </row>
    <row r="11" spans="1:12" x14ac:dyDescent="0.2">
      <c r="A11" s="33" t="s">
        <v>2</v>
      </c>
      <c r="B11" s="8">
        <v>50.28407395033507</v>
      </c>
      <c r="C11" s="9">
        <v>35.55620967596775</v>
      </c>
      <c r="D11" s="8">
        <v>29.031523631177006</v>
      </c>
      <c r="E11" s="9">
        <v>25.142036975167535</v>
      </c>
      <c r="G11" s="10">
        <v>45.875997332698624</v>
      </c>
      <c r="H11" s="9">
        <v>36.949695562836077</v>
      </c>
      <c r="I11" s="8">
        <v>49.720748934043272</v>
      </c>
      <c r="J11" s="9">
        <v>42.566907769194209</v>
      </c>
      <c r="K11" s="11"/>
      <c r="L11" s="62">
        <v>39</v>
      </c>
    </row>
    <row r="12" spans="1:12" x14ac:dyDescent="0.2">
      <c r="A12" s="33" t="s">
        <v>41</v>
      </c>
      <c r="B12" s="8" t="s">
        <v>119</v>
      </c>
      <c r="C12" s="9" t="s">
        <v>119</v>
      </c>
      <c r="D12" s="8" t="s">
        <v>119</v>
      </c>
      <c r="E12" s="9" t="s">
        <v>119</v>
      </c>
      <c r="G12" s="10" t="s">
        <v>119</v>
      </c>
      <c r="H12" s="9" t="s">
        <v>119</v>
      </c>
      <c r="I12" s="8" t="s">
        <v>119</v>
      </c>
      <c r="J12" s="9" t="s">
        <v>119</v>
      </c>
      <c r="K12" s="11"/>
      <c r="L12" s="62" t="s">
        <v>119</v>
      </c>
    </row>
    <row r="13" spans="1:12" x14ac:dyDescent="0.2">
      <c r="A13" s="33" t="s">
        <v>42</v>
      </c>
      <c r="B13" s="8">
        <v>56.186540514002473</v>
      </c>
      <c r="C13" s="9">
        <v>39.729883808863832</v>
      </c>
      <c r="D13" s="8">
        <v>32.439314290593146</v>
      </c>
      <c r="E13" s="9">
        <v>28.093270257001237</v>
      </c>
      <c r="G13" s="10">
        <v>52.065257704004694</v>
      </c>
      <c r="H13" s="9">
        <v>36.815696786726853</v>
      </c>
      <c r="I13" s="8">
        <v>35.356279750515675</v>
      </c>
      <c r="J13" s="9">
        <v>37.052041959401059</v>
      </c>
      <c r="K13" s="11"/>
      <c r="L13" s="62">
        <v>29</v>
      </c>
    </row>
    <row r="14" spans="1:12" x14ac:dyDescent="0.2">
      <c r="A14" s="33" t="s">
        <v>43</v>
      </c>
      <c r="B14" s="8" t="s">
        <v>119</v>
      </c>
      <c r="C14" s="9" t="s">
        <v>119</v>
      </c>
      <c r="D14" s="8" t="s">
        <v>119</v>
      </c>
      <c r="E14" s="9" t="s">
        <v>119</v>
      </c>
      <c r="G14" s="10" t="s">
        <v>119</v>
      </c>
      <c r="H14" s="9" t="s">
        <v>119</v>
      </c>
      <c r="I14" s="8" t="s">
        <v>119</v>
      </c>
      <c r="J14" s="9" t="s">
        <v>119</v>
      </c>
      <c r="K14" s="11"/>
      <c r="L14" s="62" t="s">
        <v>119</v>
      </c>
    </row>
    <row r="15" spans="1:12" x14ac:dyDescent="0.2">
      <c r="A15" s="33" t="s">
        <v>44</v>
      </c>
      <c r="B15" s="8">
        <v>55.188933685915295</v>
      </c>
      <c r="C15" s="9">
        <v>39.024469255765382</v>
      </c>
      <c r="D15" s="8">
        <v>31.863345719851601</v>
      </c>
      <c r="E15" s="9">
        <v>27.594466842957647</v>
      </c>
      <c r="G15" s="10">
        <v>51.652448355411543</v>
      </c>
      <c r="H15" s="9">
        <v>36.523796496999431</v>
      </c>
      <c r="I15" s="8">
        <v>32.164169646146625</v>
      </c>
      <c r="J15" s="9">
        <v>27.854988005195313</v>
      </c>
      <c r="K15" s="11"/>
      <c r="L15" s="62">
        <v>36</v>
      </c>
    </row>
    <row r="16" spans="1:12" x14ac:dyDescent="0.2">
      <c r="A16" s="33" t="s">
        <v>45</v>
      </c>
      <c r="B16" s="8">
        <v>45.198617774786335</v>
      </c>
      <c r="C16" s="9">
        <v>31.960249128810233</v>
      </c>
      <c r="D16" s="8">
        <v>26.095434139271894</v>
      </c>
      <c r="E16" s="9">
        <v>22.599308887393168</v>
      </c>
      <c r="G16" s="10">
        <v>39.842183810323782</v>
      </c>
      <c r="H16" s="9">
        <v>31.129282881433376</v>
      </c>
      <c r="I16" s="8">
        <v>34.083330982433878</v>
      </c>
      <c r="J16" s="9">
        <v>25.764378747658409</v>
      </c>
      <c r="K16" s="11"/>
      <c r="L16" s="62">
        <v>31</v>
      </c>
    </row>
    <row r="17" spans="1:12" x14ac:dyDescent="0.2">
      <c r="A17" s="35" t="s">
        <v>46</v>
      </c>
      <c r="B17" s="8" t="s">
        <v>119</v>
      </c>
      <c r="C17" s="9" t="s">
        <v>119</v>
      </c>
      <c r="D17" s="8" t="s">
        <v>119</v>
      </c>
      <c r="E17" s="9" t="s">
        <v>119</v>
      </c>
      <c r="G17" s="10" t="s">
        <v>119</v>
      </c>
      <c r="H17" s="9" t="s">
        <v>119</v>
      </c>
      <c r="I17" s="8" t="s">
        <v>119</v>
      </c>
      <c r="J17" s="9" t="s">
        <v>119</v>
      </c>
      <c r="K17" s="11"/>
      <c r="L17" s="62" t="s">
        <v>119</v>
      </c>
    </row>
    <row r="18" spans="1:12" x14ac:dyDescent="0.2">
      <c r="A18" s="33" t="s">
        <v>47</v>
      </c>
      <c r="B18" s="8" t="s">
        <v>119</v>
      </c>
      <c r="C18" s="9" t="s">
        <v>119</v>
      </c>
      <c r="D18" s="8" t="s">
        <v>119</v>
      </c>
      <c r="E18" s="9" t="s">
        <v>119</v>
      </c>
      <c r="G18" s="10" t="s">
        <v>119</v>
      </c>
      <c r="H18" s="9" t="s">
        <v>119</v>
      </c>
      <c r="I18" s="8" t="s">
        <v>119</v>
      </c>
      <c r="J18" s="9" t="s">
        <v>119</v>
      </c>
      <c r="K18" s="11"/>
      <c r="L18" s="62" t="s">
        <v>119</v>
      </c>
    </row>
    <row r="19" spans="1:12" x14ac:dyDescent="0.2">
      <c r="A19" s="33" t="s">
        <v>7</v>
      </c>
      <c r="B19" s="8">
        <v>79.537707149434226</v>
      </c>
      <c r="C19" s="9">
        <v>56.241652085394684</v>
      </c>
      <c r="D19" s="8">
        <v>45.921116633451476</v>
      </c>
      <c r="E19" s="9">
        <v>39.768853574717113</v>
      </c>
      <c r="G19" s="10">
        <v>67.451297740633393</v>
      </c>
      <c r="H19" s="9">
        <v>48.001687638289674</v>
      </c>
      <c r="I19" s="8">
        <v>57.983026269343796</v>
      </c>
      <c r="J19" s="9">
        <v>45.0897771965681</v>
      </c>
      <c r="K19" s="11"/>
      <c r="L19" s="62">
        <v>47</v>
      </c>
    </row>
    <row r="20" spans="1:12" x14ac:dyDescent="0.2">
      <c r="A20" s="33" t="s">
        <v>48</v>
      </c>
      <c r="B20" s="8">
        <v>75.754487939746497</v>
      </c>
      <c r="C20" s="9">
        <v>53.56651212750927</v>
      </c>
      <c r="D20" s="8">
        <v>43.736874004334901</v>
      </c>
      <c r="E20" s="9">
        <v>37.877243969873248</v>
      </c>
      <c r="G20" s="10">
        <v>81.371834753873117</v>
      </c>
      <c r="H20" s="9">
        <v>57.857262720698913</v>
      </c>
      <c r="I20" s="8">
        <v>50.208685064306053</v>
      </c>
      <c r="J20" s="9">
        <v>46.663687577142227</v>
      </c>
      <c r="K20" s="11"/>
      <c r="L20" s="62">
        <v>37</v>
      </c>
    </row>
    <row r="21" spans="1:12" x14ac:dyDescent="0.2">
      <c r="A21" s="33" t="s">
        <v>49</v>
      </c>
      <c r="B21" s="8">
        <v>63.234439150278163</v>
      </c>
      <c r="C21" s="9">
        <v>44.713500727689791</v>
      </c>
      <c r="D21" s="8">
        <v>36.508420465468113</v>
      </c>
      <c r="E21" s="9">
        <v>31.617219575139082</v>
      </c>
      <c r="G21" s="10">
        <v>52.187996532701128</v>
      </c>
      <c r="H21" s="9">
        <v>39.908952733616694</v>
      </c>
      <c r="I21" s="8">
        <v>49.627036888214015</v>
      </c>
      <c r="J21" s="9">
        <v>46.054328132530117</v>
      </c>
      <c r="K21" s="11"/>
      <c r="L21" s="62">
        <v>36</v>
      </c>
    </row>
    <row r="22" spans="1:12" x14ac:dyDescent="0.2">
      <c r="A22" s="33" t="s">
        <v>50</v>
      </c>
      <c r="B22" s="8">
        <v>67.166078718545165</v>
      </c>
      <c r="C22" s="9">
        <v>47.493589727592749</v>
      </c>
      <c r="D22" s="8">
        <v>38.778353628563657</v>
      </c>
      <c r="E22" s="9">
        <v>33.583039359272583</v>
      </c>
      <c r="G22" s="10">
        <v>65.345000098243275</v>
      </c>
      <c r="H22" s="9">
        <v>46.299648408591295</v>
      </c>
      <c r="I22" s="8">
        <v>69.651445966136521</v>
      </c>
      <c r="J22" s="9">
        <v>54.659976300702979</v>
      </c>
      <c r="K22" s="11"/>
      <c r="L22" s="62">
        <v>57</v>
      </c>
    </row>
    <row r="23" spans="1:12" x14ac:dyDescent="0.2">
      <c r="A23" s="33" t="s">
        <v>51</v>
      </c>
      <c r="B23" s="8" t="s">
        <v>119</v>
      </c>
      <c r="C23" s="9" t="s">
        <v>119</v>
      </c>
      <c r="D23" s="8" t="s">
        <v>119</v>
      </c>
      <c r="E23" s="9" t="s">
        <v>119</v>
      </c>
      <c r="G23" s="10" t="s">
        <v>119</v>
      </c>
      <c r="H23" s="9" t="s">
        <v>119</v>
      </c>
      <c r="I23" s="8" t="s">
        <v>119</v>
      </c>
      <c r="J23" s="9" t="s">
        <v>119</v>
      </c>
      <c r="K23" s="11"/>
      <c r="L23" s="62" t="s">
        <v>119</v>
      </c>
    </row>
    <row r="24" spans="1:12" x14ac:dyDescent="0.2">
      <c r="A24" s="33" t="s">
        <v>52</v>
      </c>
      <c r="B24" s="8" t="s">
        <v>119</v>
      </c>
      <c r="C24" s="9" t="s">
        <v>119</v>
      </c>
      <c r="D24" s="8" t="s">
        <v>119</v>
      </c>
      <c r="E24" s="9" t="s">
        <v>119</v>
      </c>
      <c r="G24" s="10" t="s">
        <v>119</v>
      </c>
      <c r="H24" s="9" t="s">
        <v>119</v>
      </c>
      <c r="I24" s="8" t="s">
        <v>119</v>
      </c>
      <c r="J24" s="9" t="s">
        <v>119</v>
      </c>
      <c r="K24" s="11"/>
      <c r="L24" s="62" t="s">
        <v>119</v>
      </c>
    </row>
    <row r="25" spans="1:12" x14ac:dyDescent="0.2">
      <c r="A25" s="33" t="s">
        <v>54</v>
      </c>
      <c r="B25" s="8" t="s">
        <v>119</v>
      </c>
      <c r="C25" s="9" t="s">
        <v>119</v>
      </c>
      <c r="D25" s="8" t="s">
        <v>119</v>
      </c>
      <c r="E25" s="9" t="s">
        <v>119</v>
      </c>
      <c r="G25" s="10" t="s">
        <v>119</v>
      </c>
      <c r="H25" s="9" t="s">
        <v>119</v>
      </c>
      <c r="I25" s="8" t="s">
        <v>119</v>
      </c>
      <c r="J25" s="9" t="s">
        <v>119</v>
      </c>
      <c r="K25" s="11"/>
      <c r="L25" s="62" t="s">
        <v>119</v>
      </c>
    </row>
    <row r="26" spans="1:12" x14ac:dyDescent="0.2">
      <c r="A26" s="33" t="s">
        <v>55</v>
      </c>
      <c r="B26" s="8">
        <v>53.783184172559046</v>
      </c>
      <c r="C26" s="9">
        <v>38.030454242221495</v>
      </c>
      <c r="D26" s="8">
        <v>31.051735859902184</v>
      </c>
      <c r="E26" s="9">
        <v>26.891592086279523</v>
      </c>
      <c r="G26" s="10">
        <v>75.321263338366606</v>
      </c>
      <c r="H26" s="9">
        <v>72.791696333388757</v>
      </c>
      <c r="I26" s="8">
        <v>73.851270853548726</v>
      </c>
      <c r="J26" s="9">
        <v>69.235464582612764</v>
      </c>
      <c r="K26" s="11"/>
      <c r="L26" s="62">
        <v>28</v>
      </c>
    </row>
    <row r="27" spans="1:12" x14ac:dyDescent="0.2">
      <c r="A27" s="33" t="s">
        <v>16</v>
      </c>
      <c r="B27" s="8">
        <v>56.004026984033466</v>
      </c>
      <c r="C27" s="9">
        <v>39.60082725416445</v>
      </c>
      <c r="D27" s="8">
        <v>32.333940054934786</v>
      </c>
      <c r="E27" s="9">
        <v>28.002013492016733</v>
      </c>
      <c r="G27" s="10">
        <v>49.061479997643318</v>
      </c>
      <c r="H27" s="9">
        <v>53.132785925993467</v>
      </c>
      <c r="I27" s="8">
        <v>44.742885544253937</v>
      </c>
      <c r="J27" s="9">
        <v>51.293915336122069</v>
      </c>
      <c r="K27" s="11"/>
      <c r="L27" s="62">
        <v>42</v>
      </c>
    </row>
    <row r="28" spans="1:12" x14ac:dyDescent="0.2">
      <c r="A28" s="33" t="s">
        <v>56</v>
      </c>
      <c r="B28" s="8" t="s">
        <v>119</v>
      </c>
      <c r="C28" s="9" t="s">
        <v>119</v>
      </c>
      <c r="D28" s="8" t="s">
        <v>119</v>
      </c>
      <c r="E28" s="9" t="s">
        <v>119</v>
      </c>
      <c r="G28" s="10" t="s">
        <v>119</v>
      </c>
      <c r="H28" s="9" t="s">
        <v>119</v>
      </c>
      <c r="I28" s="8" t="s">
        <v>119</v>
      </c>
      <c r="J28" s="9" t="s">
        <v>119</v>
      </c>
      <c r="K28" s="11"/>
      <c r="L28" s="62" t="s">
        <v>119</v>
      </c>
    </row>
    <row r="29" spans="1:12" x14ac:dyDescent="0.2">
      <c r="A29" s="33" t="s">
        <v>57</v>
      </c>
      <c r="B29" s="8">
        <v>81.704603399630059</v>
      </c>
      <c r="C29" s="9">
        <v>57.773879118035858</v>
      </c>
      <c r="D29" s="8">
        <v>47.172174766808034</v>
      </c>
      <c r="E29" s="9">
        <v>40.85230169981503</v>
      </c>
      <c r="G29" s="10">
        <v>72.817420107592923</v>
      </c>
      <c r="H29" s="9">
        <v>54.736838722681725</v>
      </c>
      <c r="I29" s="8">
        <v>65.343954821116981</v>
      </c>
      <c r="J29" s="9">
        <v>55.907733456750037</v>
      </c>
      <c r="K29" s="11"/>
      <c r="L29" s="62">
        <v>53</v>
      </c>
    </row>
    <row r="30" spans="1:12" x14ac:dyDescent="0.2">
      <c r="A30" s="33" t="s">
        <v>58</v>
      </c>
      <c r="B30" s="8">
        <v>79.840949127826704</v>
      </c>
      <c r="C30" s="9">
        <v>56.456076544656433</v>
      </c>
      <c r="D30" s="8">
        <v>46.096193471305973</v>
      </c>
      <c r="E30" s="9">
        <v>39.920474563913352</v>
      </c>
      <c r="G30" s="10">
        <v>76.379710914886871</v>
      </c>
      <c r="H30" s="9">
        <v>61.315056144971706</v>
      </c>
      <c r="I30" s="8">
        <v>59.66366963278923</v>
      </c>
      <c r="J30" s="9">
        <v>49.85355595524927</v>
      </c>
      <c r="K30" s="11"/>
      <c r="L30" s="62">
        <v>40</v>
      </c>
    </row>
    <row r="31" spans="1:12" x14ac:dyDescent="0.2">
      <c r="A31" s="33" t="s">
        <v>59</v>
      </c>
      <c r="B31" s="8">
        <v>62.234104646921487</v>
      </c>
      <c r="C31" s="9">
        <v>44.006157416911407</v>
      </c>
      <c r="D31" s="8">
        <v>35.930877070675464</v>
      </c>
      <c r="E31" s="9">
        <v>31.117052323460744</v>
      </c>
      <c r="G31" s="10">
        <v>64.369825887061978</v>
      </c>
      <c r="H31" s="9">
        <v>47.817069501016491</v>
      </c>
      <c r="I31" s="8">
        <v>56.285745384248365</v>
      </c>
      <c r="J31" s="9">
        <v>46.385150945536935</v>
      </c>
      <c r="K31" s="11"/>
      <c r="L31" s="62">
        <v>35</v>
      </c>
    </row>
    <row r="32" spans="1:12" x14ac:dyDescent="0.2">
      <c r="A32" s="33" t="s">
        <v>21</v>
      </c>
      <c r="B32" s="8">
        <v>60.820270155307163</v>
      </c>
      <c r="C32" s="9">
        <v>43.006425460415493</v>
      </c>
      <c r="D32" s="8">
        <v>35.114599346352357</v>
      </c>
      <c r="E32" s="9">
        <v>30.410135077653582</v>
      </c>
      <c r="G32" s="10">
        <v>54.130041959380961</v>
      </c>
      <c r="H32" s="9">
        <v>40.301774531775713</v>
      </c>
      <c r="I32" s="8">
        <v>38.026718312642913</v>
      </c>
      <c r="J32" s="9">
        <v>44.474431124623699</v>
      </c>
      <c r="K32" s="11"/>
      <c r="L32" s="62">
        <v>36</v>
      </c>
    </row>
    <row r="33" spans="1:12" x14ac:dyDescent="0.2">
      <c r="A33" s="33" t="s">
        <v>60</v>
      </c>
      <c r="B33" s="8">
        <v>55.453294638743557</v>
      </c>
      <c r="C33" s="9">
        <v>39.211400678191183</v>
      </c>
      <c r="D33" s="8">
        <v>32.015974587130231</v>
      </c>
      <c r="E33" s="9">
        <v>27.726647319371779</v>
      </c>
      <c r="G33" s="10">
        <v>48.022554447345271</v>
      </c>
      <c r="H33" s="9">
        <v>35.575714896049099</v>
      </c>
      <c r="I33" s="8">
        <v>60.358463270636982</v>
      </c>
      <c r="J33" s="9">
        <v>37.003805324314449</v>
      </c>
      <c r="K33" s="11"/>
      <c r="L33" s="62">
        <v>38</v>
      </c>
    </row>
    <row r="34" spans="1:12" x14ac:dyDescent="0.2">
      <c r="A34" s="33" t="s">
        <v>61</v>
      </c>
      <c r="B34" s="8">
        <v>51.055621379875177</v>
      </c>
      <c r="C34" s="9">
        <v>36.101776095402613</v>
      </c>
      <c r="D34" s="8">
        <v>29.476976747314549</v>
      </c>
      <c r="E34" s="9">
        <v>25.527810689937589</v>
      </c>
      <c r="G34" s="10">
        <v>47.319622210094991</v>
      </c>
      <c r="H34" s="9">
        <v>52.189595853907598</v>
      </c>
      <c r="I34" s="8">
        <v>43.843722276007341</v>
      </c>
      <c r="J34" s="9">
        <v>50.168894761626731</v>
      </c>
      <c r="K34" s="11"/>
      <c r="L34" s="62">
        <v>38</v>
      </c>
    </row>
    <row r="35" spans="1:12" x14ac:dyDescent="0.2">
      <c r="A35" s="35" t="s">
        <v>62</v>
      </c>
      <c r="B35" s="8">
        <v>73.276170972318511</v>
      </c>
      <c r="C35" s="9">
        <v>51.814077393911269</v>
      </c>
      <c r="D35" s="8">
        <v>42.306017036053134</v>
      </c>
      <c r="E35" s="9">
        <v>36.638085486159255</v>
      </c>
      <c r="G35" s="10">
        <v>82.687422162692357</v>
      </c>
      <c r="H35" s="9">
        <v>67.192284554045756</v>
      </c>
      <c r="I35" s="8">
        <v>78.03259027327924</v>
      </c>
      <c r="J35" s="9">
        <v>69.62324668720477</v>
      </c>
      <c r="K35" s="11"/>
      <c r="L35" s="62">
        <v>34</v>
      </c>
    </row>
    <row r="36" spans="1:12" x14ac:dyDescent="0.2">
      <c r="A36" s="33" t="s">
        <v>63</v>
      </c>
      <c r="B36" s="8">
        <v>50.550547025267385</v>
      </c>
      <c r="C36" s="9">
        <v>35.744634594256027</v>
      </c>
      <c r="D36" s="8">
        <v>29.185371932720962</v>
      </c>
      <c r="E36" s="9">
        <v>25.275273512633692</v>
      </c>
      <c r="G36" s="10">
        <v>39.031616864704368</v>
      </c>
      <c r="H36" s="9">
        <v>34.63568271196614</v>
      </c>
      <c r="I36" s="8">
        <v>42.70870222042614</v>
      </c>
      <c r="J36" s="9">
        <v>40.224394976969648</v>
      </c>
      <c r="K36" s="11"/>
      <c r="L36" s="62">
        <v>43</v>
      </c>
    </row>
    <row r="37" spans="1:12" x14ac:dyDescent="0.2">
      <c r="A37" s="33" t="s">
        <v>64</v>
      </c>
      <c r="B37" s="8" t="s">
        <v>119</v>
      </c>
      <c r="C37" s="9" t="s">
        <v>119</v>
      </c>
      <c r="D37" s="8" t="s">
        <v>119</v>
      </c>
      <c r="E37" s="9" t="s">
        <v>119</v>
      </c>
      <c r="G37" s="10" t="s">
        <v>119</v>
      </c>
      <c r="H37" s="9" t="s">
        <v>119</v>
      </c>
      <c r="I37" s="8" t="s">
        <v>119</v>
      </c>
      <c r="J37" s="9" t="s">
        <v>119</v>
      </c>
      <c r="K37" s="11"/>
      <c r="L37" s="62" t="s">
        <v>119</v>
      </c>
    </row>
    <row r="38" spans="1:12" ht="14.25" customHeight="1" x14ac:dyDescent="0.2">
      <c r="A38" s="33" t="s">
        <v>65</v>
      </c>
      <c r="B38" s="8" t="s">
        <v>119</v>
      </c>
      <c r="C38" s="9" t="s">
        <v>119</v>
      </c>
      <c r="D38" s="8" t="s">
        <v>119</v>
      </c>
      <c r="E38" s="9" t="s">
        <v>119</v>
      </c>
      <c r="G38" s="10" t="s">
        <v>119</v>
      </c>
      <c r="H38" s="9" t="s">
        <v>119</v>
      </c>
      <c r="I38" s="8" t="s">
        <v>119</v>
      </c>
      <c r="J38" s="9" t="s">
        <v>119</v>
      </c>
      <c r="K38" s="11"/>
      <c r="L38" s="62" t="s">
        <v>119</v>
      </c>
    </row>
    <row r="39" spans="1:12" x14ac:dyDescent="0.2">
      <c r="A39" s="36" t="s">
        <v>66</v>
      </c>
      <c r="B39" s="12">
        <v>104.1648765794199</v>
      </c>
      <c r="C39" s="13">
        <v>73.655690590767591</v>
      </c>
      <c r="D39" s="12">
        <v>60.139619533232221</v>
      </c>
      <c r="E39" s="13">
        <v>52.082438289709948</v>
      </c>
      <c r="G39" s="14">
        <v>74.634135646493945</v>
      </c>
      <c r="H39" s="13">
        <v>52.774303423632496</v>
      </c>
      <c r="I39" s="12">
        <v>43.090038306238327</v>
      </c>
      <c r="J39" s="13">
        <v>37.317067823246973</v>
      </c>
      <c r="K39" s="11"/>
      <c r="L39" s="63">
        <v>51</v>
      </c>
    </row>
    <row r="40" spans="1:12" x14ac:dyDescent="0.2">
      <c r="A40" s="40" t="s">
        <v>77</v>
      </c>
      <c r="B40" s="8"/>
      <c r="C40" s="9"/>
      <c r="D40" s="8"/>
      <c r="E40" s="9"/>
      <c r="G40" s="10"/>
      <c r="H40" s="9"/>
      <c r="I40" s="8"/>
      <c r="J40" s="9"/>
      <c r="K40" s="11"/>
      <c r="L40" s="62"/>
    </row>
    <row r="41" spans="1:12" x14ac:dyDescent="0.2">
      <c r="A41" s="37" t="s">
        <v>69</v>
      </c>
      <c r="B41" s="8" t="s">
        <v>119</v>
      </c>
      <c r="C41" s="9" t="s">
        <v>119</v>
      </c>
      <c r="D41" s="8" t="s">
        <v>119</v>
      </c>
      <c r="E41" s="9" t="s">
        <v>119</v>
      </c>
      <c r="G41" s="10" t="s">
        <v>119</v>
      </c>
      <c r="H41" s="9" t="s">
        <v>119</v>
      </c>
      <c r="I41" s="8" t="s">
        <v>119</v>
      </c>
      <c r="J41" s="9" t="s">
        <v>119</v>
      </c>
      <c r="K41" s="11"/>
      <c r="L41" s="62" t="s">
        <v>119</v>
      </c>
    </row>
    <row r="42" spans="1:12" x14ac:dyDescent="0.2">
      <c r="A42" s="33" t="s">
        <v>70</v>
      </c>
      <c r="B42" s="8" t="s">
        <v>119</v>
      </c>
      <c r="C42" s="9" t="s">
        <v>119</v>
      </c>
      <c r="D42" s="8" t="s">
        <v>119</v>
      </c>
      <c r="E42" s="9" t="s">
        <v>119</v>
      </c>
      <c r="G42" s="10" t="s">
        <v>119</v>
      </c>
      <c r="H42" s="9" t="s">
        <v>119</v>
      </c>
      <c r="I42" s="8" t="s">
        <v>119</v>
      </c>
      <c r="J42" s="9" t="s">
        <v>119</v>
      </c>
      <c r="K42" s="11"/>
      <c r="L42" s="62" t="s">
        <v>119</v>
      </c>
    </row>
    <row r="43" spans="1:12" x14ac:dyDescent="0.2">
      <c r="A43" s="33" t="s">
        <v>72</v>
      </c>
      <c r="B43" s="8">
        <v>37.701798943117396</v>
      </c>
      <c r="C43" s="9">
        <v>26.659197695610118</v>
      </c>
      <c r="D43" s="8">
        <v>21.767143768741978</v>
      </c>
      <c r="E43" s="9">
        <v>18.850899471558698</v>
      </c>
      <c r="G43" s="10">
        <v>29.677110634823229</v>
      </c>
      <c r="H43" s="9">
        <v>22.937874728354434</v>
      </c>
      <c r="I43" s="8">
        <v>38.569808156945392</v>
      </c>
      <c r="J43" s="9">
        <v>31.337793247598462</v>
      </c>
      <c r="K43" s="11"/>
      <c r="L43" s="62">
        <v>33</v>
      </c>
    </row>
    <row r="44" spans="1:12" x14ac:dyDescent="0.2">
      <c r="A44" s="33" t="s">
        <v>73</v>
      </c>
      <c r="B44" s="8">
        <v>47.724505844505252</v>
      </c>
      <c r="C44" s="9">
        <v>33.746321711426681</v>
      </c>
      <c r="D44" s="8">
        <v>27.553756296266975</v>
      </c>
      <c r="E44" s="9">
        <v>23.862252922252626</v>
      </c>
      <c r="G44" s="10">
        <v>39.720150662526812</v>
      </c>
      <c r="H44" s="9">
        <v>28.086387883224045</v>
      </c>
      <c r="I44" s="8">
        <v>28.572616590509146</v>
      </c>
      <c r="J44" s="9">
        <v>29.390845140529219</v>
      </c>
      <c r="K44" s="11"/>
      <c r="L44" s="62">
        <v>36</v>
      </c>
    </row>
    <row r="45" spans="1:12" x14ac:dyDescent="0.2">
      <c r="A45" s="33" t="s">
        <v>74</v>
      </c>
      <c r="B45" s="8">
        <v>151.62866318832201</v>
      </c>
      <c r="C45" s="9">
        <v>107.21765596271351</v>
      </c>
      <c r="D45" s="8">
        <v>87.542849508640813</v>
      </c>
      <c r="E45" s="9">
        <v>75.814331594161004</v>
      </c>
      <c r="G45" s="10">
        <v>123.39230983395228</v>
      </c>
      <c r="H45" s="9">
        <v>92.804123933885862</v>
      </c>
      <c r="I45" s="8">
        <v>79.712691172526988</v>
      </c>
      <c r="J45" s="9">
        <v>69.033215559431937</v>
      </c>
      <c r="K45" s="11"/>
      <c r="L45" s="62">
        <v>108</v>
      </c>
    </row>
    <row r="46" spans="1:12" x14ac:dyDescent="0.2">
      <c r="A46" s="38" t="s">
        <v>75</v>
      </c>
      <c r="B46" s="14" t="s">
        <v>119</v>
      </c>
      <c r="C46" s="13" t="s">
        <v>119</v>
      </c>
      <c r="D46" s="12" t="s">
        <v>119</v>
      </c>
      <c r="E46" s="13" t="s">
        <v>119</v>
      </c>
      <c r="G46" s="14" t="s">
        <v>119</v>
      </c>
      <c r="H46" s="13" t="s">
        <v>119</v>
      </c>
      <c r="I46" s="12" t="s">
        <v>119</v>
      </c>
      <c r="J46" s="13" t="s">
        <v>119</v>
      </c>
      <c r="K46" s="11"/>
      <c r="L46" s="63" t="s">
        <v>119</v>
      </c>
    </row>
    <row r="47" spans="1:12" s="22" customFormat="1" x14ac:dyDescent="0.2">
      <c r="A47" s="26" t="s">
        <v>78</v>
      </c>
      <c r="B47" s="27">
        <f>MEDIAN(B7:B39)</f>
        <v>61.527187401114325</v>
      </c>
      <c r="C47" s="28">
        <f t="shared" ref="C47:J47" si="0">MEDIAN(C7:C39)</f>
        <v>43.506291438663453</v>
      </c>
      <c r="D47" s="27">
        <f t="shared" si="0"/>
        <v>35.522738208513914</v>
      </c>
      <c r="E47" s="28">
        <f t="shared" si="0"/>
        <v>30.763593700557163</v>
      </c>
      <c r="G47" s="29">
        <f t="shared" si="0"/>
        <v>59.249933923221469</v>
      </c>
      <c r="H47" s="28">
        <f t="shared" si="0"/>
        <v>47.909378569653086</v>
      </c>
      <c r="I47" s="27">
        <f t="shared" si="0"/>
        <v>50.766168808305864</v>
      </c>
      <c r="J47" s="28">
        <f t="shared" si="0"/>
        <v>46.524419261339581</v>
      </c>
      <c r="K47" s="30"/>
    </row>
    <row r="48" spans="1:12" s="22" customFormat="1" x14ac:dyDescent="0.2">
      <c r="A48" s="31" t="s">
        <v>79</v>
      </c>
      <c r="B48" s="23">
        <f>MEDIAN(B7,B9:B10,B14:B16,B18:B22,B25,B27,B30:B37,B41:B46)</f>
        <v>60.820270155307163</v>
      </c>
      <c r="C48" s="24">
        <f t="shared" ref="C48:J48" si="1">MEDIAN(C7,C9:C10,C14:C16,C18:C22,C25,C27,C30:C37,C41:C46)</f>
        <v>43.006425460415493</v>
      </c>
      <c r="D48" s="23">
        <f t="shared" si="1"/>
        <v>35.114599346352357</v>
      </c>
      <c r="E48" s="24">
        <f t="shared" si="1"/>
        <v>30.410135077653582</v>
      </c>
      <c r="G48" s="25">
        <f t="shared" si="1"/>
        <v>52.187996532701128</v>
      </c>
      <c r="H48" s="24">
        <f t="shared" si="1"/>
        <v>47.015880817189547</v>
      </c>
      <c r="I48" s="23">
        <f t="shared" si="1"/>
        <v>50.208685064306053</v>
      </c>
      <c r="J48" s="24">
        <f t="shared" si="1"/>
        <v>46.385150945536935</v>
      </c>
    </row>
    <row r="49" spans="1:19" s="19" customFormat="1" ht="125.25" customHeight="1" x14ac:dyDescent="0.2">
      <c r="A49" s="92" t="s">
        <v>130</v>
      </c>
      <c r="B49" s="92"/>
      <c r="C49" s="92"/>
      <c r="D49" s="92"/>
      <c r="E49" s="92"/>
      <c r="F49" s="92"/>
      <c r="G49" s="92"/>
      <c r="H49" s="92"/>
      <c r="I49" s="92"/>
      <c r="J49" s="92"/>
      <c r="K49" s="58"/>
      <c r="L49" s="58"/>
      <c r="M49" s="58"/>
      <c r="N49" s="58"/>
      <c r="O49" s="58"/>
      <c r="P49" s="58"/>
      <c r="Q49" s="53"/>
      <c r="R49" s="53"/>
      <c r="S49" s="53"/>
    </row>
    <row r="50" spans="1:19" ht="37.5" customHeight="1" x14ac:dyDescent="0.2">
      <c r="A50" s="92" t="s">
        <v>80</v>
      </c>
      <c r="B50" s="92"/>
      <c r="C50" s="92"/>
      <c r="D50" s="92"/>
      <c r="E50" s="92"/>
      <c r="F50" s="92"/>
      <c r="G50" s="92"/>
      <c r="H50" s="92"/>
      <c r="I50" s="92"/>
      <c r="J50" s="92"/>
      <c r="K50" s="58"/>
      <c r="L50" s="58"/>
      <c r="M50" s="58"/>
      <c r="N50" s="58"/>
      <c r="O50" s="58"/>
      <c r="P50" s="58"/>
      <c r="Q50" s="54"/>
      <c r="R50" s="54"/>
      <c r="S50" s="54"/>
    </row>
    <row r="51" spans="1:19" s="15" customFormat="1" ht="15" customHeight="1" x14ac:dyDescent="0.2">
      <c r="A51" s="93" t="s">
        <v>81</v>
      </c>
      <c r="B51" s="93"/>
      <c r="C51" s="93"/>
      <c r="D51" s="93"/>
      <c r="E51" s="93"/>
      <c r="F51" s="93"/>
      <c r="G51" s="93"/>
      <c r="H51" s="93"/>
      <c r="I51" s="93"/>
      <c r="J51" s="93"/>
    </row>
    <row r="52" spans="1:19" ht="102" customHeight="1" x14ac:dyDescent="0.2">
      <c r="A52" s="95" t="s">
        <v>117</v>
      </c>
      <c r="B52" s="95"/>
      <c r="C52" s="95"/>
      <c r="D52" s="95"/>
      <c r="E52" s="95"/>
      <c r="F52" s="95"/>
      <c r="G52" s="95"/>
      <c r="H52" s="95"/>
      <c r="I52" s="95"/>
      <c r="J52" s="95"/>
      <c r="K52" s="59"/>
      <c r="L52" s="59"/>
      <c r="M52" s="59"/>
      <c r="N52" s="59"/>
      <c r="O52" s="59"/>
      <c r="P52" s="59"/>
      <c r="Q52" s="59"/>
      <c r="R52" s="59"/>
      <c r="S52" s="59"/>
    </row>
    <row r="53" spans="1:19" x14ac:dyDescent="0.2">
      <c r="A53" s="41" t="s">
        <v>123</v>
      </c>
      <c r="B53" s="89"/>
      <c r="C53" s="41"/>
      <c r="D53" s="41"/>
      <c r="E53" s="41"/>
      <c r="F53" s="41"/>
      <c r="G53" s="41"/>
      <c r="H53" s="41"/>
      <c r="I53" s="41"/>
      <c r="J53" s="42"/>
      <c r="K53" s="55"/>
      <c r="L53" s="55"/>
      <c r="M53" s="55"/>
      <c r="N53" s="55"/>
      <c r="O53" s="55"/>
      <c r="P53" s="55"/>
      <c r="Q53" s="55"/>
      <c r="R53" s="55"/>
      <c r="S53" s="55"/>
    </row>
    <row r="54" spans="1:19" x14ac:dyDescent="0.2">
      <c r="A54" s="41" t="s">
        <v>83</v>
      </c>
      <c r="B54" s="41"/>
      <c r="C54" s="41"/>
      <c r="D54" s="41"/>
      <c r="E54" s="41"/>
      <c r="F54" s="90" t="s">
        <v>124</v>
      </c>
    </row>
    <row r="55" spans="1:19" ht="12.75" x14ac:dyDescent="0.2">
      <c r="A55" s="41" t="s">
        <v>85</v>
      </c>
      <c r="B55" s="41"/>
      <c r="C55" s="41"/>
      <c r="D55" s="41"/>
      <c r="E55" s="41"/>
      <c r="F55" s="49" t="s">
        <v>125</v>
      </c>
      <c r="G55" s="48"/>
    </row>
    <row r="56" spans="1:19" ht="12.75" x14ac:dyDescent="0.2">
      <c r="A56" s="41" t="s">
        <v>91</v>
      </c>
      <c r="B56" s="41"/>
      <c r="C56" s="41"/>
      <c r="D56" s="41"/>
      <c r="E56" s="41"/>
      <c r="F56" s="50" t="s">
        <v>92</v>
      </c>
    </row>
    <row r="57" spans="1:19" x14ac:dyDescent="0.2">
      <c r="A57" s="41" t="s">
        <v>88</v>
      </c>
      <c r="B57" s="41"/>
      <c r="C57" s="41"/>
      <c r="D57" s="41"/>
      <c r="E57" s="41"/>
      <c r="F57" s="42"/>
      <c r="G57" s="16">
        <f ca="1">TODAY()</f>
        <v>42978</v>
      </c>
      <c r="K57" s="56"/>
    </row>
    <row r="58" spans="1:19" x14ac:dyDescent="0.2">
      <c r="B58" s="57"/>
      <c r="C58" s="57"/>
    </row>
    <row r="59" spans="1:19" x14ac:dyDescent="0.2">
      <c r="A59" s="41"/>
      <c r="B59" s="41"/>
      <c r="C59" s="41"/>
      <c r="D59" s="41"/>
      <c r="E59" s="41"/>
      <c r="F59" s="41"/>
      <c r="G59" s="41"/>
      <c r="H59" s="41"/>
      <c r="I59" s="41"/>
      <c r="J59" s="42"/>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9"/>
  <sheetViews>
    <sheetView showGridLines="0" topLeftCell="A37" workbookViewId="0">
      <selection activeCell="A49" sqref="A49:J49"/>
    </sheetView>
  </sheetViews>
  <sheetFormatPr defaultRowHeight="12" x14ac:dyDescent="0.2"/>
  <cols>
    <col min="1" max="1" width="22" style="1" customWidth="1"/>
    <col min="2" max="10" width="10.140625" style="1" customWidth="1"/>
    <col min="11" max="11" width="10.140625" style="1" bestFit="1" customWidth="1"/>
    <col min="12" max="16384" width="9.140625" style="1"/>
  </cols>
  <sheetData>
    <row r="1" spans="1:12" ht="12.75" x14ac:dyDescent="0.2">
      <c r="B1" s="52" t="s">
        <v>104</v>
      </c>
      <c r="C1" s="52"/>
      <c r="D1" s="52"/>
      <c r="E1" s="52"/>
      <c r="F1" s="52"/>
      <c r="G1" s="52"/>
      <c r="H1" s="52"/>
      <c r="I1" s="52"/>
      <c r="J1" s="52"/>
    </row>
    <row r="2" spans="1:12" ht="12.75" x14ac:dyDescent="0.2">
      <c r="B2" s="96" t="s">
        <v>101</v>
      </c>
      <c r="C2" s="96"/>
      <c r="D2" s="96"/>
      <c r="E2" s="96"/>
      <c r="F2" s="96"/>
      <c r="G2" s="96"/>
      <c r="H2" s="96"/>
      <c r="I2" s="96"/>
      <c r="J2" s="96"/>
    </row>
    <row r="3" spans="1:12" ht="15" customHeight="1" x14ac:dyDescent="0.2">
      <c r="B3" s="97" t="s">
        <v>106</v>
      </c>
      <c r="C3" s="97"/>
      <c r="D3" s="97"/>
      <c r="E3" s="97"/>
      <c r="F3" s="51"/>
      <c r="G3" s="97" t="s">
        <v>108</v>
      </c>
      <c r="H3" s="97"/>
      <c r="I3" s="97"/>
      <c r="J3" s="97"/>
    </row>
    <row r="4" spans="1:12" ht="15.75" customHeight="1" x14ac:dyDescent="0.2">
      <c r="A4" s="20"/>
      <c r="B4" s="98" t="s">
        <v>94</v>
      </c>
      <c r="C4" s="99"/>
      <c r="D4" s="98" t="s">
        <v>95</v>
      </c>
      <c r="E4" s="99"/>
      <c r="G4" s="100" t="s">
        <v>94</v>
      </c>
      <c r="H4" s="99"/>
      <c r="I4" s="98" t="s">
        <v>95</v>
      </c>
      <c r="J4" s="99"/>
    </row>
    <row r="5" spans="1:12" ht="36" customHeight="1" x14ac:dyDescent="0.2">
      <c r="A5" s="21"/>
      <c r="B5" s="3" t="s">
        <v>96</v>
      </c>
      <c r="C5" s="4" t="s">
        <v>98</v>
      </c>
      <c r="D5" s="3" t="s">
        <v>97</v>
      </c>
      <c r="E5" s="4" t="s">
        <v>98</v>
      </c>
      <c r="G5" s="5" t="s">
        <v>96</v>
      </c>
      <c r="H5" s="4" t="s">
        <v>98</v>
      </c>
      <c r="I5" s="3" t="s">
        <v>97</v>
      </c>
      <c r="J5" s="4" t="s">
        <v>98</v>
      </c>
      <c r="L5" s="60" t="s">
        <v>107</v>
      </c>
    </row>
    <row r="6" spans="1:12" ht="12" customHeight="1" x14ac:dyDescent="0.2">
      <c r="A6" s="39" t="s">
        <v>76</v>
      </c>
      <c r="B6" s="2"/>
      <c r="C6" s="6"/>
      <c r="D6" s="2"/>
      <c r="E6" s="6"/>
      <c r="G6" s="7"/>
      <c r="H6" s="6"/>
      <c r="I6" s="2"/>
      <c r="J6" s="6"/>
      <c r="L6" s="61"/>
    </row>
    <row r="7" spans="1:12" x14ac:dyDescent="0.2">
      <c r="A7" s="33" t="s">
        <v>37</v>
      </c>
      <c r="B7" s="8">
        <v>0</v>
      </c>
      <c r="C7" s="9">
        <v>0</v>
      </c>
      <c r="D7" s="8">
        <v>0</v>
      </c>
      <c r="E7" s="9">
        <v>0</v>
      </c>
      <c r="F7" s="17"/>
      <c r="G7" s="10">
        <v>45.684948729551074</v>
      </c>
      <c r="H7" s="9">
        <v>48.845688070615296</v>
      </c>
      <c r="I7" s="8">
        <v>53.321113624611627</v>
      </c>
      <c r="J7" s="9">
        <v>53.623113579721291</v>
      </c>
      <c r="K7" s="11"/>
      <c r="L7" s="62">
        <v>0</v>
      </c>
    </row>
    <row r="8" spans="1:12" x14ac:dyDescent="0.2">
      <c r="A8" s="33" t="s">
        <v>38</v>
      </c>
      <c r="B8" s="8">
        <v>83.392564078993502</v>
      </c>
      <c r="C8" s="9">
        <v>58.967447560789999</v>
      </c>
      <c r="D8" s="8">
        <v>48.146719319420015</v>
      </c>
      <c r="E8" s="9">
        <v>41.696282039496751</v>
      </c>
      <c r="F8" s="18"/>
      <c r="G8" s="10">
        <v>70.416999209396252</v>
      </c>
      <c r="H8" s="9">
        <v>64.117154515446003</v>
      </c>
      <c r="I8" s="8">
        <v>76.77755585004509</v>
      </c>
      <c r="J8" s="9">
        <v>65.065499916477094</v>
      </c>
      <c r="K8" s="11"/>
      <c r="L8" s="62">
        <v>47</v>
      </c>
    </row>
    <row r="9" spans="1:12" x14ac:dyDescent="0.2">
      <c r="A9" s="33" t="s">
        <v>39</v>
      </c>
      <c r="B9" s="8" t="s">
        <v>119</v>
      </c>
      <c r="C9" s="9" t="s">
        <v>119</v>
      </c>
      <c r="D9" s="8" t="s">
        <v>119</v>
      </c>
      <c r="E9" s="9" t="s">
        <v>119</v>
      </c>
      <c r="G9" s="10" t="s">
        <v>119</v>
      </c>
      <c r="H9" s="9" t="s">
        <v>119</v>
      </c>
      <c r="I9" s="8" t="s">
        <v>119</v>
      </c>
      <c r="J9" s="9" t="s">
        <v>119</v>
      </c>
      <c r="K9" s="11"/>
      <c r="L9" s="62" t="s">
        <v>119</v>
      </c>
    </row>
    <row r="10" spans="1:12" x14ac:dyDescent="0.2">
      <c r="A10" s="33" t="s">
        <v>40</v>
      </c>
      <c r="B10" s="8">
        <v>81.499567567767755</v>
      </c>
      <c r="C10" s="9">
        <v>57.628896890939792</v>
      </c>
      <c r="D10" s="8">
        <v>47.053797274088808</v>
      </c>
      <c r="E10" s="9">
        <v>40.749783783883878</v>
      </c>
      <c r="G10" s="10">
        <v>66.164502036227987</v>
      </c>
      <c r="H10" s="9">
        <v>54.722637159904018</v>
      </c>
      <c r="I10" s="8">
        <v>51.16763883322664</v>
      </c>
      <c r="J10" s="9">
        <v>48.770564341921201</v>
      </c>
      <c r="K10" s="11"/>
      <c r="L10" s="62">
        <v>42</v>
      </c>
    </row>
    <row r="11" spans="1:12" x14ac:dyDescent="0.2">
      <c r="A11" s="33" t="s">
        <v>2</v>
      </c>
      <c r="B11" s="8">
        <v>50.713950501251688</v>
      </c>
      <c r="C11" s="9">
        <v>35.860178300193979</v>
      </c>
      <c r="D11" s="8">
        <v>29.279712973567023</v>
      </c>
      <c r="E11" s="9">
        <v>25.356975250625844</v>
      </c>
      <c r="G11" s="10">
        <v>46.013565535074605</v>
      </c>
      <c r="H11" s="9">
        <v>37.081218477938592</v>
      </c>
      <c r="I11" s="8">
        <v>48.0447711442228</v>
      </c>
      <c r="J11" s="9">
        <v>42.975189941651557</v>
      </c>
      <c r="K11" s="11"/>
      <c r="L11" s="62">
        <v>38</v>
      </c>
    </row>
    <row r="12" spans="1:12" x14ac:dyDescent="0.2">
      <c r="A12" s="33" t="s">
        <v>41</v>
      </c>
      <c r="B12" s="8" t="s">
        <v>119</v>
      </c>
      <c r="C12" s="9" t="s">
        <v>119</v>
      </c>
      <c r="D12" s="8" t="s">
        <v>119</v>
      </c>
      <c r="E12" s="9" t="s">
        <v>119</v>
      </c>
      <c r="G12" s="10" t="s">
        <v>119</v>
      </c>
      <c r="H12" s="9" t="s">
        <v>119</v>
      </c>
      <c r="I12" s="8" t="s">
        <v>119</v>
      </c>
      <c r="J12" s="9" t="s">
        <v>119</v>
      </c>
      <c r="K12" s="11"/>
      <c r="L12" s="62" t="s">
        <v>119</v>
      </c>
    </row>
    <row r="13" spans="1:12" x14ac:dyDescent="0.2">
      <c r="A13" s="33" t="s">
        <v>42</v>
      </c>
      <c r="B13" s="8">
        <v>51.955459853988017</v>
      </c>
      <c r="C13" s="9">
        <v>36.738057982420358</v>
      </c>
      <c r="D13" s="8">
        <v>29.996498732570778</v>
      </c>
      <c r="E13" s="9">
        <v>25.977729926994009</v>
      </c>
      <c r="G13" s="10">
        <v>48.264024363387641</v>
      </c>
      <c r="H13" s="9">
        <v>34.127818914704143</v>
      </c>
      <c r="I13" s="8">
        <v>35.526124833118359</v>
      </c>
      <c r="J13" s="9">
        <v>37.522037463738727</v>
      </c>
      <c r="K13" s="11"/>
      <c r="L13" s="62">
        <v>28</v>
      </c>
    </row>
    <row r="14" spans="1:12" x14ac:dyDescent="0.2">
      <c r="A14" s="33" t="s">
        <v>43</v>
      </c>
      <c r="B14" s="8" t="s">
        <v>119</v>
      </c>
      <c r="C14" s="9" t="s">
        <v>119</v>
      </c>
      <c r="D14" s="8" t="s">
        <v>119</v>
      </c>
      <c r="E14" s="9" t="s">
        <v>119</v>
      </c>
      <c r="G14" s="10" t="s">
        <v>119</v>
      </c>
      <c r="H14" s="9" t="s">
        <v>119</v>
      </c>
      <c r="I14" s="8" t="s">
        <v>119</v>
      </c>
      <c r="J14" s="9" t="s">
        <v>119</v>
      </c>
      <c r="K14" s="11"/>
      <c r="L14" s="62" t="s">
        <v>119</v>
      </c>
    </row>
    <row r="15" spans="1:12" x14ac:dyDescent="0.2">
      <c r="A15" s="33" t="s">
        <v>44</v>
      </c>
      <c r="B15" s="8">
        <v>57.267500793650797</v>
      </c>
      <c r="C15" s="9">
        <v>40.49423815279647</v>
      </c>
      <c r="D15" s="8">
        <v>33.063406999031393</v>
      </c>
      <c r="E15" s="9">
        <v>28.633750396825398</v>
      </c>
      <c r="G15" s="10">
        <v>53.631014285714286</v>
      </c>
      <c r="H15" s="9">
        <v>37.922853883341176</v>
      </c>
      <c r="I15" s="8">
        <v>33.630688921026653</v>
      </c>
      <c r="J15" s="9">
        <v>29.125030952380953</v>
      </c>
      <c r="K15" s="11"/>
      <c r="L15" s="62">
        <v>35</v>
      </c>
    </row>
    <row r="16" spans="1:12" x14ac:dyDescent="0.2">
      <c r="A16" s="33" t="s">
        <v>45</v>
      </c>
      <c r="B16" s="8">
        <v>51.848769643459413</v>
      </c>
      <c r="C16" s="9">
        <v>36.66261661106936</v>
      </c>
      <c r="D16" s="8">
        <v>29.934901110802191</v>
      </c>
      <c r="E16" s="9">
        <v>25.924384821729706</v>
      </c>
      <c r="G16" s="10">
        <v>46.021445416601829</v>
      </c>
      <c r="H16" s="9">
        <v>35.562739205254275</v>
      </c>
      <c r="I16" s="8">
        <v>39.813094153166915</v>
      </c>
      <c r="J16" s="9">
        <v>31.525013233382555</v>
      </c>
      <c r="K16" s="11"/>
      <c r="L16" s="62">
        <v>33</v>
      </c>
    </row>
    <row r="17" spans="1:12" x14ac:dyDescent="0.2">
      <c r="A17" s="35" t="s">
        <v>46</v>
      </c>
      <c r="B17" s="8" t="s">
        <v>119</v>
      </c>
      <c r="C17" s="9" t="s">
        <v>119</v>
      </c>
      <c r="D17" s="8" t="s">
        <v>119</v>
      </c>
      <c r="E17" s="9" t="s">
        <v>119</v>
      </c>
      <c r="G17" s="10" t="s">
        <v>119</v>
      </c>
      <c r="H17" s="9" t="s">
        <v>119</v>
      </c>
      <c r="I17" s="8" t="s">
        <v>119</v>
      </c>
      <c r="J17" s="9" t="s">
        <v>119</v>
      </c>
      <c r="K17" s="11"/>
      <c r="L17" s="62" t="s">
        <v>119</v>
      </c>
    </row>
    <row r="18" spans="1:12" x14ac:dyDescent="0.2">
      <c r="A18" s="33" t="s">
        <v>47</v>
      </c>
      <c r="B18" s="8" t="s">
        <v>119</v>
      </c>
      <c r="C18" s="9" t="s">
        <v>119</v>
      </c>
      <c r="D18" s="8" t="s">
        <v>119</v>
      </c>
      <c r="E18" s="9" t="s">
        <v>119</v>
      </c>
      <c r="G18" s="10" t="s">
        <v>119</v>
      </c>
      <c r="H18" s="9" t="s">
        <v>119</v>
      </c>
      <c r="I18" s="8" t="s">
        <v>119</v>
      </c>
      <c r="J18" s="9" t="s">
        <v>119</v>
      </c>
      <c r="K18" s="11"/>
      <c r="L18" s="62" t="s">
        <v>119</v>
      </c>
    </row>
    <row r="19" spans="1:12" x14ac:dyDescent="0.2">
      <c r="A19" s="33" t="s">
        <v>7</v>
      </c>
      <c r="B19" s="8">
        <v>77.31753831142116</v>
      </c>
      <c r="C19" s="9">
        <v>54.671755644656585</v>
      </c>
      <c r="D19" s="8">
        <v>44.639301557178207</v>
      </c>
      <c r="E19" s="9">
        <v>38.65876915571058</v>
      </c>
      <c r="G19" s="10">
        <v>64.593075834605173</v>
      </c>
      <c r="H19" s="9">
        <v>45.982913466951835</v>
      </c>
      <c r="I19" s="8">
        <v>54.717909734736196</v>
      </c>
      <c r="J19" s="9">
        <v>42.252012012255662</v>
      </c>
      <c r="K19" s="11"/>
      <c r="L19" s="62">
        <v>47</v>
      </c>
    </row>
    <row r="20" spans="1:12" x14ac:dyDescent="0.2">
      <c r="A20" s="33" t="s">
        <v>48</v>
      </c>
      <c r="B20" s="8">
        <v>71.679274545454547</v>
      </c>
      <c r="C20" s="9">
        <v>50.68490110162319</v>
      </c>
      <c r="D20" s="8">
        <v>41.384048454135275</v>
      </c>
      <c r="E20" s="9">
        <v>35.839637272727273</v>
      </c>
      <c r="G20" s="10">
        <v>75.265136363636373</v>
      </c>
      <c r="H20" s="9">
        <v>57.478019379939852</v>
      </c>
      <c r="I20" s="8">
        <v>50.048297755842448</v>
      </c>
      <c r="J20" s="9">
        <v>42.944535909090902</v>
      </c>
      <c r="K20" s="11"/>
      <c r="L20" s="62">
        <v>36</v>
      </c>
    </row>
    <row r="21" spans="1:12" x14ac:dyDescent="0.2">
      <c r="A21" s="33" t="s">
        <v>49</v>
      </c>
      <c r="B21" s="8">
        <v>63.349913818344334</v>
      </c>
      <c r="C21" s="9">
        <v>44.795153648534644</v>
      </c>
      <c r="D21" s="8">
        <v>36.575089796160697</v>
      </c>
      <c r="E21" s="9">
        <v>31.674956909172167</v>
      </c>
      <c r="G21" s="10">
        <v>54.698128276968077</v>
      </c>
      <c r="H21" s="9">
        <v>42.018380122673221</v>
      </c>
      <c r="I21" s="8">
        <v>51.754756715549547</v>
      </c>
      <c r="J21" s="9">
        <v>44.781120950008599</v>
      </c>
      <c r="K21" s="11"/>
      <c r="L21" s="62">
        <v>38</v>
      </c>
    </row>
    <row r="22" spans="1:12" x14ac:dyDescent="0.2">
      <c r="A22" s="33" t="s">
        <v>50</v>
      </c>
      <c r="B22" s="8">
        <v>67.866255146762015</v>
      </c>
      <c r="C22" s="9">
        <v>47.988689228011857</v>
      </c>
      <c r="D22" s="8">
        <v>39.182600677874881</v>
      </c>
      <c r="E22" s="9">
        <v>33.933127573381007</v>
      </c>
      <c r="G22" s="10">
        <v>65.346495957528745</v>
      </c>
      <c r="H22" s="9">
        <v>46.89496256318084</v>
      </c>
      <c r="I22" s="8">
        <v>68.164526977041973</v>
      </c>
      <c r="J22" s="9">
        <v>53.330057267053334</v>
      </c>
      <c r="K22" s="11"/>
      <c r="L22" s="62">
        <v>53</v>
      </c>
    </row>
    <row r="23" spans="1:12" x14ac:dyDescent="0.2">
      <c r="A23" s="33" t="s">
        <v>51</v>
      </c>
      <c r="B23" s="8" t="s">
        <v>119</v>
      </c>
      <c r="C23" s="9" t="s">
        <v>119</v>
      </c>
      <c r="D23" s="8" t="s">
        <v>119</v>
      </c>
      <c r="E23" s="9" t="s">
        <v>119</v>
      </c>
      <c r="G23" s="10" t="s">
        <v>119</v>
      </c>
      <c r="H23" s="9" t="s">
        <v>119</v>
      </c>
      <c r="I23" s="8" t="s">
        <v>119</v>
      </c>
      <c r="J23" s="9" t="s">
        <v>119</v>
      </c>
      <c r="K23" s="11"/>
      <c r="L23" s="62" t="s">
        <v>119</v>
      </c>
    </row>
    <row r="24" spans="1:12" x14ac:dyDescent="0.2">
      <c r="A24" s="33" t="s">
        <v>52</v>
      </c>
      <c r="B24" s="8" t="s">
        <v>119</v>
      </c>
      <c r="C24" s="9" t="s">
        <v>119</v>
      </c>
      <c r="D24" s="8" t="s">
        <v>119</v>
      </c>
      <c r="E24" s="9" t="s">
        <v>119</v>
      </c>
      <c r="G24" s="10" t="s">
        <v>119</v>
      </c>
      <c r="H24" s="9" t="s">
        <v>119</v>
      </c>
      <c r="I24" s="8" t="s">
        <v>119</v>
      </c>
      <c r="J24" s="9" t="s">
        <v>119</v>
      </c>
      <c r="K24" s="11"/>
      <c r="L24" s="62" t="s">
        <v>119</v>
      </c>
    </row>
    <row r="25" spans="1:12" x14ac:dyDescent="0.2">
      <c r="A25" s="33" t="s">
        <v>54</v>
      </c>
      <c r="B25" s="8" t="s">
        <v>119</v>
      </c>
      <c r="C25" s="9" t="s">
        <v>119</v>
      </c>
      <c r="D25" s="8" t="s">
        <v>119</v>
      </c>
      <c r="E25" s="9" t="s">
        <v>119</v>
      </c>
      <c r="G25" s="10" t="s">
        <v>119</v>
      </c>
      <c r="H25" s="9" t="s">
        <v>119</v>
      </c>
      <c r="I25" s="8" t="s">
        <v>119</v>
      </c>
      <c r="J25" s="9" t="s">
        <v>119</v>
      </c>
      <c r="K25" s="11"/>
      <c r="L25" s="62" t="s">
        <v>119</v>
      </c>
    </row>
    <row r="26" spans="1:12" x14ac:dyDescent="0.2">
      <c r="A26" s="33" t="s">
        <v>55</v>
      </c>
      <c r="B26" s="8">
        <v>53.150777575902524</v>
      </c>
      <c r="C26" s="9">
        <v>37.583275249258563</v>
      </c>
      <c r="D26" s="8">
        <v>30.686615741085248</v>
      </c>
      <c r="E26" s="9">
        <v>26.575388787951262</v>
      </c>
      <c r="G26" s="10">
        <v>74.570987082710914</v>
      </c>
      <c r="H26" s="9">
        <v>72.068511648012091</v>
      </c>
      <c r="I26" s="8">
        <v>75.326838411081098</v>
      </c>
      <c r="J26" s="9">
        <v>68.548874202959951</v>
      </c>
      <c r="K26" s="11"/>
      <c r="L26" s="62">
        <v>28</v>
      </c>
    </row>
    <row r="27" spans="1:12" x14ac:dyDescent="0.2">
      <c r="A27" s="33" t="s">
        <v>16</v>
      </c>
      <c r="B27" s="8">
        <v>54.614242278273643</v>
      </c>
      <c r="C27" s="9">
        <v>38.618101064332336</v>
      </c>
      <c r="D27" s="8">
        <v>31.531547480948731</v>
      </c>
      <c r="E27" s="9">
        <v>27.307121139136822</v>
      </c>
      <c r="G27" s="10">
        <v>48.778300895583833</v>
      </c>
      <c r="H27" s="9">
        <v>52.850907268660876</v>
      </c>
      <c r="I27" s="8">
        <v>44.680136705155896</v>
      </c>
      <c r="J27" s="9">
        <v>51.056338889571961</v>
      </c>
      <c r="K27" s="11"/>
      <c r="L27" s="62">
        <v>42</v>
      </c>
    </row>
    <row r="28" spans="1:12" x14ac:dyDescent="0.2">
      <c r="A28" s="33" t="s">
        <v>56</v>
      </c>
      <c r="B28" s="8" t="s">
        <v>119</v>
      </c>
      <c r="C28" s="9" t="s">
        <v>119</v>
      </c>
      <c r="D28" s="8" t="s">
        <v>119</v>
      </c>
      <c r="E28" s="9" t="s">
        <v>119</v>
      </c>
      <c r="G28" s="10" t="s">
        <v>119</v>
      </c>
      <c r="H28" s="9" t="s">
        <v>119</v>
      </c>
      <c r="I28" s="8" t="s">
        <v>119</v>
      </c>
      <c r="J28" s="9" t="s">
        <v>119</v>
      </c>
      <c r="K28" s="11"/>
      <c r="L28" s="62" t="s">
        <v>119</v>
      </c>
    </row>
    <row r="29" spans="1:12" x14ac:dyDescent="0.2">
      <c r="A29" s="33" t="s">
        <v>57</v>
      </c>
      <c r="B29" s="8">
        <v>73.529535586659776</v>
      </c>
      <c r="C29" s="9">
        <v>51.993233230824693</v>
      </c>
      <c r="D29" s="8">
        <v>42.452297164346191</v>
      </c>
      <c r="E29" s="9">
        <v>36.764767793329888</v>
      </c>
      <c r="G29" s="10">
        <v>69.636803054022749</v>
      </c>
      <c r="H29" s="9">
        <v>49.976970595812212</v>
      </c>
      <c r="I29" s="8">
        <v>53.710348670491577</v>
      </c>
      <c r="J29" s="9">
        <v>45.832920291215828</v>
      </c>
      <c r="K29" s="11"/>
      <c r="L29" s="62">
        <v>49</v>
      </c>
    </row>
    <row r="30" spans="1:12" x14ac:dyDescent="0.2">
      <c r="A30" s="33" t="s">
        <v>58</v>
      </c>
      <c r="B30" s="8">
        <v>76.971523730668196</v>
      </c>
      <c r="C30" s="9">
        <v>54.427086388216743</v>
      </c>
      <c r="D30" s="8">
        <v>44.439529945836959</v>
      </c>
      <c r="E30" s="9">
        <v>38.485761865334098</v>
      </c>
      <c r="G30" s="10">
        <v>67.571015309869964</v>
      </c>
      <c r="H30" s="9">
        <v>56.547422222666228</v>
      </c>
      <c r="I30" s="8">
        <v>56.460236879609234</v>
      </c>
      <c r="J30" s="9">
        <v>47.212402448869256</v>
      </c>
      <c r="K30" s="11"/>
      <c r="L30" s="62">
        <v>42</v>
      </c>
    </row>
    <row r="31" spans="1:12" x14ac:dyDescent="0.2">
      <c r="A31" s="33" t="s">
        <v>59</v>
      </c>
      <c r="B31" s="8">
        <v>71.706592644223448</v>
      </c>
      <c r="C31" s="9">
        <v>50.704217914511808</v>
      </c>
      <c r="D31" s="8">
        <v>41.399820565813251</v>
      </c>
      <c r="E31" s="9">
        <v>35.853296322111724</v>
      </c>
      <c r="G31" s="10">
        <v>71.141170616582741</v>
      </c>
      <c r="H31" s="9">
        <v>52.712303320181157</v>
      </c>
      <c r="I31" s="8">
        <v>63.548894879048078</v>
      </c>
      <c r="J31" s="9">
        <v>52.701471820604525</v>
      </c>
      <c r="K31" s="11"/>
      <c r="L31" s="62">
        <v>37</v>
      </c>
    </row>
    <row r="32" spans="1:12" x14ac:dyDescent="0.2">
      <c r="A32" s="33" t="s">
        <v>21</v>
      </c>
      <c r="B32" s="8">
        <v>62.605735823050594</v>
      </c>
      <c r="C32" s="9">
        <v>44.26894034165263</v>
      </c>
      <c r="D32" s="8">
        <v>36.14543843025286</v>
      </c>
      <c r="E32" s="9">
        <v>31.302867911525297</v>
      </c>
      <c r="G32" s="10">
        <v>55.719107750432109</v>
      </c>
      <c r="H32" s="9">
        <v>41.452062413098091</v>
      </c>
      <c r="I32" s="8">
        <v>39.193747225851503</v>
      </c>
      <c r="J32" s="9">
        <v>45.81234307480937</v>
      </c>
      <c r="K32" s="11"/>
      <c r="L32" s="62">
        <v>37</v>
      </c>
    </row>
    <row r="33" spans="1:12" x14ac:dyDescent="0.2">
      <c r="A33" s="33" t="s">
        <v>60</v>
      </c>
      <c r="B33" s="8">
        <v>69.404969939375221</v>
      </c>
      <c r="C33" s="9">
        <v>49.076724892180692</v>
      </c>
      <c r="D33" s="8">
        <v>40.070978077596166</v>
      </c>
      <c r="E33" s="9">
        <v>34.70248496968761</v>
      </c>
      <c r="G33" s="10">
        <v>60.104705714855918</v>
      </c>
      <c r="H33" s="9">
        <v>43.865388687949533</v>
      </c>
      <c r="I33" s="8">
        <v>78.437237031460697</v>
      </c>
      <c r="J33" s="9">
        <v>46.667775445544095</v>
      </c>
      <c r="K33" s="11"/>
      <c r="L33" s="62">
        <v>38</v>
      </c>
    </row>
    <row r="34" spans="1:12" x14ac:dyDescent="0.2">
      <c r="A34" s="33" t="s">
        <v>61</v>
      </c>
      <c r="B34" s="8">
        <v>53.699190997906307</v>
      </c>
      <c r="C34" s="9">
        <v>37.971062098851156</v>
      </c>
      <c r="D34" s="8">
        <v>31.003242377906336</v>
      </c>
      <c r="E34" s="9">
        <v>26.849595498953153</v>
      </c>
      <c r="G34" s="10">
        <v>45.886386298586174</v>
      </c>
      <c r="H34" s="9">
        <v>38.669106135469015</v>
      </c>
      <c r="I34" s="8">
        <v>46.263869377106872</v>
      </c>
      <c r="J34" s="9">
        <v>43.37195206404737</v>
      </c>
      <c r="K34" s="11"/>
      <c r="L34" s="62">
        <v>39</v>
      </c>
    </row>
    <row r="35" spans="1:12" x14ac:dyDescent="0.2">
      <c r="A35" s="35" t="s">
        <v>62</v>
      </c>
      <c r="B35" s="8">
        <v>72.225749835447928</v>
      </c>
      <c r="C35" s="9">
        <v>51.071317484928386</v>
      </c>
      <c r="D35" s="8">
        <v>41.699556109918433</v>
      </c>
      <c r="E35" s="9">
        <v>36.112874917723964</v>
      </c>
      <c r="G35" s="10">
        <v>82.882177572073445</v>
      </c>
      <c r="H35" s="9">
        <v>67.555355267122536</v>
      </c>
      <c r="I35" s="8">
        <v>78.781823467965907</v>
      </c>
      <c r="J35" s="9">
        <v>70.041916657967448</v>
      </c>
      <c r="K35" s="11"/>
      <c r="L35" s="62">
        <v>34</v>
      </c>
    </row>
    <row r="36" spans="1:12" x14ac:dyDescent="0.2">
      <c r="A36" s="33" t="s">
        <v>63</v>
      </c>
      <c r="B36" s="8">
        <v>56.016232641195437</v>
      </c>
      <c r="C36" s="9">
        <v>39.609457957112518</v>
      </c>
      <c r="D36" s="8">
        <v>32.340986994382888</v>
      </c>
      <c r="E36" s="9">
        <v>28.008116320597718</v>
      </c>
      <c r="G36" s="10">
        <v>42.723402214412204</v>
      </c>
      <c r="H36" s="9">
        <v>37.398420262287786</v>
      </c>
      <c r="I36" s="8">
        <v>46.695619017451484</v>
      </c>
      <c r="J36" s="9">
        <v>44.01690083923711</v>
      </c>
      <c r="K36" s="11"/>
      <c r="L36" s="62">
        <v>46</v>
      </c>
    </row>
    <row r="37" spans="1:12" x14ac:dyDescent="0.2">
      <c r="A37" s="33" t="s">
        <v>64</v>
      </c>
      <c r="B37" s="8" t="s">
        <v>119</v>
      </c>
      <c r="C37" s="9" t="s">
        <v>119</v>
      </c>
      <c r="D37" s="8" t="s">
        <v>119</v>
      </c>
      <c r="E37" s="9" t="s">
        <v>119</v>
      </c>
      <c r="G37" s="10" t="s">
        <v>119</v>
      </c>
      <c r="H37" s="9" t="s">
        <v>119</v>
      </c>
      <c r="I37" s="8" t="s">
        <v>119</v>
      </c>
      <c r="J37" s="9" t="s">
        <v>119</v>
      </c>
      <c r="K37" s="11"/>
      <c r="L37" s="62" t="s">
        <v>119</v>
      </c>
    </row>
    <row r="38" spans="1:12" ht="14.25" customHeight="1" x14ac:dyDescent="0.2">
      <c r="A38" s="33" t="s">
        <v>65</v>
      </c>
      <c r="B38" s="8" t="s">
        <v>119</v>
      </c>
      <c r="C38" s="9" t="s">
        <v>119</v>
      </c>
      <c r="D38" s="8" t="s">
        <v>119</v>
      </c>
      <c r="E38" s="9" t="s">
        <v>119</v>
      </c>
      <c r="G38" s="10" t="s">
        <v>119</v>
      </c>
      <c r="H38" s="9" t="s">
        <v>119</v>
      </c>
      <c r="I38" s="8" t="s">
        <v>119</v>
      </c>
      <c r="J38" s="9" t="s">
        <v>119</v>
      </c>
      <c r="K38" s="11"/>
      <c r="L38" s="62" t="s">
        <v>119</v>
      </c>
    </row>
    <row r="39" spans="1:12" x14ac:dyDescent="0.2">
      <c r="A39" s="36" t="s">
        <v>66</v>
      </c>
      <c r="B39" s="12">
        <v>140.78634589300549</v>
      </c>
      <c r="C39" s="13">
        <v>99.550979879419017</v>
      </c>
      <c r="D39" s="12">
        <v>81.283034699550484</v>
      </c>
      <c r="E39" s="13">
        <v>70.393172946502744</v>
      </c>
      <c r="G39" s="14">
        <v>100.87340925587425</v>
      </c>
      <c r="H39" s="13">
        <v>71.328271726234519</v>
      </c>
      <c r="I39" s="12">
        <v>58.239289987954287</v>
      </c>
      <c r="J39" s="13">
        <v>50.436704627937125</v>
      </c>
      <c r="K39" s="11"/>
      <c r="L39" s="63">
        <v>37</v>
      </c>
    </row>
    <row r="40" spans="1:12" x14ac:dyDescent="0.2">
      <c r="A40" s="40" t="s">
        <v>77</v>
      </c>
      <c r="B40" s="8"/>
      <c r="C40" s="9"/>
      <c r="D40" s="8"/>
      <c r="E40" s="9"/>
      <c r="G40" s="10"/>
      <c r="H40" s="9"/>
      <c r="I40" s="8"/>
      <c r="J40" s="9"/>
      <c r="K40" s="11"/>
      <c r="L40" s="62"/>
    </row>
    <row r="41" spans="1:12" x14ac:dyDescent="0.2">
      <c r="A41" s="37" t="s">
        <v>69</v>
      </c>
      <c r="B41" s="8" t="s">
        <v>119</v>
      </c>
      <c r="C41" s="9" t="s">
        <v>119</v>
      </c>
      <c r="D41" s="8" t="s">
        <v>119</v>
      </c>
      <c r="E41" s="9" t="s">
        <v>119</v>
      </c>
      <c r="G41" s="10" t="s">
        <v>119</v>
      </c>
      <c r="H41" s="9" t="s">
        <v>119</v>
      </c>
      <c r="I41" s="8" t="s">
        <v>119</v>
      </c>
      <c r="J41" s="9" t="s">
        <v>119</v>
      </c>
      <c r="K41" s="11"/>
      <c r="L41" s="62" t="s">
        <v>119</v>
      </c>
    </row>
    <row r="42" spans="1:12" x14ac:dyDescent="0.2">
      <c r="A42" s="33" t="s">
        <v>70</v>
      </c>
      <c r="B42" s="8" t="s">
        <v>119</v>
      </c>
      <c r="C42" s="9" t="s">
        <v>119</v>
      </c>
      <c r="D42" s="8" t="s">
        <v>119</v>
      </c>
      <c r="E42" s="9" t="s">
        <v>119</v>
      </c>
      <c r="G42" s="10" t="s">
        <v>119</v>
      </c>
      <c r="H42" s="9" t="s">
        <v>119</v>
      </c>
      <c r="I42" s="8" t="s">
        <v>119</v>
      </c>
      <c r="J42" s="9" t="s">
        <v>119</v>
      </c>
      <c r="K42" s="11"/>
      <c r="L42" s="62" t="s">
        <v>119</v>
      </c>
    </row>
    <row r="43" spans="1:12" x14ac:dyDescent="0.2">
      <c r="A43" s="33" t="s">
        <v>72</v>
      </c>
      <c r="B43" s="8">
        <v>48.836349613814136</v>
      </c>
      <c r="C43" s="9">
        <v>34.532513980325007</v>
      </c>
      <c r="D43" s="8">
        <v>28.195679595774269</v>
      </c>
      <c r="E43" s="9">
        <v>24.418174806907068</v>
      </c>
      <c r="G43" s="10">
        <v>37.263854071620131</v>
      </c>
      <c r="H43" s="9">
        <v>34.742158514689699</v>
      </c>
      <c r="I43" s="8">
        <v>52.055970127206315</v>
      </c>
      <c r="J43" s="9">
        <v>45.332569663385449</v>
      </c>
      <c r="K43" s="11"/>
      <c r="L43" s="62">
        <v>36</v>
      </c>
    </row>
    <row r="44" spans="1:12" x14ac:dyDescent="0.2">
      <c r="A44" s="33" t="s">
        <v>73</v>
      </c>
      <c r="B44" s="8">
        <v>64.5689376704686</v>
      </c>
      <c r="C44" s="9">
        <v>45.657133680799866</v>
      </c>
      <c r="D44" s="8">
        <v>37.278893545333219</v>
      </c>
      <c r="E44" s="9">
        <v>32.2844688352343</v>
      </c>
      <c r="G44" s="10">
        <v>52.996842347709297</v>
      </c>
      <c r="H44" s="9">
        <v>37.474426605539627</v>
      </c>
      <c r="I44" s="8">
        <v>39.917201091653602</v>
      </c>
      <c r="J44" s="9">
        <v>33.764292833676308</v>
      </c>
      <c r="K44" s="11"/>
      <c r="L44" s="62">
        <v>42</v>
      </c>
    </row>
    <row r="45" spans="1:12" x14ac:dyDescent="0.2">
      <c r="A45" s="33" t="s">
        <v>74</v>
      </c>
      <c r="B45" s="8">
        <v>155.46683754828337</v>
      </c>
      <c r="C45" s="9">
        <v>109.93165508001854</v>
      </c>
      <c r="D45" s="8">
        <v>89.758820508561229</v>
      </c>
      <c r="E45" s="9">
        <v>77.733418774141683</v>
      </c>
      <c r="G45" s="10">
        <v>125.2818407989925</v>
      </c>
      <c r="H45" s="9">
        <v>95.084704605960695</v>
      </c>
      <c r="I45" s="8">
        <v>82.507486496656128</v>
      </c>
      <c r="J45" s="9">
        <v>71.453579308505738</v>
      </c>
      <c r="K45" s="11"/>
      <c r="L45" s="62">
        <v>107</v>
      </c>
    </row>
    <row r="46" spans="1:12" x14ac:dyDescent="0.2">
      <c r="A46" s="38" t="s">
        <v>75</v>
      </c>
      <c r="B46" s="14" t="s">
        <v>119</v>
      </c>
      <c r="C46" s="13" t="s">
        <v>119</v>
      </c>
      <c r="D46" s="12" t="s">
        <v>119</v>
      </c>
      <c r="E46" s="13" t="s">
        <v>119</v>
      </c>
      <c r="G46" s="14" t="s">
        <v>119</v>
      </c>
      <c r="H46" s="13" t="s">
        <v>119</v>
      </c>
      <c r="I46" s="12" t="s">
        <v>119</v>
      </c>
      <c r="J46" s="13" t="s">
        <v>119</v>
      </c>
      <c r="K46" s="11"/>
      <c r="L46" s="63" t="s">
        <v>119</v>
      </c>
    </row>
    <row r="47" spans="1:12" s="22" customFormat="1" x14ac:dyDescent="0.2">
      <c r="A47" s="26" t="s">
        <v>78</v>
      </c>
      <c r="B47" s="27">
        <f>MEDIAN(B7:B39)</f>
        <v>65.608084482553181</v>
      </c>
      <c r="C47" s="28">
        <f t="shared" ref="C47:J47" si="0">MEDIAN(C7:C39)</f>
        <v>46.391921438273251</v>
      </c>
      <c r="D47" s="27">
        <f t="shared" si="0"/>
        <v>37.878845237017785</v>
      </c>
      <c r="E47" s="28">
        <f t="shared" si="0"/>
        <v>32.804042241276591</v>
      </c>
      <c r="G47" s="29">
        <f t="shared" si="0"/>
        <v>62.348890774730549</v>
      </c>
      <c r="H47" s="28">
        <f t="shared" si="0"/>
        <v>47.870325316898068</v>
      </c>
      <c r="I47" s="27">
        <f t="shared" si="0"/>
        <v>52.537935170080587</v>
      </c>
      <c r="J47" s="28">
        <f t="shared" si="0"/>
        <v>46.250347868379961</v>
      </c>
      <c r="K47" s="30"/>
    </row>
    <row r="48" spans="1:12" s="22" customFormat="1" x14ac:dyDescent="0.2">
      <c r="A48" s="31" t="s">
        <v>79</v>
      </c>
      <c r="B48" s="23">
        <f>MEDIAN(B7,B9:B10,B14:B16,B18:B22,B25,B27,B30:B37,B41:B46)</f>
        <v>64.5689376704686</v>
      </c>
      <c r="C48" s="24">
        <f t="shared" ref="C48:J48" si="1">MEDIAN(C7,C9:C10,C14:C16,C18:C22,C25,C27,C30:C37,C41:C46)</f>
        <v>45.657133680799866</v>
      </c>
      <c r="D48" s="23">
        <f t="shared" si="1"/>
        <v>37.278893545333219</v>
      </c>
      <c r="E48" s="24">
        <f t="shared" si="1"/>
        <v>32.2844688352343</v>
      </c>
      <c r="G48" s="25">
        <f t="shared" si="1"/>
        <v>55.719107750432109</v>
      </c>
      <c r="H48" s="24">
        <f t="shared" si="1"/>
        <v>45.982913466951835</v>
      </c>
      <c r="I48" s="23">
        <f t="shared" si="1"/>
        <v>51.754756715549547</v>
      </c>
      <c r="J48" s="24">
        <f t="shared" si="1"/>
        <v>45.81234307480937</v>
      </c>
    </row>
    <row r="49" spans="1:19" s="19" customFormat="1" ht="125.25" customHeight="1" x14ac:dyDescent="0.2">
      <c r="A49" s="92" t="s">
        <v>130</v>
      </c>
      <c r="B49" s="92"/>
      <c r="C49" s="92"/>
      <c r="D49" s="92"/>
      <c r="E49" s="92"/>
      <c r="F49" s="92"/>
      <c r="G49" s="92"/>
      <c r="H49" s="92"/>
      <c r="I49" s="92"/>
      <c r="J49" s="92"/>
      <c r="K49" s="58"/>
      <c r="L49" s="58"/>
      <c r="M49" s="58"/>
      <c r="N49" s="58"/>
      <c r="O49" s="58"/>
      <c r="P49" s="58"/>
      <c r="Q49" s="53"/>
      <c r="R49" s="53"/>
      <c r="S49" s="53"/>
    </row>
    <row r="50" spans="1:19" ht="37.5" customHeight="1" x14ac:dyDescent="0.2">
      <c r="A50" s="92" t="s">
        <v>80</v>
      </c>
      <c r="B50" s="92"/>
      <c r="C50" s="92"/>
      <c r="D50" s="92"/>
      <c r="E50" s="92"/>
      <c r="F50" s="92"/>
      <c r="G50" s="92"/>
      <c r="H50" s="92"/>
      <c r="I50" s="92"/>
      <c r="J50" s="92"/>
      <c r="K50" s="58"/>
      <c r="L50" s="58"/>
      <c r="M50" s="58"/>
      <c r="N50" s="58"/>
      <c r="O50" s="58"/>
      <c r="P50" s="58"/>
      <c r="Q50" s="54"/>
      <c r="R50" s="54"/>
      <c r="S50" s="54"/>
    </row>
    <row r="51" spans="1:19" s="15" customFormat="1" ht="15" customHeight="1" x14ac:dyDescent="0.2">
      <c r="A51" s="93" t="s">
        <v>81</v>
      </c>
      <c r="B51" s="93"/>
      <c r="C51" s="93"/>
      <c r="D51" s="93"/>
      <c r="E51" s="93"/>
      <c r="F51" s="93"/>
      <c r="G51" s="93"/>
      <c r="H51" s="93"/>
      <c r="I51" s="93"/>
      <c r="J51" s="93"/>
    </row>
    <row r="52" spans="1:19" ht="102" customHeight="1" x14ac:dyDescent="0.2">
      <c r="A52" s="95" t="s">
        <v>117</v>
      </c>
      <c r="B52" s="95"/>
      <c r="C52" s="95"/>
      <c r="D52" s="95"/>
      <c r="E52" s="95"/>
      <c r="F52" s="95"/>
      <c r="G52" s="95"/>
      <c r="H52" s="95"/>
      <c r="I52" s="95"/>
      <c r="J52" s="95"/>
      <c r="K52" s="59"/>
      <c r="L52" s="59"/>
      <c r="M52" s="59"/>
      <c r="N52" s="59"/>
      <c r="O52" s="59"/>
      <c r="P52" s="59"/>
      <c r="Q52" s="59"/>
      <c r="R52" s="59"/>
      <c r="S52" s="59"/>
    </row>
    <row r="53" spans="1:19" x14ac:dyDescent="0.2">
      <c r="A53" s="41" t="s">
        <v>123</v>
      </c>
      <c r="B53" s="89"/>
      <c r="C53" s="41"/>
      <c r="D53" s="41"/>
      <c r="E53" s="41"/>
      <c r="F53" s="41"/>
      <c r="G53" s="41"/>
      <c r="H53" s="41"/>
      <c r="I53" s="41"/>
      <c r="J53" s="42"/>
      <c r="K53" s="55"/>
      <c r="L53" s="55"/>
      <c r="M53" s="55"/>
      <c r="N53" s="55"/>
      <c r="O53" s="55"/>
      <c r="P53" s="55"/>
      <c r="Q53" s="55"/>
      <c r="R53" s="55"/>
      <c r="S53" s="55"/>
    </row>
    <row r="54" spans="1:19" x14ac:dyDescent="0.2">
      <c r="A54" s="41" t="s">
        <v>83</v>
      </c>
      <c r="B54" s="41"/>
      <c r="C54" s="41"/>
      <c r="D54" s="41"/>
      <c r="E54" s="41"/>
      <c r="F54" s="90" t="s">
        <v>124</v>
      </c>
    </row>
    <row r="55" spans="1:19" ht="12.75" x14ac:dyDescent="0.2">
      <c r="A55" s="41" t="s">
        <v>85</v>
      </c>
      <c r="B55" s="41"/>
      <c r="C55" s="41"/>
      <c r="D55" s="41"/>
      <c r="E55" s="41"/>
      <c r="F55" s="49" t="s">
        <v>125</v>
      </c>
      <c r="G55" s="48"/>
    </row>
    <row r="56" spans="1:19" ht="12.75" x14ac:dyDescent="0.2">
      <c r="A56" s="41" t="s">
        <v>91</v>
      </c>
      <c r="B56" s="41"/>
      <c r="C56" s="41"/>
      <c r="D56" s="41"/>
      <c r="E56" s="41"/>
      <c r="F56" s="50" t="s">
        <v>92</v>
      </c>
    </row>
    <row r="57" spans="1:19" x14ac:dyDescent="0.2">
      <c r="A57" s="41" t="s">
        <v>88</v>
      </c>
      <c r="B57" s="41"/>
      <c r="C57" s="41"/>
      <c r="D57" s="41"/>
      <c r="E57" s="41"/>
      <c r="F57" s="42"/>
      <c r="G57" s="16">
        <f ca="1">TODAY()</f>
        <v>42978</v>
      </c>
      <c r="K57" s="56"/>
    </row>
    <row r="58" spans="1:19" x14ac:dyDescent="0.2">
      <c r="B58" s="57"/>
      <c r="C58" s="57"/>
    </row>
    <row r="59" spans="1:19" x14ac:dyDescent="0.2">
      <c r="A59" s="41"/>
      <c r="B59" s="41"/>
      <c r="C59" s="41"/>
      <c r="D59" s="41"/>
      <c r="E59" s="41"/>
      <c r="F59" s="41"/>
      <c r="G59" s="41"/>
      <c r="H59" s="41"/>
      <c r="I59" s="41"/>
      <c r="J59" s="42"/>
    </row>
  </sheetData>
  <mergeCells count="11">
    <mergeCell ref="A49:J49"/>
    <mergeCell ref="A50:J50"/>
    <mergeCell ref="A51:J51"/>
    <mergeCell ref="A52:J52"/>
    <mergeCell ref="B2:J2"/>
    <mergeCell ref="B3:E3"/>
    <mergeCell ref="G3:J3"/>
    <mergeCell ref="B4:C4"/>
    <mergeCell ref="D4:E4"/>
    <mergeCell ref="G4:H4"/>
    <mergeCell ref="I4:J4"/>
  </mergeCells>
  <hyperlinks>
    <hyperlink ref="F56" r:id="rId1"/>
    <hyperlink ref="F54" r:id="rId2"/>
  </hyperlinks>
  <printOptions horizontalCentered="1"/>
  <pageMargins left="0.25" right="0.25" top="0.75" bottom="0.75" header="0.3" footer="0.3"/>
  <pageSetup paperSize="9" scale="59" orientation="landscape" r:id="rId3"/>
  <headerFooter alignWithMargins="0">
    <oddFooter xml:space="preserve">&amp;LBenefits and Wages: OECD Indicators
&amp;RPrinted from www.oecd.org/els/social/workincentives on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2015</vt:lpstr>
      <vt:lpstr>Graph Min Wage</vt:lpstr>
      <vt:lpstr>2014</vt:lpstr>
      <vt:lpstr>2013</vt:lpstr>
      <vt:lpstr>2012</vt:lpstr>
      <vt:lpstr>2011</vt:lpstr>
      <vt:lpstr>2010</vt:lpstr>
      <vt:lpstr>2007</vt:lpstr>
      <vt:lpstr>2005</vt:lpstr>
      <vt:lpstr>Countries</vt:lpstr>
      <vt:lpstr>'2005'!Print_Area</vt:lpstr>
      <vt:lpstr>'2007'!Print_Area</vt:lpstr>
      <vt:lpstr>'2010'!Print_Area</vt:lpstr>
      <vt:lpstr>'2011'!Print_Area</vt:lpstr>
      <vt:lpstr>'2012'!Print_Area</vt:lpstr>
      <vt:lpstr>'2013'!Print_Area</vt:lpstr>
      <vt:lpstr>'2014'!Print_Area</vt:lpstr>
      <vt:lpstr>'2015'!Print_Area</vt:lpstr>
      <vt:lpstr>'Graph Min Wage'!Print_Area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2012-03-27T16:22:31Z</cp:lastPrinted>
  <dcterms:created xsi:type="dcterms:W3CDTF">2012-03-08T10:09:32Z</dcterms:created>
  <dcterms:modified xsi:type="dcterms:W3CDTF">2017-08-31T16:10:46Z</dcterms:modified>
</cp:coreProperties>
</file>