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6.xml" ContentType="application/vnd.openxmlformats-officedocument.drawing+xml"/>
  <Override PartName="/xl/tables/table9.xml" ContentType="application/vnd.openxmlformats-officedocument.spreadsheetml.table+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615" windowWidth="16605" windowHeight="9315"/>
  </bookViews>
  <sheets>
    <sheet name="ReadMe" sheetId="26" r:id="rId1"/>
    <sheet name="Figure1" sheetId="27" r:id="rId2"/>
    <sheet name="Figure2" sheetId="28" r:id="rId3"/>
    <sheet name="Figure3" sheetId="1" r:id="rId4"/>
    <sheet name="Figures4&amp;5" sheetId="24" r:id="rId5"/>
    <sheet name="Figure6" sheetId="3" r:id="rId6"/>
    <sheet name="Table2" sheetId="2" r:id="rId7"/>
  </sheets>
  <externalReferences>
    <externalReference r:id="rId8"/>
  </externalReferences>
  <definedNames>
    <definedName name="DATABASE_2012INP" localSheetId="1">#REF!</definedName>
    <definedName name="DATABASE_2012INP" localSheetId="2">#REF!</definedName>
    <definedName name="DATABASE_2012INP">#REF!</definedName>
    <definedName name="_xlnm.Print_Area" localSheetId="1">Figure1!$A$1:$Q$39</definedName>
    <definedName name="_xlnm.Print_Area" localSheetId="2">Figure2!$A$1:$P$37</definedName>
    <definedName name="_xlnm.Print_Area" localSheetId="3">Figure3!$A$1:$R$53</definedName>
    <definedName name="_xlnm.Print_Area" localSheetId="5">Figure6!$A$1:$J$31</definedName>
    <definedName name="_xlnm.Print_Area" localSheetId="4">'Figures4&amp;5'!$A$1:$K$58</definedName>
    <definedName name="_xlnm.Print_Area" localSheetId="6">Table2!$A$1:$H$25</definedName>
    <definedName name="_xlnm.Print_Area">[1]SENDCMP!#REF!</definedName>
  </definedNames>
  <calcPr calcId="145621"/>
</workbook>
</file>

<file path=xl/calcChain.xml><?xml version="1.0" encoding="utf-8"?>
<calcChain xmlns="http://schemas.openxmlformats.org/spreadsheetml/2006/main">
  <c r="C19" i="26" l="1"/>
  <c r="C18" i="26"/>
  <c r="A19" i="26"/>
  <c r="A18" i="26"/>
  <c r="C17" i="26"/>
  <c r="C16" i="26"/>
  <c r="A17" i="26"/>
  <c r="A16" i="26"/>
  <c r="C28" i="26"/>
  <c r="C25" i="26"/>
  <c r="C22" i="26"/>
  <c r="C20" i="26"/>
  <c r="C29" i="26"/>
  <c r="C27" i="26"/>
  <c r="C26" i="26"/>
  <c r="C24" i="26"/>
  <c r="C23" i="26"/>
  <c r="C21" i="26"/>
  <c r="A27" i="26"/>
  <c r="A26" i="26"/>
  <c r="A24" i="26"/>
  <c r="A23" i="26"/>
  <c r="A25" i="26"/>
  <c r="A22" i="26"/>
  <c r="AG5" i="24"/>
  <c r="AF5" i="24"/>
  <c r="AE5" i="24"/>
  <c r="AD5" i="24"/>
  <c r="U5" i="24"/>
  <c r="T5" i="24"/>
  <c r="S5" i="24"/>
  <c r="R5" i="24"/>
  <c r="Z73" i="24"/>
  <c r="AA73" i="24"/>
  <c r="AB73" i="24"/>
  <c r="AC73" i="24"/>
  <c r="AD73" i="24"/>
  <c r="AE73" i="24"/>
  <c r="AF73" i="24"/>
  <c r="Z74" i="24"/>
  <c r="AA74" i="24"/>
  <c r="AB74" i="24"/>
  <c r="AC74" i="24"/>
  <c r="AD74" i="24"/>
  <c r="AE74" i="24"/>
  <c r="AF74" i="24"/>
  <c r="Z75" i="24"/>
  <c r="AA75" i="24"/>
  <c r="AB75" i="24"/>
  <c r="AC75" i="24"/>
  <c r="AD75" i="24"/>
  <c r="AE75" i="24"/>
  <c r="AF75" i="24"/>
  <c r="Z76" i="24"/>
  <c r="AA76" i="24"/>
  <c r="AB76" i="24"/>
  <c r="AC76" i="24"/>
  <c r="AD76" i="24"/>
  <c r="AE76" i="24"/>
  <c r="AF76" i="24"/>
  <c r="AH18" i="24"/>
  <c r="Z6" i="24"/>
  <c r="AH32" i="24"/>
  <c r="AA6" i="24"/>
  <c r="AH46" i="24"/>
  <c r="AB6" i="24"/>
  <c r="AH60" i="24"/>
  <c r="AC6" i="24"/>
  <c r="AI18" i="24"/>
  <c r="AD6" i="24"/>
  <c r="AI32" i="24"/>
  <c r="AE6" i="24"/>
  <c r="AI46" i="24"/>
  <c r="AF6" i="24"/>
  <c r="AI60" i="24"/>
  <c r="AG6" i="24"/>
  <c r="AH19" i="24"/>
  <c r="Z7" i="24"/>
  <c r="AH33" i="24"/>
  <c r="AA7" i="24"/>
  <c r="AH47" i="24"/>
  <c r="AB7" i="24"/>
  <c r="AH61" i="24"/>
  <c r="AC7" i="24"/>
  <c r="AI19" i="24"/>
  <c r="AD7" i="24"/>
  <c r="AI33" i="24"/>
  <c r="AE7" i="24"/>
  <c r="AI47" i="24"/>
  <c r="AF7" i="24"/>
  <c r="AI61" i="24"/>
  <c r="AG7" i="24"/>
  <c r="AH20" i="24"/>
  <c r="Z8" i="24"/>
  <c r="AH34" i="24"/>
  <c r="AA8" i="24"/>
  <c r="AH48" i="24"/>
  <c r="AB8" i="24"/>
  <c r="AH62" i="24"/>
  <c r="AC8" i="24"/>
  <c r="AI20" i="24"/>
  <c r="AD8" i="24"/>
  <c r="AI34" i="24"/>
  <c r="AE8" i="24"/>
  <c r="AI48" i="24"/>
  <c r="AF8" i="24"/>
  <c r="AI62" i="24"/>
  <c r="AG8" i="24"/>
  <c r="AH21" i="24"/>
  <c r="Z9" i="24"/>
  <c r="AH35" i="24"/>
  <c r="AA9" i="24"/>
  <c r="AH49" i="24"/>
  <c r="AB9" i="24"/>
  <c r="AH63" i="24"/>
  <c r="AC9" i="24"/>
  <c r="AI21" i="24"/>
  <c r="AD9" i="24"/>
  <c r="AI35" i="24"/>
  <c r="AE9" i="24"/>
  <c r="AI49" i="24"/>
  <c r="AF9" i="24"/>
  <c r="AI63" i="24"/>
  <c r="AG9" i="24"/>
  <c r="AH22" i="24"/>
  <c r="Z10" i="24"/>
  <c r="AH36" i="24"/>
  <c r="AA10" i="24"/>
  <c r="AH50" i="24"/>
  <c r="AB10" i="24"/>
  <c r="AH64" i="24"/>
  <c r="AC10" i="24"/>
  <c r="AI22" i="24"/>
  <c r="AD10" i="24"/>
  <c r="AI36" i="24"/>
  <c r="AE10" i="24"/>
  <c r="AI50" i="24"/>
  <c r="AF10" i="24"/>
  <c r="AI64" i="24"/>
  <c r="AG10" i="24"/>
  <c r="AH23" i="24"/>
  <c r="Z11" i="24"/>
  <c r="AH37" i="24"/>
  <c r="AA11" i="24"/>
  <c r="AH51" i="24"/>
  <c r="AB11" i="24"/>
  <c r="AH65" i="24"/>
  <c r="AC11" i="24"/>
  <c r="AI23" i="24"/>
  <c r="AD11" i="24"/>
  <c r="AI37" i="24"/>
  <c r="AE11" i="24"/>
  <c r="AI51" i="24"/>
  <c r="AF11" i="24"/>
  <c r="AI65" i="24"/>
  <c r="AG11" i="24"/>
  <c r="AH24" i="24"/>
  <c r="Z12" i="24"/>
  <c r="AH38" i="24"/>
  <c r="AA12" i="24"/>
  <c r="AH52" i="24"/>
  <c r="AB12" i="24"/>
  <c r="AH66" i="24"/>
  <c r="AC12" i="24"/>
  <c r="AI24" i="24"/>
  <c r="AD12" i="24"/>
  <c r="AI38" i="24"/>
  <c r="AE12" i="24"/>
  <c r="AI52" i="24"/>
  <c r="AF12" i="24"/>
  <c r="AI66" i="24"/>
  <c r="AG12" i="24"/>
  <c r="AH25" i="24"/>
  <c r="Z13" i="24"/>
  <c r="AH39" i="24"/>
  <c r="AA13" i="24"/>
  <c r="AH53" i="24"/>
  <c r="AB13" i="24"/>
  <c r="AH67" i="24"/>
  <c r="AC13" i="24"/>
  <c r="AI25" i="24"/>
  <c r="AD13" i="24"/>
  <c r="AI39" i="24"/>
  <c r="AE13" i="24"/>
  <c r="AI53" i="24"/>
  <c r="AF13" i="24"/>
  <c r="AI67" i="24"/>
  <c r="AG13" i="24"/>
  <c r="AH26" i="24"/>
  <c r="Z14" i="24"/>
  <c r="AH40" i="24"/>
  <c r="AA14" i="24"/>
  <c r="AH54" i="24"/>
  <c r="AB14" i="24"/>
  <c r="AH68" i="24"/>
  <c r="AC14" i="24"/>
  <c r="AI26" i="24"/>
  <c r="AD14" i="24"/>
  <c r="AI40" i="24"/>
  <c r="AE14" i="24"/>
  <c r="AI54" i="24"/>
  <c r="AF14" i="24"/>
  <c r="AI68" i="24"/>
  <c r="AG14" i="24"/>
  <c r="AH27" i="24"/>
  <c r="Z15" i="24"/>
  <c r="AH41" i="24"/>
  <c r="AA15" i="24"/>
  <c r="AH55" i="24"/>
  <c r="AB15" i="24"/>
  <c r="AH69" i="24"/>
  <c r="AC15" i="24"/>
  <c r="AI27" i="24"/>
  <c r="AD15" i="24"/>
  <c r="AI41" i="24"/>
  <c r="AE15" i="24"/>
  <c r="AI55" i="24"/>
  <c r="AF15" i="24"/>
  <c r="AI69" i="24"/>
  <c r="AG15" i="24"/>
  <c r="AH29" i="24"/>
  <c r="AI29" i="24"/>
  <c r="AH43" i="24"/>
  <c r="AI43" i="24"/>
  <c r="A29" i="26"/>
  <c r="A28" i="26"/>
  <c r="A21" i="26"/>
  <c r="A20" i="26"/>
  <c r="W26" i="24"/>
  <c r="U14" i="24"/>
  <c r="W59" i="24"/>
  <c r="T14" i="24"/>
  <c r="W48" i="24"/>
  <c r="S14" i="24"/>
  <c r="W37" i="24"/>
  <c r="R14" i="24"/>
  <c r="V26" i="24"/>
  <c r="Q14" i="24"/>
  <c r="V59" i="24"/>
  <c r="P14" i="24"/>
  <c r="V48" i="24"/>
  <c r="O14" i="24"/>
  <c r="V37" i="24"/>
  <c r="N14" i="24"/>
  <c r="W24" i="24"/>
  <c r="U12" i="24"/>
  <c r="W57" i="24"/>
  <c r="T12" i="24"/>
  <c r="W46" i="24"/>
  <c r="S12" i="24"/>
  <c r="W35" i="24"/>
  <c r="R12" i="24"/>
  <c r="V24" i="24"/>
  <c r="Q12" i="24"/>
  <c r="V57" i="24"/>
  <c r="P12" i="24"/>
  <c r="V46" i="24"/>
  <c r="O12" i="24"/>
  <c r="V35" i="24"/>
  <c r="N12" i="24"/>
  <c r="W23" i="24"/>
  <c r="U11" i="24"/>
  <c r="W56" i="24"/>
  <c r="T11" i="24"/>
  <c r="W45" i="24"/>
  <c r="S11" i="24"/>
  <c r="W34" i="24"/>
  <c r="R11" i="24"/>
  <c r="V23" i="24"/>
  <c r="Q11" i="24"/>
  <c r="V56" i="24"/>
  <c r="P11" i="24"/>
  <c r="V45" i="24"/>
  <c r="O11" i="24"/>
  <c r="V34" i="24"/>
  <c r="N11" i="24"/>
  <c r="W22" i="24"/>
  <c r="U10" i="24"/>
  <c r="W55" i="24"/>
  <c r="T10" i="24"/>
  <c r="W44" i="24"/>
  <c r="S10" i="24"/>
  <c r="W33" i="24"/>
  <c r="R10" i="24"/>
  <c r="V22" i="24"/>
  <c r="Q10" i="24"/>
  <c r="V55" i="24"/>
  <c r="P10" i="24"/>
  <c r="V44" i="24"/>
  <c r="O10" i="24"/>
  <c r="V33" i="24"/>
  <c r="N10" i="24"/>
  <c r="W21" i="24"/>
  <c r="U9" i="24"/>
  <c r="W54" i="24"/>
  <c r="T9" i="24"/>
  <c r="W43" i="24"/>
  <c r="S9" i="24"/>
  <c r="W32" i="24"/>
  <c r="R9" i="24"/>
  <c r="V21" i="24"/>
  <c r="Q9" i="24"/>
  <c r="V54" i="24"/>
  <c r="P9" i="24"/>
  <c r="V43" i="24"/>
  <c r="O9" i="24"/>
  <c r="V32" i="24"/>
  <c r="N9" i="24"/>
  <c r="W20" i="24"/>
  <c r="U8" i="24"/>
  <c r="W53" i="24"/>
  <c r="T8" i="24"/>
  <c r="W42" i="24"/>
  <c r="S8" i="24"/>
  <c r="W31" i="24"/>
  <c r="R8" i="24"/>
  <c r="V20" i="24"/>
  <c r="Q8" i="24"/>
  <c r="V53" i="24"/>
  <c r="P8" i="24"/>
  <c r="V42" i="24"/>
  <c r="O8" i="24"/>
  <c r="V31" i="24"/>
  <c r="N8" i="24"/>
  <c r="W19" i="24"/>
  <c r="U7" i="24"/>
  <c r="W52" i="24"/>
  <c r="T7" i="24"/>
  <c r="W41" i="24"/>
  <c r="S7" i="24"/>
  <c r="W30" i="24"/>
  <c r="R7" i="24"/>
  <c r="V19" i="24"/>
  <c r="Q7" i="24"/>
  <c r="V52" i="24"/>
  <c r="P7" i="24"/>
  <c r="V41" i="24"/>
  <c r="O7" i="24"/>
  <c r="V30" i="24"/>
  <c r="N7" i="24"/>
  <c r="W18" i="24"/>
  <c r="U6" i="24"/>
  <c r="W51" i="24"/>
  <c r="T6" i="24"/>
  <c r="W40" i="24"/>
  <c r="S6" i="24"/>
  <c r="W29" i="24"/>
  <c r="R6" i="24"/>
  <c r="V18" i="24"/>
  <c r="Q6" i="24"/>
  <c r="V51" i="24"/>
  <c r="P6" i="24"/>
  <c r="V40" i="24"/>
  <c r="O6" i="24"/>
  <c r="V29" i="24"/>
  <c r="N6" i="24"/>
</calcChain>
</file>

<file path=xl/sharedStrings.xml><?xml version="1.0" encoding="utf-8"?>
<sst xmlns="http://schemas.openxmlformats.org/spreadsheetml/2006/main" count="486" uniqueCount="245">
  <si>
    <t xml:space="preserve"> </t>
  </si>
  <si>
    <t>Lose more than 10%</t>
  </si>
  <si>
    <t>Lose 5-10%</t>
  </si>
  <si>
    <t>Lose 1-5%</t>
  </si>
  <si>
    <t>Within 1%</t>
  </si>
  <si>
    <t>Gain 1-5%</t>
  </si>
  <si>
    <t>Gain 5-10%</t>
  </si>
  <si>
    <t>Gain more than 10%</t>
  </si>
  <si>
    <t>Poorest</t>
  </si>
  <si>
    <t>Richest</t>
  </si>
  <si>
    <t>Total</t>
  </si>
  <si>
    <t>UK</t>
  </si>
  <si>
    <t>Finland</t>
  </si>
  <si>
    <t>France</t>
  </si>
  <si>
    <t xml:space="preserve">France </t>
  </si>
  <si>
    <t>Italy</t>
  </si>
  <si>
    <t>All gain</t>
  </si>
  <si>
    <t>All lose</t>
  </si>
  <si>
    <t>Winners</t>
  </si>
  <si>
    <t>Losers</t>
  </si>
  <si>
    <t>No</t>
  </si>
  <si>
    <t>Yes</t>
  </si>
  <si>
    <t>UK: 83%</t>
  </si>
  <si>
    <t>UK: 7%</t>
  </si>
  <si>
    <t>UK: 2%</t>
  </si>
  <si>
    <t>UK: 8%</t>
  </si>
  <si>
    <t>Finland: 90%</t>
  </si>
  <si>
    <t>Finland: 3%</t>
  </si>
  <si>
    <t>Finland: 5%</t>
  </si>
  <si>
    <t>Finland: 2%</t>
  </si>
  <si>
    <t>France: 4%</t>
  </si>
  <si>
    <t>Italy: 83%</t>
  </si>
  <si>
    <t>Italy: 4%</t>
  </si>
  <si>
    <t xml:space="preserve">No </t>
  </si>
  <si>
    <t>Germany</t>
  </si>
  <si>
    <t>DEU</t>
  </si>
  <si>
    <t>Belgium</t>
  </si>
  <si>
    <t>BEL</t>
  </si>
  <si>
    <t>Austria</t>
  </si>
  <si>
    <t>AUT</t>
  </si>
  <si>
    <t>FIN</t>
  </si>
  <si>
    <t>Denmark</t>
  </si>
  <si>
    <t>DNK</t>
  </si>
  <si>
    <t>FRA</t>
  </si>
  <si>
    <t>Switzerland</t>
  </si>
  <si>
    <t>CHE</t>
  </si>
  <si>
    <t>Sweden</t>
  </si>
  <si>
    <t>SWE</t>
  </si>
  <si>
    <t>Norway</t>
  </si>
  <si>
    <t>NOR</t>
  </si>
  <si>
    <t>Luxembourg</t>
  </si>
  <si>
    <t>LUX</t>
  </si>
  <si>
    <t>Hungary</t>
  </si>
  <si>
    <t>HUN</t>
  </si>
  <si>
    <t>Iceland</t>
  </si>
  <si>
    <t>ISL</t>
  </si>
  <si>
    <t>Portugal</t>
  </si>
  <si>
    <t>PRT</t>
  </si>
  <si>
    <t>Netherlands</t>
  </si>
  <si>
    <t>NLD</t>
  </si>
  <si>
    <t>United Kingdom</t>
  </si>
  <si>
    <t>GBR</t>
  </si>
  <si>
    <t>Slovenia</t>
  </si>
  <si>
    <t>SVN</t>
  </si>
  <si>
    <t>CZE</t>
  </si>
  <si>
    <t>Spain</t>
  </si>
  <si>
    <t>ESP</t>
  </si>
  <si>
    <t>United States</t>
  </si>
  <si>
    <t>USA</t>
  </si>
  <si>
    <t>Estonia</t>
  </si>
  <si>
    <t>EST</t>
  </si>
  <si>
    <t>Greece</t>
  </si>
  <si>
    <t>GRC</t>
  </si>
  <si>
    <t>Poland</t>
  </si>
  <si>
    <t>POL</t>
  </si>
  <si>
    <t>SVK</t>
  </si>
  <si>
    <t>ITA</t>
  </si>
  <si>
    <t>New Zealand</t>
  </si>
  <si>
    <t>Mexico</t>
  </si>
  <si>
    <t>Israel</t>
  </si>
  <si>
    <t>Korea</t>
  </si>
  <si>
    <t>Ireland</t>
  </si>
  <si>
    <t>Latvia</t>
  </si>
  <si>
    <t>Chile</t>
  </si>
  <si>
    <t>NZL</t>
  </si>
  <si>
    <t>AUS</t>
  </si>
  <si>
    <t>CAN</t>
  </si>
  <si>
    <t>MEX</t>
  </si>
  <si>
    <t>ISR</t>
  </si>
  <si>
    <t>KOR</t>
  </si>
  <si>
    <t>IRL</t>
  </si>
  <si>
    <t>LVA</t>
  </si>
  <si>
    <t>CHL</t>
  </si>
  <si>
    <t>Poorest 20%</t>
  </si>
  <si>
    <t>Richest 20%</t>
  </si>
  <si>
    <t>Australia</t>
  </si>
  <si>
    <t>Canada</t>
  </si>
  <si>
    <t>Japan</t>
  </si>
  <si>
    <t>JPN</t>
  </si>
  <si>
    <t>Turkey</t>
  </si>
  <si>
    <t>OECD</t>
  </si>
  <si>
    <t>In poverty under existing system?</t>
  </si>
  <si>
    <t>In poverty under basic income?</t>
  </si>
  <si>
    <t>Per-capita benefit spending</t>
  </si>
  <si>
    <t>Italy: 9%</t>
  </si>
  <si>
    <t>France: 89%</t>
  </si>
  <si>
    <t>France: 5%</t>
  </si>
  <si>
    <t>France: 2%</t>
  </si>
  <si>
    <t>under 65:</t>
  </si>
  <si>
    <t>Social assistance benefit level (single-person household)</t>
  </si>
  <si>
    <t>&lt;18</t>
  </si>
  <si>
    <t>18-24</t>
  </si>
  <si>
    <t>25-34</t>
  </si>
  <si>
    <t>35-44</t>
  </si>
  <si>
    <t>45-54</t>
  </si>
  <si>
    <t>55-64</t>
  </si>
  <si>
    <t>65+</t>
  </si>
  <si>
    <t>Transfers received by working-age individuals in low and high-income groups, 2013 or latest year available</t>
  </si>
  <si>
    <t xml:space="preserve">1. Existing cash support can be patchy and is not always tightly targeted to the poor </t>
  </si>
  <si>
    <t>Slovak Rep.</t>
  </si>
  <si>
    <t>Nouvelle-Zélande</t>
  </si>
  <si>
    <t>Pays-Bas</t>
  </si>
  <si>
    <t>Finlande</t>
  </si>
  <si>
    <t>Australie</t>
  </si>
  <si>
    <t>Danemark</t>
  </si>
  <si>
    <t>Royaume-Uni</t>
  </si>
  <si>
    <t>Suède</t>
  </si>
  <si>
    <t>Allemagne</t>
  </si>
  <si>
    <t>Suisse</t>
  </si>
  <si>
    <t>Belgique</t>
  </si>
  <si>
    <t>Mexique</t>
  </si>
  <si>
    <t>Norvège</t>
  </si>
  <si>
    <t>Islande</t>
  </si>
  <si>
    <t>Israël</t>
  </si>
  <si>
    <t>OCDE</t>
  </si>
  <si>
    <t>États-Unis</t>
  </si>
  <si>
    <t>Corée</t>
  </si>
  <si>
    <t>Irlande</t>
  </si>
  <si>
    <t>Slovénie</t>
  </si>
  <si>
    <t>Estonie</t>
  </si>
  <si>
    <t>Hongrie</t>
  </si>
  <si>
    <t>Japon</t>
  </si>
  <si>
    <t>Autriche</t>
  </si>
  <si>
    <t>Lettonie</t>
  </si>
  <si>
    <t>Chili</t>
  </si>
  <si>
    <t>Pologne</t>
  </si>
  <si>
    <t>Espagne</t>
  </si>
  <si>
    <t>Italie</t>
  </si>
  <si>
    <t>Grèce</t>
  </si>
  <si>
    <t>Czech Rep.</t>
  </si>
  <si>
    <t>Rép. tchèque</t>
  </si>
  <si>
    <t>Rép. slovaque</t>
  </si>
  <si>
    <t>Notes: Age group 18-65, 18-62 in France. Public social cash transfers at the household level, adjusted for household size. Income groups refer to disposable incomes. Additional data provided by France show that, without counting old-age and disability pensions, the bottom 20% in France receive about three times as much as the top 20%.
Source: Calculations based on the OECD Income Distribution Database (http://oe.cd/idd).</t>
  </si>
  <si>
    <t>Transfers received by working-age individuals in low and high-income groups, percentage of average transfers, 2013 or latest year available</t>
  </si>
  <si>
    <t>2. At current spending levels, a basic income would be well below the poverty line</t>
  </si>
  <si>
    <t>Notes: Poverty thresholds are 50% of median disposable household income. Per-capita spending is in gross terms and refers to total cash transfer except old-age and survivor pensions, but including early-retirement benefits where these can be identified, divided by the number of residents aged below 65 (62 in France). Where receipt of old-age pensions among working-age individuals is relatively common (e.g. in France), true per-capita amounts of all “non-elderly” benefits is significantly higher. Some countries (e.g. Luxembourg) pay significant amounts of benefits to non-residents; dividing total expenditure by the resident populations only overestimates true per-capita amounts in these cases. Social assistance amounts refer to the main means-tested safety-net benefit available for working-age people and do not include cash housing benefits that may be available separately. Social Assistance in Italy refers to the Sostegno per l'inclusione attiva GMI programme that started being rolled out nationally in 2016; no nationally applicable GMI programme existed prior to that.
Sources: OECD social expenditure, income distribution, and tax-benefit policy databases</t>
  </si>
  <si>
    <t>3. Few people would see their incomes unaffected by a Basic Income</t>
  </si>
  <si>
    <t>Gain de plus de 10%</t>
  </si>
  <si>
    <t>Gain de 5-10%</t>
  </si>
  <si>
    <t>Gain de 1-5%</t>
  </si>
  <si>
    <t>Perte de plus de 10%</t>
  </si>
  <si>
    <t>Perte de 5-10%</t>
  </si>
  <si>
    <t>Perte de 1-5%</t>
  </si>
  <si>
    <t xml:space="preserve"> +- 1%</t>
  </si>
  <si>
    <t>Notes: Working-age households are those with at least one working-age individual. Hypothetical budget-neutral reform where a basic income would replace most existing working-age benefits, as well as the tax-free allowance. See main text and Box 2 for details. 
Source: Secretariat calculations using EUROMOD.</t>
  </si>
  <si>
    <t>Gainers and losers, in % of individuals in working-age households</t>
  </si>
  <si>
    <t>With existing benefits</t>
  </si>
  <si>
    <t>With a basic Income</t>
  </si>
  <si>
    <t>Poverty rates under existing systems, and a BI</t>
  </si>
  <si>
    <t>Avec les prestations existantes</t>
  </si>
  <si>
    <t>Avec un revenu de base</t>
  </si>
  <si>
    <t xml:space="preserve">Notes and sources: see Figure 3 and Table 2. </t>
  </si>
  <si>
    <t xml:space="preserve">Poverty rates are relative to the number of people living in working-age households. </t>
  </si>
  <si>
    <t>Figures and Data</t>
  </si>
  <si>
    <t>Graphiques et données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</si>
  <si>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</si>
  <si>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</si>
  <si>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4. Early retirees would lose out when existing benefits are replaced with a modest BI</t>
  </si>
  <si>
    <t xml:space="preserve">Notes and sources: See Figure 3. Gains and losses each refer to income changes of 1% or more. </t>
  </si>
  <si>
    <t>5. Low-income households currently receiving a benefit would often be worse off under a BI</t>
  </si>
  <si>
    <t>Panel A: Percentage gaining, by income group</t>
  </si>
  <si>
    <t>Panel B: Percentage losing, by income group</t>
  </si>
  <si>
    <t>Data Figure 4</t>
  </si>
  <si>
    <t>Data Figure 5</t>
  </si>
  <si>
    <t>Turquie</t>
  </si>
  <si>
    <t xml:space="preserve"> + pauvres</t>
  </si>
  <si>
    <t xml:space="preserve"> + riches</t>
  </si>
  <si>
    <t>Partie A: Pourcentage gagnant, par groupe de revenu</t>
  </si>
  <si>
    <t>Partie B: Pourcentage perdant, par groupe de revenu</t>
  </si>
  <si>
    <t>Partie A: Pourcentage gagnant, par groupe d'âge</t>
  </si>
  <si>
    <t>Partie B: Pourcentage perdant, par groupe d'âge</t>
  </si>
  <si>
    <t>Panel A: Percentage gaining, by age group</t>
  </si>
  <si>
    <t>Panel B: Percentage losing, by age group</t>
  </si>
  <si>
    <t>Back to ReadMe</t>
  </si>
  <si>
    <t>6. … Basic income would often not lower poverty overall</t>
  </si>
  <si>
    <t>Non</t>
  </si>
  <si>
    <t>Oui</t>
  </si>
  <si>
    <t>Finlande : 90%</t>
  </si>
  <si>
    <t>Italie : 83%</t>
  </si>
  <si>
    <t>France : 89%</t>
  </si>
  <si>
    <t>Royaume-Uni : 83%</t>
  </si>
  <si>
    <t>France : 2%</t>
  </si>
  <si>
    <t>Italie : 4%</t>
  </si>
  <si>
    <t>Finlande : 2%</t>
  </si>
  <si>
    <t>Royaume-Uni : 2%</t>
  </si>
  <si>
    <t>France : 5%</t>
  </si>
  <si>
    <t>Royaume-Uni : 7%</t>
  </si>
  <si>
    <t>Finlande : 3%</t>
  </si>
  <si>
    <t>Finlande : 5%</t>
  </si>
  <si>
    <t>Italie : 9%</t>
  </si>
  <si>
    <t>France : 4%</t>
  </si>
  <si>
    <t>Royaume-Uni : 8%</t>
  </si>
  <si>
    <t>3. Rares sont les personnes dont le revenu ne serait en rien affecté par l'instauration d'un revenu de base</t>
  </si>
  <si>
    <t>Gagnants et perdants, en % des membres de ménages d'âge actif</t>
  </si>
  <si>
    <t>4. Les préretraités y perdraient si les prestations existantes étaient remplacées par un revenu de base d'un montant modeste</t>
  </si>
  <si>
    <t xml:space="preserve">Notes et sources : Voir graphique 3. Pertes et gains renvoient respectivement à une variation de 1 % ou plus du revenu. </t>
  </si>
  <si>
    <t>5.Les ménages à faible revenu bénéficiant actuellement d'une prestation perdraient souvent à l'instauration d'un revenu de base</t>
  </si>
  <si>
    <t>En situation de pauvreté avec le revenu de base ?</t>
  </si>
  <si>
    <t>En situation de pauvreté dans le cadre du système existant ?</t>
  </si>
  <si>
    <t>20 % les plus pauvres</t>
  </si>
  <si>
    <t>20 % les plus riches</t>
  </si>
  <si>
    <t>Dépenses de transferts par habitant</t>
  </si>
  <si>
    <t>2. Aux niveaux de dépenses actuels, un revenu de base serait nettement inférieur au seuil de pauvreté</t>
  </si>
  <si>
    <t>Notes : Dans chaque pays, le seuil de pauvreté est égal à 50 % du revenu disponible médian des ménages. Les dépenses de transferts par habitant sont exprimées en termes bruts et correspondent à la somme des transferts en espèces, à l'exclusion des pensions de vieillesse et de réversion mais à l'inclusion des prestations de retraite anticipée lorsqu'il est possible de les identifier, divisée par le nombre de résidents âgés de moins de 65 ans (62 ans en France). Lorsqu'il est relativement courant que des personnes d'âge actif perçoivent des pensions de vieillesse (comme en France), le véritable montant des transferts par habitant « hors prestations destinées aux personnes âgées » est nettement plus élevé. Certains pays (comme le Luxembourg) versent des volumes importants de prestations à des non-résidents ; en conséquence, diviser les dépenses totales de transferts par le nombre de résidents aboutit à une surestimation des dépenses de transferts par habitant dans ce cas de figure. L'aide sociale correspond à la principale prestation sous conditions de ressources destinée à servir de filet de sécurité aux personnes d'âge actif, et n'inclut pas les éventuelles aides monétaires au logement disponibles par ailleurs. En Italie, l'aide sociale correspond à l'aide à l'inclusion active (SIA, Sostegno per l'Inclusione Attiva), un dispositif de revenu minimum garanti dont le déploiement a débuté au niveau national en 2016 ; il n'existait pas de revenu minimum garanti de portée nationale avant cela en Italie.
Sources : Bases de données de l'OCDE sur les dépenses sociales, sur la distribution des revenus et sur les systèmes d'impôts et de prestations.</t>
  </si>
  <si>
    <t>1. Le système de transferts sociaux en espèces peut présenter des lacunes et n'est pas toujours bien ciblé sur les plus pauvres</t>
  </si>
  <si>
    <t>Note: Personnes âgées de 18 à 65 ans (18 à 62 ans en France). Transferts sociaux publics en espèces au niveau du ménage, corrigés en fonction de sa taille. Les groupes de revenu sont déterminés en fonction du revenu disponible. Des données complémentaires fournies par la France montrent que, hors pensions de vieillesse et d'invalidité, les transferts reçus par les 20 % les plus pauvres de la population française sont environ trois fois supérieurs à ceux reçus par les 20 % les plus riches. 
Source : Calculs fondés sur la Base de données de l'OCDE sur la distribution des revenus (http://oe.cd/idd).</t>
  </si>
  <si>
    <t>Source: OECD (2017), Basic Income as a policy option: Can it add up? (www.oecd.org/employment/future-of-work.htm).</t>
  </si>
  <si>
    <t>Notes : Par ménages d'âge actif on entend les ménages composés d'au moins un membre d'âge actif. Réforme hypothétique neutre sur le plan budgétaire où un revenu de base remplacerait la plupart des prestations existantes versées aux personnes d'âge actif, ou une allocation exonérée d'impôt. Voir corps du texte et encadré 2 pour plus de détails.  
Source : Calculs du Secrétariat à partir d'EUROMOD.</t>
  </si>
  <si>
    <t>Source: OCDE (2017), Focus sur le revenu de base (www.oecd.org/employment/future-of-work.htm).</t>
  </si>
  <si>
    <t>Tableau 2. Un large revenu de base modifierait la distribution des risques de pauvreté …</t>
  </si>
  <si>
    <t>Table 2. A comprehensive Basic Income would change the distribution of poverty risks …</t>
  </si>
  <si>
    <t>Note et Source: Voir graphique 3. Le seuil de pauvreté est égal à 50 % du revenu médian des ménages, corrigé en fonction de la taille du ménage par la racine carrée de la taille du ménage. Les cellules ombrées en vert (rouge) mettent en évidence la proportion de personnes sortant de la pauvreté ou basculant dans la pauvreté après l'introduction d'un revenu de base.</t>
  </si>
  <si>
    <t>Note and Source: See Figure 3. Poverty line is 50% of median household income adjusted for household size using square root of household size. Cells shaded in green (red) show shares of people moving out of (into) poverty following the BI reform.</t>
  </si>
  <si>
    <t>Taux de pauvreté avec le système actuel, et avec un revenu de base</t>
  </si>
  <si>
    <t xml:space="preserve">6. … et le revenu de base ne permettrait pas forcément de faire reculer la pauvreté </t>
  </si>
  <si>
    <t>Notes et sources : voir le graphique 3 et le tableau 2. Les taux de pauvreté sont fonction du nombre de personnes qui composent les ménages d'âge actif.</t>
  </si>
  <si>
    <t>Dépenses de transferts par habitant (hors prestations destinées aux personnes âgées) et niveau de revenu minimum garanti pour une personne seule, en pourcentage du seuil de pauvreté, 2013</t>
  </si>
  <si>
    <t>Niveau de revenu minimum garanti (ménage d'une personne)</t>
  </si>
  <si>
    <t>Non-elderly benefit spending per capita and social assistance level for a single person as a percentage of the poverty line, 2013</t>
  </si>
  <si>
    <t>Transferts reçus par les personnes d'âge actif aux revenus faibles et élevés, 2013 ou dernière année disponible</t>
  </si>
  <si>
    <t>Czech Republic</t>
  </si>
  <si>
    <t>Slovak Republic</t>
  </si>
  <si>
    <t>République slovaque</t>
  </si>
  <si>
    <t>Basic Income as a policy option: Can it add up? (May 2017)</t>
  </si>
  <si>
    <t>Le revenu de base : que changerait-il ? (Mai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</si>
</sst>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0.0"/>
    <numFmt numFmtId="165" formatCode="0.0%"/>
    <numFmt numFmtId="166" formatCode="General_)"/>
    <numFmt numFmtId="167" formatCode="#,##0.0"/>
    <numFmt numFmtId="168" formatCode="#,##0.000"/>
    <numFmt numFmtId="169" formatCode="#,##0.00__;\-#,##0.00__;#,##0.00__;@__"/>
    <numFmt numFmtId="170" formatCode="_ * #,##0.00_ ;_ * \-#,##0.00_ ;_ * &quot;-&quot;??_ ;_ @_ "/>
    <numFmt numFmtId="171" formatCode="_-* #,##0\ _F_B_-;\-* #,##0\ _F_B_-;_-* &quot;-&quot;\ _F_B_-;_-@_-"/>
    <numFmt numFmtId="172" formatCode="_-* #,##0.00\ _F_B_-;\-* #,##0.00\ _F_B_-;_-* &quot;-&quot;??\ _F_B_-;_-@_-"/>
    <numFmt numFmtId="173" formatCode="_-* #,##0\ &quot;FB&quot;_-;\-* #,##0\ &quot;FB&quot;_-;_-* &quot;-&quot;\ &quot;FB&quot;_-;_-@_-"/>
    <numFmt numFmtId="174" formatCode="_-* #,##0.00\ &quot;FB&quot;_-;\-* #,##0.00\ &quot;FB&quot;_-;_-* &quot;-&quot;??\ &quot;FB&quot;_-;_-@_-"/>
    <numFmt numFmtId="175" formatCode="0.00_)"/>
  </numFmts>
  <fonts count="57">
    <font>
      <sz val="10"/>
      <color theme="1"/>
      <name val="Arial"/>
      <family val="2"/>
    </font>
    <font>
      <sz val="10"/>
      <color theme="1"/>
      <name val="Arial Narrow"/>
      <family val="2"/>
    </font>
    <font>
      <sz val="10"/>
      <color rgb="FF000000"/>
      <name val="Arial Narrow"/>
      <family val="2"/>
    </font>
    <font>
      <sz val="10"/>
      <color theme="1"/>
      <name val="Arial"/>
      <family val="2"/>
    </font>
    <font>
      <sz val="11"/>
      <color theme="1"/>
      <name val="Calibri"/>
      <family val="2"/>
      <scheme val="minor"/>
    </font>
    <font>
      <b/>
      <sz val="10"/>
      <color theme="1"/>
      <name val="Calibri"/>
      <family val="2"/>
      <scheme val="minor"/>
    </font>
    <font>
      <sz val="10"/>
      <color theme="1"/>
      <name val="Calibri"/>
      <family val="2"/>
      <scheme val="minor"/>
    </font>
    <font>
      <sz val="10"/>
      <name val="Arial"/>
      <family val="2"/>
    </font>
    <font>
      <sz val="11"/>
      <name val="Times New Roman"/>
      <family val="1"/>
    </font>
    <font>
      <b/>
      <sz val="10"/>
      <color theme="1"/>
      <name val="Arial"/>
      <family val="2"/>
    </font>
    <font>
      <b/>
      <sz val="10"/>
      <color rgb="FFF47920"/>
      <name val="Arial"/>
      <family val="2"/>
    </font>
    <font>
      <sz val="8"/>
      <color theme="1"/>
      <name val="Arial"/>
      <family val="2"/>
    </font>
    <font>
      <sz val="11"/>
      <name val="Arial"/>
      <family val="2"/>
    </font>
    <font>
      <sz val="9"/>
      <color theme="1"/>
      <name val="Arial"/>
      <family val="2"/>
    </font>
    <font>
      <b/>
      <sz val="8"/>
      <color rgb="FFF47920"/>
      <name val="Arial"/>
      <family val="2"/>
    </font>
    <font>
      <sz val="10"/>
      <color indexed="8"/>
      <name val="Arial"/>
      <family val="2"/>
    </font>
    <font>
      <b/>
      <sz val="14"/>
      <color theme="1"/>
      <name val="Arial Narrow"/>
      <family val="2"/>
    </font>
    <font>
      <b/>
      <sz val="18"/>
      <color theme="3"/>
      <name val="Arial Narrow"/>
      <family val="2"/>
    </font>
    <font>
      <u/>
      <sz val="10"/>
      <color theme="10"/>
      <name val="Arial"/>
      <family val="2"/>
    </font>
    <font>
      <sz val="8"/>
      <name val="Arial"/>
      <family val="2"/>
    </font>
    <font>
      <sz val="8"/>
      <color indexed="8"/>
      <name val="Arial"/>
      <family val="2"/>
    </font>
    <font>
      <sz val="11"/>
      <color theme="0"/>
      <name val="Calibri"/>
      <family val="2"/>
      <scheme val="minor"/>
    </font>
    <font>
      <sz val="11"/>
      <color rgb="FF9C0006"/>
      <name val="Calibri"/>
      <family val="2"/>
      <scheme val="minor"/>
    </font>
    <font>
      <sz val="9"/>
      <color indexed="9"/>
      <name val="Times"/>
      <family val="1"/>
    </font>
    <font>
      <b/>
      <sz val="11"/>
      <color rgb="FFFA7D00"/>
      <name val="Calibri"/>
      <family val="2"/>
      <scheme val="minor"/>
    </font>
    <font>
      <b/>
      <sz val="11"/>
      <color theme="0"/>
      <name val="Calibri"/>
      <family val="2"/>
      <scheme val="minor"/>
    </font>
    <font>
      <sz val="9"/>
      <color indexed="8"/>
      <name val="Times"/>
      <family val="1"/>
    </font>
    <font>
      <sz val="9"/>
      <name val="Times"/>
      <family val="1"/>
    </font>
    <font>
      <sz val="1"/>
      <color indexed="8"/>
      <name val="Courier"/>
      <family val="3"/>
    </font>
    <font>
      <sz val="8"/>
      <name val="Helvetica"/>
      <family val="2"/>
    </font>
    <font>
      <i/>
      <sz val="11"/>
      <color rgb="FF7F7F7F"/>
      <name val="Calibri"/>
      <family val="2"/>
      <scheme val="minor"/>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i/>
      <sz val="16"/>
      <name val="Helv"/>
    </font>
    <font>
      <sz val="10"/>
      <name val="MS Sans Serif"/>
      <family val="2"/>
    </font>
    <font>
      <sz val="11"/>
      <name val="Calibri"/>
      <family val="2"/>
    </font>
    <font>
      <sz val="10"/>
      <color indexed="8"/>
      <name val="Calibri"/>
      <family val="2"/>
    </font>
    <font>
      <sz val="10"/>
      <color indexed="8"/>
      <name val="Times"/>
      <family val="1"/>
    </font>
    <font>
      <sz val="9"/>
      <name val="Times New Roman"/>
      <family val="1"/>
    </font>
    <font>
      <sz val="12"/>
      <name val="Arial CE"/>
    </font>
    <font>
      <b/>
      <sz val="11"/>
      <color rgb="FF3F3F3F"/>
      <name val="Calibri"/>
      <family val="2"/>
      <scheme val="minor"/>
    </font>
    <font>
      <sz val="10"/>
      <name val="Times New Roman"/>
      <family val="1"/>
    </font>
    <font>
      <b/>
      <sz val="11"/>
      <color theme="1"/>
      <name val="Calibri"/>
      <family val="2"/>
      <scheme val="minor"/>
    </font>
    <font>
      <sz val="11"/>
      <color rgb="FFFF0000"/>
      <name val="Calibri"/>
      <family val="2"/>
      <scheme val="minor"/>
    </font>
    <font>
      <sz val="10"/>
      <name val="Times"/>
      <family val="1"/>
    </font>
    <font>
      <sz val="7"/>
      <color theme="1"/>
      <name val="Arial"/>
      <family val="2"/>
    </font>
    <font>
      <sz val="8"/>
      <color theme="1"/>
      <name val="Calibri"/>
      <family val="2"/>
      <scheme val="minor"/>
    </font>
    <font>
      <sz val="9"/>
      <color theme="1"/>
      <name val="Calibri"/>
      <family val="2"/>
      <scheme val="minor"/>
    </font>
    <font>
      <b/>
      <sz val="7"/>
      <color theme="1"/>
      <name val="Calibri"/>
      <family val="2"/>
      <scheme val="minor"/>
    </font>
    <font>
      <b/>
      <sz val="7"/>
      <color rgb="FFF47920"/>
      <name val="Arial"/>
      <family val="2"/>
    </font>
  </fonts>
  <fills count="4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6600"/>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35">
    <xf numFmtId="0" fontId="0" fillId="0" borderId="0"/>
    <xf numFmtId="0" fontId="4" fillId="0" borderId="0"/>
    <xf numFmtId="0" fontId="3" fillId="0" borderId="0"/>
    <xf numFmtId="0" fontId="4" fillId="0" borderId="0"/>
    <xf numFmtId="0" fontId="8" fillId="0" borderId="0"/>
    <xf numFmtId="0" fontId="15" fillId="0" borderId="0"/>
    <xf numFmtId="0" fontId="18" fillId="0" borderId="0" applyNumberForma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6"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7" fillId="0" borderId="0" applyNumberFormat="0" applyFill="0" applyBorder="0" applyAlignment="0" applyProtection="0"/>
    <xf numFmtId="0" fontId="22" fillId="7" borderId="0" applyNumberFormat="0" applyBorder="0" applyAlignment="0" applyProtection="0"/>
    <xf numFmtId="166" fontId="23" fillId="0" borderId="0">
      <alignment vertical="top"/>
    </xf>
    <xf numFmtId="0" fontId="24" fillId="10" borderId="18" applyNumberFormat="0" applyAlignment="0" applyProtection="0"/>
    <xf numFmtId="0" fontId="25" fillId="11" borderId="21" applyNumberFormat="0" applyAlignment="0" applyProtection="0"/>
    <xf numFmtId="43" fontId="4" fillId="0" borderId="0" applyFont="0" applyFill="0" applyBorder="0" applyAlignment="0" applyProtection="0"/>
    <xf numFmtId="3" fontId="26" fillId="0" borderId="0" applyFill="0" applyBorder="0">
      <alignment horizontal="right" vertical="top"/>
    </xf>
    <xf numFmtId="167" fontId="27" fillId="0" borderId="0">
      <alignment horizontal="right" vertical="top"/>
    </xf>
    <xf numFmtId="168" fontId="26" fillId="0" borderId="0" applyFill="0" applyBorder="0">
      <alignment horizontal="right" vertical="top"/>
    </xf>
    <xf numFmtId="3" fontId="26" fillId="0" borderId="0" applyFill="0" applyBorder="0">
      <alignment horizontal="right" vertical="top"/>
    </xf>
    <xf numFmtId="167" fontId="23" fillId="0" borderId="0" applyFont="0" applyFill="0" applyBorder="0">
      <alignment horizontal="right" vertical="top"/>
    </xf>
    <xf numFmtId="169" fontId="26" fillId="0" borderId="0" applyFont="0" applyFill="0" applyBorder="0" applyAlignment="0" applyProtection="0">
      <alignment horizontal="right" vertical="top"/>
    </xf>
    <xf numFmtId="168" fontId="26" fillId="0" borderId="0">
      <alignment horizontal="right" vertical="top"/>
    </xf>
    <xf numFmtId="0" fontId="28" fillId="0" borderId="0">
      <protection locked="0"/>
    </xf>
    <xf numFmtId="0" fontId="28" fillId="0" borderId="0">
      <protection locked="0"/>
    </xf>
    <xf numFmtId="0" fontId="28" fillId="0" borderId="0">
      <protection locked="0"/>
    </xf>
    <xf numFmtId="170" fontId="29" fillId="0" borderId="0" applyFont="0" applyFill="0" applyBorder="0" applyAlignment="0" applyProtection="0"/>
    <xf numFmtId="0" fontId="30" fillId="0" borderId="0" applyNumberFormat="0" applyFill="0" applyBorder="0" applyAlignment="0" applyProtection="0"/>
    <xf numFmtId="0" fontId="28" fillId="0" borderId="0">
      <protection locked="0"/>
    </xf>
    <xf numFmtId="0" fontId="31" fillId="6" borderId="0" applyNumberFormat="0" applyBorder="0" applyAlignment="0" applyProtection="0"/>
    <xf numFmtId="38" fontId="19" fillId="38" borderId="0" applyNumberFormat="0" applyBorder="0" applyAlignment="0" applyProtection="0"/>
    <xf numFmtId="0" fontId="32" fillId="0" borderId="24" applyNumberFormat="0" applyAlignment="0" applyProtection="0">
      <alignment horizontal="left" vertical="center"/>
    </xf>
    <xf numFmtId="0" fontId="32" fillId="0" borderId="6">
      <alignment horizontal="left" vertical="center"/>
    </xf>
    <xf numFmtId="0" fontId="33" fillId="0" borderId="15" applyNumberFormat="0" applyFill="0" applyAlignment="0" applyProtection="0"/>
    <xf numFmtId="0" fontId="34" fillId="0" borderId="16" applyNumberFormat="0" applyFill="0" applyAlignment="0" applyProtection="0"/>
    <xf numFmtId="0" fontId="35" fillId="0" borderId="17"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10" fontId="19" fillId="39" borderId="25" applyNumberFormat="0" applyBorder="0" applyAlignment="0" applyProtection="0"/>
    <xf numFmtId="0" fontId="37" fillId="9" borderId="18" applyNumberFormat="0" applyAlignment="0" applyProtection="0"/>
    <xf numFmtId="0" fontId="37" fillId="9" borderId="18" applyNumberFormat="0" applyAlignment="0" applyProtection="0"/>
    <xf numFmtId="0" fontId="38" fillId="0" borderId="20" applyNumberFormat="0" applyFill="0" applyAlignment="0" applyProtection="0"/>
    <xf numFmtId="171" fontId="7" fillId="0" borderId="0" applyFont="0" applyFill="0" applyBorder="0" applyAlignment="0" applyProtection="0"/>
    <xf numFmtId="172"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0" fontId="39" fillId="8" borderId="0" applyNumberFormat="0" applyBorder="0" applyAlignment="0" applyProtection="0"/>
    <xf numFmtId="175" fontId="40" fillId="0" borderId="0"/>
    <xf numFmtId="0" fontId="12" fillId="0" borderId="0"/>
    <xf numFmtId="0" fontId="12" fillId="0" borderId="0"/>
    <xf numFmtId="0" fontId="12" fillId="0" borderId="0"/>
    <xf numFmtId="0" fontId="19" fillId="0" borderId="0"/>
    <xf numFmtId="0" fontId="41" fillId="0" borderId="0"/>
    <xf numFmtId="0" fontId="3" fillId="0" borderId="0"/>
    <xf numFmtId="0" fontId="3" fillId="0" borderId="0"/>
    <xf numFmtId="0" fontId="4" fillId="0" borderId="0"/>
    <xf numFmtId="0" fontId="4" fillId="0" borderId="0"/>
    <xf numFmtId="0" fontId="4" fillId="0" borderId="0"/>
    <xf numFmtId="0" fontId="7" fillId="0" borderId="0"/>
    <xf numFmtId="0" fontId="19" fillId="0" borderId="0"/>
    <xf numFmtId="0" fontId="7" fillId="0" borderId="0"/>
    <xf numFmtId="0" fontId="3" fillId="0" borderId="0"/>
    <xf numFmtId="0" fontId="3" fillId="0" borderId="0"/>
    <xf numFmtId="0" fontId="4" fillId="0" borderId="0"/>
    <xf numFmtId="0" fontId="15" fillId="0" borderId="0"/>
    <xf numFmtId="0" fontId="3" fillId="0" borderId="0"/>
    <xf numFmtId="0" fontId="3" fillId="0" borderId="0"/>
    <xf numFmtId="0" fontId="3" fillId="0" borderId="0"/>
    <xf numFmtId="0" fontId="3" fillId="0" borderId="0"/>
    <xf numFmtId="0" fontId="42" fillId="0" borderId="0"/>
    <xf numFmtId="0" fontId="42" fillId="0" borderId="0"/>
    <xf numFmtId="0" fontId="15" fillId="0" borderId="0"/>
    <xf numFmtId="0" fontId="7" fillId="0" borderId="0"/>
    <xf numFmtId="0" fontId="43" fillId="0" borderId="0"/>
    <xf numFmtId="0" fontId="15" fillId="0" borderId="0"/>
    <xf numFmtId="0" fontId="8" fillId="0" borderId="0"/>
    <xf numFmtId="1" fontId="27" fillId="0" borderId="0">
      <alignment vertical="top"/>
    </xf>
    <xf numFmtId="0" fontId="15" fillId="0" borderId="0"/>
    <xf numFmtId="0" fontId="7" fillId="0" borderId="0"/>
    <xf numFmtId="0" fontId="12" fillId="0" borderId="0"/>
    <xf numFmtId="0" fontId="12" fillId="0" borderId="0"/>
    <xf numFmtId="0" fontId="7" fillId="0" borderId="0"/>
    <xf numFmtId="1" fontId="23" fillId="0" borderId="0">
      <alignment vertical="top" wrapText="1"/>
    </xf>
    <xf numFmtId="1" fontId="44" fillId="0" borderId="0" applyFill="0" applyBorder="0" applyProtection="0"/>
    <xf numFmtId="1" fontId="45" fillId="0" borderId="0" applyFont="0" applyFill="0" applyBorder="0" applyProtection="0">
      <alignment vertical="center"/>
    </xf>
    <xf numFmtId="1" fontId="27" fillId="0" borderId="0">
      <alignment horizontal="right" vertical="top"/>
    </xf>
    <xf numFmtId="166" fontId="27" fillId="0" borderId="0">
      <alignment horizontal="right" vertical="top"/>
    </xf>
    <xf numFmtId="0" fontId="7" fillId="0" borderId="0"/>
    <xf numFmtId="0" fontId="46" fillId="0" borderId="0"/>
    <xf numFmtId="1" fontId="26" fillId="0" borderId="0" applyNumberFormat="0" applyFill="0" applyBorder="0">
      <alignment vertical="top"/>
    </xf>
    <xf numFmtId="0" fontId="4" fillId="12" borderId="22" applyNumberFormat="0" applyFont="0" applyAlignment="0" applyProtection="0"/>
    <xf numFmtId="0" fontId="47" fillId="10" borderId="19" applyNumberFormat="0" applyAlignment="0" applyProtection="0"/>
    <xf numFmtId="10" fontId="7" fillId="0" borderId="0" applyFont="0" applyFill="0" applyBorder="0" applyAlignment="0" applyProtection="0"/>
    <xf numFmtId="9" fontId="4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166" fontId="48" fillId="0" borderId="0" applyNumberFormat="0" applyBorder="0" applyAlignment="0"/>
    <xf numFmtId="166" fontId="48" fillId="0" borderId="0" applyNumberFormat="0" applyBorder="0" applyAlignment="0"/>
    <xf numFmtId="49" fontId="26" fillId="0" borderId="0" applyFill="0" applyBorder="0" applyAlignment="0" applyProtection="0">
      <alignment vertical="top"/>
    </xf>
    <xf numFmtId="0" fontId="49" fillId="0" borderId="23" applyNumberFormat="0" applyFill="0" applyAlignment="0" applyProtection="0"/>
    <xf numFmtId="0" fontId="50" fillId="0" borderId="0" applyNumberFormat="0" applyFill="0" applyBorder="0" applyAlignment="0" applyProtection="0"/>
    <xf numFmtId="1" fontId="51" fillId="0" borderId="0">
      <alignment vertical="top" wrapText="1"/>
    </xf>
    <xf numFmtId="0" fontId="7" fillId="0" borderId="0"/>
  </cellStyleXfs>
  <cellXfs count="133">
    <xf numFmtId="0" fontId="0" fillId="0" borderId="0" xfId="0"/>
    <xf numFmtId="0" fontId="0" fillId="0" borderId="0" xfId="0" applyBorder="1"/>
    <xf numFmtId="0" fontId="0" fillId="0" borderId="3" xfId="0" applyBorder="1"/>
    <xf numFmtId="0" fontId="1" fillId="0" borderId="0" xfId="0" applyFont="1"/>
    <xf numFmtId="0" fontId="2" fillId="0" borderId="0" xfId="0" applyFont="1"/>
    <xf numFmtId="1" fontId="6" fillId="3" borderId="0" xfId="1" applyNumberFormat="1" applyFont="1" applyFill="1" applyBorder="1" applyAlignment="1">
      <alignment horizontal="center"/>
    </xf>
    <xf numFmtId="1" fontId="6" fillId="2" borderId="0" xfId="1" applyNumberFormat="1" applyFont="1" applyFill="1" applyBorder="1" applyAlignment="1">
      <alignment horizontal="center"/>
    </xf>
    <xf numFmtId="164" fontId="0" fillId="0" borderId="0" xfId="0" applyNumberFormat="1" applyAlignment="1">
      <alignment horizontal="center"/>
    </xf>
    <xf numFmtId="0" fontId="0" fillId="0" borderId="0" xfId="0" applyFont="1" applyFill="1" applyBorder="1"/>
    <xf numFmtId="9" fontId="0" fillId="0" borderId="0" xfId="0" applyNumberFormat="1" applyFont="1" applyFill="1" applyBorder="1"/>
    <xf numFmtId="1" fontId="6" fillId="4" borderId="0" xfId="1" applyNumberFormat="1" applyFont="1" applyFill="1" applyBorder="1" applyAlignment="1">
      <alignment horizontal="center"/>
    </xf>
    <xf numFmtId="1" fontId="6" fillId="5" borderId="0" xfId="2" applyNumberFormat="1" applyFont="1" applyFill="1" applyBorder="1" applyAlignment="1">
      <alignment horizontal="center"/>
    </xf>
    <xf numFmtId="1" fontId="6" fillId="5" borderId="0" xfId="1" applyNumberFormat="1" applyFont="1" applyFill="1" applyBorder="1" applyAlignment="1">
      <alignment horizontal="center"/>
    </xf>
    <xf numFmtId="0" fontId="0" fillId="0" borderId="0" xfId="0" applyFill="1" applyBorder="1"/>
    <xf numFmtId="1" fontId="5" fillId="0" borderId="0" xfId="1" applyNumberFormat="1" applyFont="1" applyFill="1" applyBorder="1" applyAlignment="1">
      <alignment vertical="center"/>
    </xf>
    <xf numFmtId="0" fontId="0" fillId="0" borderId="0" xfId="0" applyFill="1"/>
    <xf numFmtId="1" fontId="6" fillId="4" borderId="8" xfId="1" applyNumberFormat="1" applyFont="1" applyFill="1" applyBorder="1" applyAlignment="1">
      <alignment horizontal="center"/>
    </xf>
    <xf numFmtId="1" fontId="6" fillId="3" borderId="8" xfId="1" applyNumberFormat="1" applyFont="1" applyFill="1" applyBorder="1" applyAlignment="1">
      <alignment horizontal="center"/>
    </xf>
    <xf numFmtId="1" fontId="5" fillId="0" borderId="4" xfId="1" applyNumberFormat="1" applyFont="1" applyFill="1" applyBorder="1" applyAlignment="1">
      <alignment vertical="center"/>
    </xf>
    <xf numFmtId="1" fontId="6" fillId="0" borderId="7" xfId="2" applyNumberFormat="1" applyFont="1" applyFill="1" applyBorder="1" applyAlignment="1">
      <alignment horizontal="center"/>
    </xf>
    <xf numFmtId="1" fontId="6" fillId="2" borderId="7" xfId="1" applyNumberFormat="1" applyFont="1" applyFill="1" applyBorder="1" applyAlignment="1">
      <alignment horizontal="center"/>
    </xf>
    <xf numFmtId="1" fontId="6" fillId="4" borderId="9" xfId="1" applyNumberFormat="1" applyFont="1" applyFill="1" applyBorder="1" applyAlignment="1">
      <alignment horizontal="center"/>
    </xf>
    <xf numFmtId="1" fontId="6" fillId="4" borderId="7" xfId="1" applyNumberFormat="1" applyFont="1" applyFill="1" applyBorder="1" applyAlignment="1">
      <alignment horizontal="center"/>
    </xf>
    <xf numFmtId="0" fontId="0" fillId="0" borderId="4" xfId="0" applyFill="1" applyBorder="1"/>
    <xf numFmtId="1" fontId="6" fillId="0" borderId="0" xfId="1" applyNumberFormat="1" applyFont="1" applyFill="1" applyBorder="1" applyAlignment="1">
      <alignment horizontal="center" vertical="center"/>
    </xf>
    <xf numFmtId="1" fontId="6" fillId="0" borderId="8" xfId="1" applyNumberFormat="1" applyFont="1" applyFill="1" applyBorder="1" applyAlignment="1">
      <alignment horizontal="center" vertical="center" wrapText="1"/>
    </xf>
    <xf numFmtId="1" fontId="6" fillId="0" borderId="0" xfId="1" applyNumberFormat="1" applyFont="1" applyFill="1" applyBorder="1" applyAlignment="1">
      <alignment horizontal="center" vertical="center" wrapText="1"/>
    </xf>
    <xf numFmtId="1" fontId="6" fillId="0" borderId="0" xfId="2" applyNumberFormat="1" applyFont="1" applyFill="1" applyBorder="1" applyAlignment="1">
      <alignment horizontal="center"/>
    </xf>
    <xf numFmtId="0" fontId="0" fillId="0" borderId="0" xfId="0" applyAlignment="1">
      <alignment horizontal="center"/>
    </xf>
    <xf numFmtId="0" fontId="9" fillId="0" borderId="0" xfId="0" applyFont="1"/>
    <xf numFmtId="164" fontId="9" fillId="0" borderId="0" xfId="0" applyNumberFormat="1" applyFont="1" applyAlignment="1">
      <alignment horizontal="center"/>
    </xf>
    <xf numFmtId="0" fontId="0" fillId="0" borderId="0" xfId="0" applyAlignment="1">
      <alignment horizontal="right"/>
    </xf>
    <xf numFmtId="0" fontId="9" fillId="0" borderId="0" xfId="0" applyFont="1" applyAlignment="1">
      <alignment horizontal="right"/>
    </xf>
    <xf numFmtId="0" fontId="0" fillId="0" borderId="4" xfId="0" applyBorder="1"/>
    <xf numFmtId="0" fontId="0" fillId="0" borderId="4" xfId="0" applyBorder="1" applyAlignment="1">
      <alignment horizontal="right"/>
    </xf>
    <xf numFmtId="0" fontId="0" fillId="0" borderId="7" xfId="0" applyBorder="1" applyAlignment="1">
      <alignment horizontal="center"/>
    </xf>
    <xf numFmtId="0" fontId="0" fillId="0" borderId="6" xfId="0" applyBorder="1" applyAlignment="1">
      <alignment horizontal="center"/>
    </xf>
    <xf numFmtId="9" fontId="0" fillId="0" borderId="0" xfId="0" applyNumberFormat="1" applyFont="1" applyFill="1" applyBorder="1" applyAlignment="1">
      <alignment horizontal="center"/>
    </xf>
    <xf numFmtId="0" fontId="0" fillId="0" borderId="0" xfId="0" applyFont="1"/>
    <xf numFmtId="0" fontId="12" fillId="0" borderId="0" xfId="4" applyFont="1" applyFill="1" applyBorder="1"/>
    <xf numFmtId="0" fontId="0" fillId="0" borderId="0" xfId="0" applyFont="1" applyAlignment="1">
      <alignment horizontal="center"/>
    </xf>
    <xf numFmtId="9" fontId="0" fillId="0" borderId="0" xfId="0" applyNumberFormat="1" applyFont="1" applyFill="1" applyBorder="1" applyAlignment="1">
      <alignment horizontal="right"/>
    </xf>
    <xf numFmtId="0" fontId="0" fillId="0" borderId="7" xfId="0" applyFont="1" applyFill="1" applyBorder="1" applyAlignment="1">
      <alignment horizontal="center"/>
    </xf>
    <xf numFmtId="0" fontId="2" fillId="0" borderId="0" xfId="0" applyFont="1" applyBorder="1"/>
    <xf numFmtId="0" fontId="1" fillId="0" borderId="0" xfId="0" applyFont="1" applyBorder="1"/>
    <xf numFmtId="0" fontId="0" fillId="0" borderId="0" xfId="0" applyBorder="1" applyAlignment="1">
      <alignment horizontal="center"/>
    </xf>
    <xf numFmtId="3" fontId="0" fillId="0" borderId="0" xfId="0" applyNumberFormat="1" applyBorder="1" applyAlignment="1">
      <alignment horizontal="center"/>
    </xf>
    <xf numFmtId="0" fontId="0" fillId="0" borderId="0" xfId="0" applyBorder="1" applyAlignment="1">
      <alignment horizontal="right"/>
    </xf>
    <xf numFmtId="164" fontId="0" fillId="0" borderId="0" xfId="0" applyNumberFormat="1" applyBorder="1" applyAlignment="1">
      <alignment horizontal="center"/>
    </xf>
    <xf numFmtId="0" fontId="10" fillId="0" borderId="0" xfId="0" applyFont="1" applyAlignment="1">
      <alignment horizontal="left"/>
    </xf>
    <xf numFmtId="0" fontId="0" fillId="0" borderId="0" xfId="0" applyBorder="1" applyAlignment="1">
      <alignment horizontal="center" wrapText="1"/>
    </xf>
    <xf numFmtId="165" fontId="0" fillId="0" borderId="0" xfId="0" applyNumberFormat="1" applyBorder="1" applyAlignment="1">
      <alignment horizontal="center"/>
    </xf>
    <xf numFmtId="0" fontId="0" fillId="0" borderId="0" xfId="0" applyAlignment="1">
      <alignment horizontal="center"/>
    </xf>
    <xf numFmtId="0" fontId="15" fillId="0" borderId="0" xfId="5"/>
    <xf numFmtId="0" fontId="16" fillId="37" borderId="0" xfId="5" applyFont="1" applyFill="1" applyBorder="1" applyAlignment="1">
      <alignment horizontal="center" vertical="center" wrapText="1"/>
    </xf>
    <xf numFmtId="0" fontId="17" fillId="2" borderId="0" xfId="5" applyFont="1" applyFill="1" applyBorder="1" applyAlignment="1">
      <alignment horizontal="center" vertical="center" wrapText="1"/>
    </xf>
    <xf numFmtId="0" fontId="19" fillId="2" borderId="0" xfId="6" applyFont="1" applyFill="1" applyAlignment="1" applyProtection="1">
      <alignment horizontal="left" indent="1"/>
    </xf>
    <xf numFmtId="0" fontId="18" fillId="0" borderId="0" xfId="6"/>
    <xf numFmtId="0" fontId="18" fillId="0" borderId="0" xfId="6" applyAlignment="1">
      <alignment horizontal="right"/>
    </xf>
    <xf numFmtId="0" fontId="19" fillId="2" borderId="0" xfId="6" applyFont="1" applyFill="1" applyAlignment="1" applyProtection="1">
      <alignment horizontal="left"/>
    </xf>
    <xf numFmtId="0" fontId="19" fillId="2" borderId="0" xfId="6" applyFont="1" applyFill="1" applyAlignment="1" applyProtection="1">
      <alignment horizontal="right"/>
    </xf>
    <xf numFmtId="0" fontId="11" fillId="2" borderId="0" xfId="5" applyFont="1" applyFill="1" applyAlignment="1">
      <alignment horizontal="left"/>
    </xf>
    <xf numFmtId="0" fontId="11" fillId="2" borderId="0" xfId="5" applyFont="1" applyFill="1" applyAlignment="1">
      <alignment horizontal="right"/>
    </xf>
    <xf numFmtId="0" fontId="15" fillId="0" borderId="0" xfId="5" applyFill="1"/>
    <xf numFmtId="0" fontId="18" fillId="0" borderId="0" xfId="6" applyFill="1" applyAlignment="1">
      <alignment horizontal="right"/>
    </xf>
    <xf numFmtId="0" fontId="11" fillId="0" borderId="0" xfId="5" applyFont="1" applyFill="1" applyAlignment="1">
      <alignment horizontal="left"/>
    </xf>
    <xf numFmtId="0" fontId="11" fillId="0" borderId="0" xfId="5" applyFont="1" applyFill="1" applyAlignment="1">
      <alignment horizontal="right"/>
    </xf>
    <xf numFmtId="0" fontId="15" fillId="2" borderId="0" xfId="5" applyFill="1" applyAlignment="1">
      <alignment horizontal="left"/>
    </xf>
    <xf numFmtId="0" fontId="15" fillId="2" borderId="0" xfId="5" applyFill="1" applyAlignment="1">
      <alignment horizontal="right"/>
    </xf>
    <xf numFmtId="0" fontId="20" fillId="0" borderId="0" xfId="5" applyFont="1"/>
    <xf numFmtId="0" fontId="15" fillId="2" borderId="0" xfId="5" applyFill="1"/>
    <xf numFmtId="164" fontId="0" fillId="0" borderId="0" xfId="0" applyNumberFormat="1"/>
    <xf numFmtId="164" fontId="0" fillId="0" borderId="0" xfId="0" applyNumberFormat="1" applyBorder="1"/>
    <xf numFmtId="164" fontId="0" fillId="0" borderId="3" xfId="0" applyNumberFormat="1" applyBorder="1"/>
    <xf numFmtId="0" fontId="0" fillId="0" borderId="1" xfId="0" applyBorder="1" applyAlignment="1">
      <alignment horizontal="center"/>
    </xf>
    <xf numFmtId="0" fontId="0" fillId="0" borderId="2" xfId="0" applyBorder="1" applyAlignment="1">
      <alignment horizontal="center"/>
    </xf>
    <xf numFmtId="164" fontId="0" fillId="0" borderId="1" xfId="0" applyNumberFormat="1" applyBorder="1" applyAlignment="1">
      <alignment horizontal="center"/>
    </xf>
    <xf numFmtId="164" fontId="0" fillId="0" borderId="2" xfId="0" applyNumberFormat="1" applyBorder="1" applyAlignment="1">
      <alignment horizontal="center"/>
    </xf>
    <xf numFmtId="164" fontId="1" fillId="0" borderId="0" xfId="0" applyNumberFormat="1" applyFont="1" applyAlignment="1">
      <alignment horizontal="center"/>
    </xf>
    <xf numFmtId="0" fontId="1" fillId="0" borderId="0" xfId="0" applyFont="1" applyAlignment="1">
      <alignment horizontal="center"/>
    </xf>
    <xf numFmtId="1" fontId="0" fillId="0" borderId="3" xfId="0" applyNumberFormat="1" applyBorder="1"/>
    <xf numFmtId="164" fontId="0" fillId="0" borderId="7" xfId="0" applyNumberFormat="1" applyBorder="1" applyAlignment="1">
      <alignment horizontal="center"/>
    </xf>
    <xf numFmtId="0" fontId="13" fillId="0" borderId="0" xfId="0" applyFont="1"/>
    <xf numFmtId="0" fontId="18" fillId="0" borderId="0" xfId="6" applyAlignment="1">
      <alignment horizontal="center"/>
    </xf>
    <xf numFmtId="1" fontId="53" fillId="2" borderId="0" xfId="1" applyNumberFormat="1" applyFont="1" applyFill="1" applyBorder="1" applyAlignment="1">
      <alignment horizontal="center"/>
    </xf>
    <xf numFmtId="1" fontId="53" fillId="4" borderId="8" xfId="1" applyNumberFormat="1" applyFont="1" applyFill="1" applyBorder="1" applyAlignment="1">
      <alignment horizontal="center"/>
    </xf>
    <xf numFmtId="1" fontId="53" fillId="5" borderId="0" xfId="2" applyNumberFormat="1" applyFont="1" applyFill="1" applyBorder="1" applyAlignment="1">
      <alignment horizontal="center"/>
    </xf>
    <xf numFmtId="1" fontId="53" fillId="3" borderId="8" xfId="1" applyNumberFormat="1" applyFont="1" applyFill="1" applyBorder="1" applyAlignment="1">
      <alignment horizontal="center"/>
    </xf>
    <xf numFmtId="1" fontId="54" fillId="2" borderId="0" xfId="1" applyNumberFormat="1" applyFont="1" applyFill="1" applyBorder="1" applyAlignment="1">
      <alignment horizontal="center"/>
    </xf>
    <xf numFmtId="1" fontId="54" fillId="4" borderId="0" xfId="1" applyNumberFormat="1" applyFont="1" applyFill="1" applyBorder="1" applyAlignment="1">
      <alignment horizontal="center"/>
    </xf>
    <xf numFmtId="1" fontId="54" fillId="2" borderId="7" xfId="1" applyNumberFormat="1" applyFont="1" applyFill="1" applyBorder="1" applyAlignment="1">
      <alignment horizontal="center"/>
    </xf>
    <xf numFmtId="1" fontId="54" fillId="4" borderId="9" xfId="1" applyNumberFormat="1" applyFont="1" applyFill="1" applyBorder="1" applyAlignment="1">
      <alignment horizontal="center"/>
    </xf>
    <xf numFmtId="1" fontId="54" fillId="4" borderId="7" xfId="1" applyNumberFormat="1" applyFont="1" applyFill="1" applyBorder="1" applyAlignment="1">
      <alignment horizontal="center"/>
    </xf>
    <xf numFmtId="1" fontId="54" fillId="5" borderId="0" xfId="2" applyNumberFormat="1" applyFont="1" applyFill="1" applyBorder="1" applyAlignment="1">
      <alignment horizontal="center"/>
    </xf>
    <xf numFmtId="1" fontId="54" fillId="5" borderId="0" xfId="1" applyNumberFormat="1" applyFont="1" applyFill="1" applyBorder="1" applyAlignment="1">
      <alignment horizontal="center"/>
    </xf>
    <xf numFmtId="1" fontId="54" fillId="3" borderId="8" xfId="1" applyNumberFormat="1" applyFont="1" applyFill="1" applyBorder="1" applyAlignment="1">
      <alignment horizontal="center"/>
    </xf>
    <xf numFmtId="1" fontId="54" fillId="3" borderId="0" xfId="1" applyNumberFormat="1" applyFont="1" applyFill="1" applyBorder="1" applyAlignment="1">
      <alignment horizontal="center"/>
    </xf>
    <xf numFmtId="0" fontId="0" fillId="0" borderId="0" xfId="0" applyAlignment="1">
      <alignment horizontal="center"/>
    </xf>
    <xf numFmtId="0" fontId="0" fillId="0" borderId="7" xfId="0" applyFill="1" applyBorder="1"/>
    <xf numFmtId="0" fontId="0" fillId="0" borderId="7" xfId="0" applyBorder="1"/>
    <xf numFmtId="0" fontId="52" fillId="0" borderId="0" xfId="0" applyFont="1" applyFill="1"/>
    <xf numFmtId="0" fontId="14" fillId="0" borderId="0" xfId="0" applyFont="1" applyAlignment="1">
      <alignment horizontal="left"/>
    </xf>
    <xf numFmtId="0" fontId="10" fillId="0" borderId="0" xfId="0" applyFont="1" applyFill="1" applyAlignment="1">
      <alignment horizontal="left"/>
    </xf>
    <xf numFmtId="0" fontId="0" fillId="0" borderId="0" xfId="0" applyFill="1" applyAlignment="1">
      <alignment horizontal="center"/>
    </xf>
    <xf numFmtId="0" fontId="15" fillId="0" borderId="0" xfId="5"/>
    <xf numFmtId="0" fontId="20" fillId="2" borderId="0" xfId="5" applyFont="1" applyFill="1" applyAlignment="1">
      <alignment horizontal="left" wrapText="1"/>
    </xf>
    <xf numFmtId="0" fontId="20" fillId="2" borderId="0" xfId="5" applyFont="1" applyFill="1" applyAlignment="1">
      <alignment horizontal="right" wrapText="1"/>
    </xf>
    <xf numFmtId="0" fontId="52" fillId="0" borderId="0" xfId="0" applyFont="1" applyFill="1" applyAlignment="1">
      <alignment horizontal="left" wrapText="1"/>
    </xf>
    <xf numFmtId="0" fontId="10"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0" fontId="11" fillId="0" borderId="0" xfId="0" applyFont="1" applyAlignment="1">
      <alignment horizontal="left" wrapText="1"/>
    </xf>
    <xf numFmtId="0" fontId="10" fillId="0" borderId="0" xfId="0" applyFont="1" applyFill="1" applyAlignment="1">
      <alignment horizontal="center" wrapText="1"/>
    </xf>
    <xf numFmtId="0" fontId="11" fillId="0" borderId="0" xfId="0" applyFont="1" applyFill="1" applyAlignment="1">
      <alignment horizontal="left" vertical="top" wrapText="1"/>
    </xf>
    <xf numFmtId="0" fontId="13" fillId="0" borderId="0" xfId="0" applyFont="1" applyAlignment="1">
      <alignment horizontal="center"/>
    </xf>
    <xf numFmtId="0" fontId="11" fillId="0" borderId="0" xfId="0" applyFont="1" applyAlignment="1">
      <alignment horizontal="left" vertical="top" wrapText="1"/>
    </xf>
    <xf numFmtId="0" fontId="10" fillId="0" borderId="0" xfId="0" applyFont="1" applyFill="1" applyAlignment="1">
      <alignment horizontal="center"/>
    </xf>
    <xf numFmtId="0" fontId="52" fillId="0" borderId="0" xfId="0" applyFont="1" applyAlignment="1">
      <alignment horizontal="center" vertical="center" wrapText="1"/>
    </xf>
    <xf numFmtId="0" fontId="14" fillId="0" borderId="0" xfId="0" applyFont="1" applyFill="1" applyAlignment="1">
      <alignment horizontal="center" wrapText="1"/>
    </xf>
    <xf numFmtId="0" fontId="10" fillId="0" borderId="0" xfId="0" applyFont="1" applyAlignment="1">
      <alignment horizontal="center" wrapText="1"/>
    </xf>
    <xf numFmtId="0" fontId="56" fillId="0" borderId="0" xfId="0" applyFont="1" applyFill="1" applyAlignment="1">
      <alignment horizontal="center" wrapText="1"/>
    </xf>
    <xf numFmtId="0" fontId="0" fillId="0" borderId="0" xfId="0" applyFill="1" applyAlignment="1">
      <alignment horizontal="center" wrapText="1"/>
    </xf>
    <xf numFmtId="0" fontId="52" fillId="0" borderId="0" xfId="0" applyFont="1" applyAlignment="1">
      <alignment horizontal="left" vertical="top" wrapText="1"/>
    </xf>
    <xf numFmtId="1" fontId="5" fillId="0" borderId="6" xfId="1" applyNumberFormat="1" applyFont="1" applyFill="1" applyBorder="1" applyAlignment="1">
      <alignment horizontal="center"/>
    </xf>
    <xf numFmtId="1" fontId="6" fillId="0" borderId="6" xfId="1" applyNumberFormat="1" applyFont="1" applyFill="1" applyBorder="1" applyAlignment="1">
      <alignment horizontal="center" vertical="center"/>
    </xf>
    <xf numFmtId="1" fontId="6" fillId="0" borderId="13" xfId="1" applyNumberFormat="1" applyFont="1" applyFill="1" applyBorder="1" applyAlignment="1">
      <alignment horizontal="center" vertical="center"/>
    </xf>
    <xf numFmtId="1" fontId="6" fillId="0" borderId="10" xfId="1" applyNumberFormat="1" applyFont="1" applyFill="1" applyBorder="1" applyAlignment="1">
      <alignment horizontal="center" vertical="center" wrapText="1"/>
    </xf>
    <xf numFmtId="1" fontId="6" fillId="0" borderId="6" xfId="1" applyNumberFormat="1" applyFont="1" applyFill="1" applyBorder="1" applyAlignment="1">
      <alignment horizontal="center" vertical="center" wrapText="1"/>
    </xf>
    <xf numFmtId="1" fontId="6" fillId="0" borderId="11" xfId="2" applyNumberFormat="1" applyFont="1" applyFill="1" applyBorder="1" applyAlignment="1">
      <alignment horizontal="center" vertical="center"/>
    </xf>
    <xf numFmtId="1" fontId="6" fillId="0" borderId="12" xfId="2" applyNumberFormat="1" applyFont="1" applyFill="1" applyBorder="1" applyAlignment="1">
      <alignment horizontal="center" vertical="center"/>
    </xf>
    <xf numFmtId="1" fontId="6" fillId="0" borderId="14" xfId="2" applyNumberFormat="1" applyFont="1" applyFill="1" applyBorder="1" applyAlignment="1">
      <alignment horizontal="center" vertical="center"/>
    </xf>
    <xf numFmtId="1" fontId="55" fillId="0" borderId="0" xfId="1" applyNumberFormat="1" applyFont="1" applyFill="1" applyBorder="1" applyAlignment="1">
      <alignment horizontal="center" wrapText="1"/>
    </xf>
    <xf numFmtId="1" fontId="5" fillId="0" borderId="5" xfId="1" applyNumberFormat="1" applyFont="1" applyFill="1" applyBorder="1" applyAlignment="1">
      <alignment horizontal="center" wrapText="1"/>
    </xf>
  </cellXfs>
  <cellStyles count="135">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ANCLAS,REZONES Y SUS PARTES,DE FUNDICION,DE HIERRO O DE ACERO" xfId="31"/>
    <cellStyle name="Bad 2" xfId="32"/>
    <cellStyle name="caché" xfId="33"/>
    <cellStyle name="Calculation 2" xfId="34"/>
    <cellStyle name="Check Cell 2" xfId="35"/>
    <cellStyle name="Comma 2" xfId="36"/>
    <cellStyle name="Comma(0)" xfId="37"/>
    <cellStyle name="comma(1)" xfId="38"/>
    <cellStyle name="Comma(3)" xfId="39"/>
    <cellStyle name="Comma[0]" xfId="40"/>
    <cellStyle name="Comma[1]" xfId="41"/>
    <cellStyle name="Comma[2]__" xfId="42"/>
    <cellStyle name="Comma[3]" xfId="43"/>
    <cellStyle name="Comma0" xfId="44"/>
    <cellStyle name="Currency0" xfId="45"/>
    <cellStyle name="Date" xfId="46"/>
    <cellStyle name="Dezimal_03-09-03" xfId="47"/>
    <cellStyle name="Explanatory Text 2" xfId="48"/>
    <cellStyle name="Fixed" xfId="49"/>
    <cellStyle name="Good 2" xfId="50"/>
    <cellStyle name="Grey" xfId="51"/>
    <cellStyle name="Header1" xfId="52"/>
    <cellStyle name="Header2" xfId="53"/>
    <cellStyle name="Heading 1 2" xfId="54"/>
    <cellStyle name="Heading 2 2" xfId="55"/>
    <cellStyle name="Heading 3 2" xfId="56"/>
    <cellStyle name="Heading 4 2" xfId="57"/>
    <cellStyle name="Hyperlink" xfId="6" builtinId="8"/>
    <cellStyle name="Hyperlink 2" xfId="58"/>
    <cellStyle name="Input [yellow]" xfId="59"/>
    <cellStyle name="Input 2" xfId="60"/>
    <cellStyle name="Input 3" xfId="61"/>
    <cellStyle name="Linked Cell 2" xfId="62"/>
    <cellStyle name="Milliers [0]_SECTV-41" xfId="63"/>
    <cellStyle name="Milliers_SECTV-41" xfId="64"/>
    <cellStyle name="Monétaire [0]_SECTV-41" xfId="65"/>
    <cellStyle name="Monétaire_SECTV-41" xfId="66"/>
    <cellStyle name="Neutral 2" xfId="67"/>
    <cellStyle name="Normal" xfId="0" builtinId="0"/>
    <cellStyle name="Normal - Style1" xfId="68"/>
    <cellStyle name="Normal 10" xfId="69"/>
    <cellStyle name="Normal 11" xfId="70"/>
    <cellStyle name="Normal 12" xfId="71"/>
    <cellStyle name="Normal 13" xfId="72"/>
    <cellStyle name="Normal 14" xfId="3"/>
    <cellStyle name="Normal 15" xfId="73"/>
    <cellStyle name="Normal 16" xfId="74"/>
    <cellStyle name="Normal 16 2" xfId="75"/>
    <cellStyle name="Normal 17" xfId="76"/>
    <cellStyle name="Normal 18" xfId="77"/>
    <cellStyle name="Normal 19" xfId="78"/>
    <cellStyle name="Normal 2" xfId="79"/>
    <cellStyle name="Normal 2 2" xfId="1"/>
    <cellStyle name="Normal 2 2 2" xfId="5"/>
    <cellStyle name="Normal 2 3" xfId="80"/>
    <cellStyle name="Normal 2 4" xfId="81"/>
    <cellStyle name="Normal 2 5" xfId="82"/>
    <cellStyle name="Normal 2 5 2" xfId="83"/>
    <cellStyle name="Normal 2 6" xfId="84"/>
    <cellStyle name="Normal 20" xfId="85"/>
    <cellStyle name="Normal 21" xfId="86"/>
    <cellStyle name="Normal 21 2" xfId="87"/>
    <cellStyle name="Normal 22" xfId="88"/>
    <cellStyle name="Normal 22 2" xfId="89"/>
    <cellStyle name="Normal 23" xfId="90"/>
    <cellStyle name="Normal 23 2" xfId="91"/>
    <cellStyle name="Normal 3" xfId="92"/>
    <cellStyle name="Normal 3 2" xfId="93"/>
    <cellStyle name="Normal 3 3" xfId="94"/>
    <cellStyle name="Normal 3 4" xfId="95"/>
    <cellStyle name="Normal 4" xfId="96"/>
    <cellStyle name="Normal 5" xfId="97"/>
    <cellStyle name="Normal 5 2" xfId="98"/>
    <cellStyle name="Normal 6" xfId="99"/>
    <cellStyle name="Normal 7" xfId="2"/>
    <cellStyle name="Normal 7 2" xfId="100"/>
    <cellStyle name="Normal 8" xfId="101"/>
    <cellStyle name="Normal 9" xfId="102"/>
    <cellStyle name="Normal_PubSocial_Cur1" xfId="4"/>
    <cellStyle name="Normal-blank" xfId="103"/>
    <cellStyle name="Normal-bottom" xfId="104"/>
    <cellStyle name="Normal-center" xfId="105"/>
    <cellStyle name="Normal-droit" xfId="106"/>
    <cellStyle name="Normal-droite" xfId="107"/>
    <cellStyle name="Normale_AUS" xfId="108"/>
    <cellStyle name="normální_Nove vystupy_DOPOCTENE" xfId="109"/>
    <cellStyle name="Normal-top" xfId="110"/>
    <cellStyle name="Note 2" xfId="111"/>
    <cellStyle name="Output 2" xfId="112"/>
    <cellStyle name="Percent [2]" xfId="113"/>
    <cellStyle name="Percent 2" xfId="114"/>
    <cellStyle name="Percent 2 2" xfId="115"/>
    <cellStyle name="Percent 2 3" xfId="116"/>
    <cellStyle name="Percent 3" xfId="117"/>
    <cellStyle name="Percent 3 2" xfId="118"/>
    <cellStyle name="Percent 3 3" xfId="119"/>
    <cellStyle name="Percent 3 3 2" xfId="120"/>
    <cellStyle name="Percent 4" xfId="121"/>
    <cellStyle name="Percent 5" xfId="122"/>
    <cellStyle name="Percent 6" xfId="123"/>
    <cellStyle name="Percent 6 2" xfId="124"/>
    <cellStyle name="Percent 7" xfId="125"/>
    <cellStyle name="Percent 8" xfId="126"/>
    <cellStyle name="Percent 8 2" xfId="127"/>
    <cellStyle name="Snorm" xfId="128"/>
    <cellStyle name="socxn" xfId="129"/>
    <cellStyle name="TEXT" xfId="130"/>
    <cellStyle name="Total 2" xfId="131"/>
    <cellStyle name="Warning Text 2" xfId="132"/>
    <cellStyle name="Wrapped" xfId="133"/>
    <cellStyle name="標準_SOCX_JPN97" xfId="134"/>
  </cellStyles>
  <dxfs count="78">
    <dxf>
      <alignment horizontal="center" vertical="bottom" textRotation="0" indent="0" justifyLastLine="0" shrinkToFit="0" readingOrder="0"/>
    </dxf>
    <dxf>
      <alignment horizontal="center" vertical="bottom" textRotation="0" indent="0" justifyLastLine="0" shrinkToFit="0" readingOrder="0"/>
    </dxf>
    <dxf>
      <border diagonalUp="0" diagonalDown="0">
        <left style="thin">
          <color indexed="12"/>
        </left>
        <right style="thin">
          <color indexed="12"/>
        </right>
        <top style="thin">
          <color indexed="12"/>
        </top>
        <bottom style="thin">
          <color indexed="12"/>
        </bottom>
      </border>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dxf>
    <dxf>
      <border diagonalUp="0" diagonalDown="0">
        <left style="thin">
          <color indexed="12"/>
        </left>
        <right style="thin">
          <color indexed="12"/>
        </right>
        <top style="thin">
          <color indexed="12"/>
        </top>
        <bottom style="thin">
          <color indexed="12"/>
        </bottom>
      </border>
    </dxf>
    <dxf>
      <numFmt numFmtId="164" formatCode="0.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dxf>
    <dxf>
      <border diagonalUp="0" diagonalDown="0">
        <left style="thin">
          <color indexed="12"/>
        </left>
        <right style="thin">
          <color indexed="12"/>
        </right>
        <top style="thin">
          <color indexed="12"/>
        </top>
        <bottom style="thin">
          <color indexed="12"/>
        </bottom>
      </border>
    </dxf>
    <dxf>
      <numFmt numFmtId="164" formatCode="0.0"/>
    </dxf>
    <dxf>
      <numFmt numFmtId="164" formatCode="0.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dxf>
    <dxf>
      <border diagonalUp="0" diagonalDown="0">
        <left style="thin">
          <color indexed="12"/>
        </left>
        <right style="thin">
          <color indexed="12"/>
        </right>
        <top style="thin">
          <color indexed="12"/>
        </top>
        <bottom style="thin">
          <color indexed="12"/>
        </bottom>
      </border>
    </dxf>
    <dxf>
      <numFmt numFmtId="164" formatCode="0.0"/>
    </dxf>
    <dxf>
      <numFmt numFmtId="164" formatCode="0.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dxf>
    <dxf>
      <border diagonalUp="0" diagonalDown="0">
        <left style="thin">
          <color indexed="12"/>
        </left>
        <right style="thin">
          <color indexed="12"/>
        </right>
        <top style="thin">
          <color indexed="12"/>
        </top>
        <bottom style="thin">
          <color indexed="12"/>
        </bottom>
      </border>
    </dxf>
    <dxf>
      <numFmt numFmtId="164" formatCode="0.0"/>
    </dxf>
    <dxf>
      <numFmt numFmtId="164" formatCode="0.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border diagonalUp="0" diagonalDown="0">
        <left style="thin">
          <color indexed="12"/>
        </left>
        <right style="thin">
          <color indexed="12"/>
        </right>
        <top style="thin">
          <color indexed="12"/>
        </top>
        <bottom style="thin">
          <color indexed="12"/>
        </bottom>
      </border>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border diagonalUp="0" diagonalDown="0">
        <left style="thin">
          <color indexed="12"/>
        </left>
        <right style="thin">
          <color indexed="12"/>
        </right>
        <top style="thin">
          <color indexed="12"/>
        </top>
        <bottom style="thin">
          <color indexed="12"/>
        </bottom>
      </border>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border diagonalUp="0" diagonalDown="0">
        <left style="thin">
          <color indexed="12"/>
        </left>
        <right style="thin">
          <color indexed="12"/>
        </right>
        <top style="thin">
          <color indexed="12"/>
        </top>
        <bottom style="thin">
          <color indexed="12"/>
        </bottom>
      </border>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border diagonalUp="0" diagonalDown="0">
        <left style="thin">
          <color indexed="12"/>
        </left>
        <right style="thin">
          <color indexed="12"/>
        </right>
        <top style="thin">
          <color indexed="12"/>
        </top>
        <bottom style="thin">
          <color indexed="12"/>
        </bottom>
      </border>
    </dxf>
  </dxfs>
  <tableStyles count="0" defaultTableStyle="TableStyleMedium2" defaultPivotStyle="PivotStyleLight16"/>
  <colors>
    <mruColors>
      <color rgb="FFF47920"/>
      <color rgb="FFDCE6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684960640387543E-2"/>
          <c:y val="9.5585223456940621E-2"/>
          <c:w val="0.92748991469592434"/>
          <c:h val="0.63537023924790093"/>
        </c:manualLayout>
      </c:layout>
      <c:barChart>
        <c:barDir val="col"/>
        <c:grouping val="clustered"/>
        <c:varyColors val="0"/>
        <c:ser>
          <c:idx val="0"/>
          <c:order val="0"/>
          <c:tx>
            <c:strRef>
              <c:f>Figure1!$O$3</c:f>
              <c:strCache>
                <c:ptCount val="1"/>
                <c:pt idx="0">
                  <c:v>Poorest 20%</c:v>
                </c:pt>
              </c:strCache>
            </c:strRef>
          </c:tx>
          <c:spPr>
            <a:solidFill>
              <a:srgbClr val="0070C0"/>
            </a:solidFill>
            <a:ln w="6350" cmpd="sng">
              <a:noFill/>
              <a:round/>
            </a:ln>
            <a:effectLst/>
          </c:spPr>
          <c:invertIfNegative val="0"/>
          <c:dPt>
            <c:idx val="15"/>
            <c:invertIfNegative val="0"/>
            <c:bubble3D val="0"/>
          </c:dPt>
          <c:dPt>
            <c:idx val="17"/>
            <c:invertIfNegative val="0"/>
            <c:bubble3D val="0"/>
            <c:spPr>
              <a:solidFill>
                <a:srgbClr val="002060"/>
              </a:solidFill>
              <a:ln w="6350" cmpd="sng">
                <a:noFill/>
                <a:round/>
              </a:ln>
              <a:effectLst/>
            </c:spPr>
          </c:dPt>
          <c:cat>
            <c:strRef>
              <c:f>Figure1!$M$5:$M$39</c:f>
              <c:strCache>
                <c:ptCount val="35"/>
                <c:pt idx="0">
                  <c:v>New Zealand</c:v>
                </c:pt>
                <c:pt idx="1">
                  <c:v>Netherlands</c:v>
                </c:pt>
                <c:pt idx="2">
                  <c:v>Finland</c:v>
                </c:pt>
                <c:pt idx="3">
                  <c:v>Australia</c:v>
                </c:pt>
                <c:pt idx="4">
                  <c:v>Denmark</c:v>
                </c:pt>
                <c:pt idx="5">
                  <c:v>United Kingdom</c:v>
                </c:pt>
                <c:pt idx="6">
                  <c:v>Sweden</c:v>
                </c:pt>
                <c:pt idx="7">
                  <c:v>Germany</c:v>
                </c:pt>
                <c:pt idx="8">
                  <c:v>Switzerland</c:v>
                </c:pt>
                <c:pt idx="9">
                  <c:v>Canada</c:v>
                </c:pt>
                <c:pt idx="10">
                  <c:v>Belgium</c:v>
                </c:pt>
                <c:pt idx="11">
                  <c:v>Mexico</c:v>
                </c:pt>
                <c:pt idx="12">
                  <c:v>Norway</c:v>
                </c:pt>
                <c:pt idx="13">
                  <c:v>Iceland</c:v>
                </c:pt>
                <c:pt idx="14">
                  <c:v>Israel</c:v>
                </c:pt>
                <c:pt idx="15">
                  <c:v>France</c:v>
                </c:pt>
                <c:pt idx="16">
                  <c:v>Czech Rep.</c:v>
                </c:pt>
                <c:pt idx="17">
                  <c:v>OECD</c:v>
                </c:pt>
                <c:pt idx="18">
                  <c:v>United States</c:v>
                </c:pt>
                <c:pt idx="19">
                  <c:v>Korea</c:v>
                </c:pt>
                <c:pt idx="20">
                  <c:v>Ireland</c:v>
                </c:pt>
                <c:pt idx="21">
                  <c:v>Slovenia</c:v>
                </c:pt>
                <c:pt idx="22">
                  <c:v>Slovak Rep.</c:v>
                </c:pt>
                <c:pt idx="23">
                  <c:v>Estonia</c:v>
                </c:pt>
                <c:pt idx="24">
                  <c:v>Hungary</c:v>
                </c:pt>
                <c:pt idx="25">
                  <c:v>Japan</c:v>
                </c:pt>
                <c:pt idx="26">
                  <c:v>Austria</c:v>
                </c:pt>
                <c:pt idx="27">
                  <c:v>Latvia</c:v>
                </c:pt>
                <c:pt idx="28">
                  <c:v>Luxembourg</c:v>
                </c:pt>
                <c:pt idx="29">
                  <c:v>Chile</c:v>
                </c:pt>
                <c:pt idx="30">
                  <c:v>Poland</c:v>
                </c:pt>
                <c:pt idx="31">
                  <c:v>Spain</c:v>
                </c:pt>
                <c:pt idx="32">
                  <c:v>Portugal</c:v>
                </c:pt>
                <c:pt idx="33">
                  <c:v>Italy</c:v>
                </c:pt>
                <c:pt idx="34">
                  <c:v>Greece</c:v>
                </c:pt>
              </c:strCache>
            </c:strRef>
          </c:cat>
          <c:val>
            <c:numRef>
              <c:f>Figure1!$O$5:$O$39</c:f>
              <c:numCache>
                <c:formatCode>0.0</c:formatCode>
                <c:ptCount val="35"/>
                <c:pt idx="0">
                  <c:v>232.95673076923072</c:v>
                </c:pt>
                <c:pt idx="1">
                  <c:v>230.95238095238096</c:v>
                </c:pt>
                <c:pt idx="2">
                  <c:v>213.86960645507151</c:v>
                </c:pt>
                <c:pt idx="3">
                  <c:v>213.17540322580643</c:v>
                </c:pt>
                <c:pt idx="4">
                  <c:v>169.31251083835915</c:v>
                </c:pt>
                <c:pt idx="5">
                  <c:v>168.77092394743408</c:v>
                </c:pt>
                <c:pt idx="6">
                  <c:v>161.37211657902796</c:v>
                </c:pt>
                <c:pt idx="7">
                  <c:v>147.12960278341546</c:v>
                </c:pt>
                <c:pt idx="8">
                  <c:v>142.50896684145073</c:v>
                </c:pt>
                <c:pt idx="9">
                  <c:v>136.15045251433776</c:v>
                </c:pt>
                <c:pt idx="10">
                  <c:v>135.1235015600036</c:v>
                </c:pt>
                <c:pt idx="11">
                  <c:v>129.39007474815349</c:v>
                </c:pt>
                <c:pt idx="12">
                  <c:v>125.74152375862556</c:v>
                </c:pt>
                <c:pt idx="13">
                  <c:v>121.77955683408439</c:v>
                </c:pt>
                <c:pt idx="14">
                  <c:v>121.60042866193798</c:v>
                </c:pt>
                <c:pt idx="15">
                  <c:v>119</c:v>
                </c:pt>
                <c:pt idx="16">
                  <c:v>117.82767724471918</c:v>
                </c:pt>
                <c:pt idx="17">
                  <c:v>117.80150202254416</c:v>
                </c:pt>
                <c:pt idx="18">
                  <c:v>115.001006652192</c:v>
                </c:pt>
                <c:pt idx="19">
                  <c:v>108.05903978359487</c:v>
                </c:pt>
                <c:pt idx="20">
                  <c:v>106.08513982560632</c:v>
                </c:pt>
                <c:pt idx="21">
                  <c:v>99.186129835541053</c:v>
                </c:pt>
                <c:pt idx="22">
                  <c:v>98.261779211597997</c:v>
                </c:pt>
                <c:pt idx="23">
                  <c:v>96.421793380854155</c:v>
                </c:pt>
                <c:pt idx="24">
                  <c:v>85.352339254423768</c:v>
                </c:pt>
                <c:pt idx="25">
                  <c:v>85.338345864661648</c:v>
                </c:pt>
                <c:pt idx="26">
                  <c:v>83.44385421902669</c:v>
                </c:pt>
                <c:pt idx="27">
                  <c:v>78.042638115157686</c:v>
                </c:pt>
                <c:pt idx="28">
                  <c:v>75.154319796398028</c:v>
                </c:pt>
                <c:pt idx="29">
                  <c:v>74.371482919870019</c:v>
                </c:pt>
                <c:pt idx="30">
                  <c:v>71.31147478945708</c:v>
                </c:pt>
                <c:pt idx="31">
                  <c:v>54.354929179855176</c:v>
                </c:pt>
                <c:pt idx="32">
                  <c:v>53.888545842521403</c:v>
                </c:pt>
                <c:pt idx="33">
                  <c:v>40.340003894722443</c:v>
                </c:pt>
                <c:pt idx="34">
                  <c:v>34.716821244157636</c:v>
                </c:pt>
              </c:numCache>
            </c:numRef>
          </c:val>
        </c:ser>
        <c:dLbls>
          <c:showLegendKey val="0"/>
          <c:showVal val="0"/>
          <c:showCatName val="0"/>
          <c:showSerName val="0"/>
          <c:showPercent val="0"/>
          <c:showBubbleSize val="0"/>
        </c:dLbls>
        <c:gapWidth val="80"/>
        <c:axId val="104040320"/>
        <c:axId val="105132032"/>
      </c:barChart>
      <c:lineChart>
        <c:grouping val="standard"/>
        <c:varyColors val="0"/>
        <c:ser>
          <c:idx val="1"/>
          <c:order val="1"/>
          <c:tx>
            <c:strRef>
              <c:f>Figure1!$P$3</c:f>
              <c:strCache>
                <c:ptCount val="1"/>
                <c:pt idx="0">
                  <c:v>Richest 20%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rgbClr val="F47920"/>
              </a:solidFill>
              <a:ln w="6350">
                <a:noFill/>
                <a:prstDash val="solid"/>
              </a:ln>
              <a:effectLst/>
              <a:extLst/>
            </c:spPr>
          </c:marker>
          <c:dPt>
            <c:idx val="15"/>
            <c:marker>
              <c:symbol val="diamond"/>
              <c:size val="7"/>
            </c:marker>
            <c:bubble3D val="0"/>
          </c:dPt>
          <c:cat>
            <c:strRef>
              <c:f>Figure1!$M$5:$M$39</c:f>
              <c:strCache>
                <c:ptCount val="35"/>
                <c:pt idx="0">
                  <c:v>New Zealand</c:v>
                </c:pt>
                <c:pt idx="1">
                  <c:v>Netherlands</c:v>
                </c:pt>
                <c:pt idx="2">
                  <c:v>Finland</c:v>
                </c:pt>
                <c:pt idx="3">
                  <c:v>Australia</c:v>
                </c:pt>
                <c:pt idx="4">
                  <c:v>Denmark</c:v>
                </c:pt>
                <c:pt idx="5">
                  <c:v>United Kingdom</c:v>
                </c:pt>
                <c:pt idx="6">
                  <c:v>Sweden</c:v>
                </c:pt>
                <c:pt idx="7">
                  <c:v>Germany</c:v>
                </c:pt>
                <c:pt idx="8">
                  <c:v>Switzerland</c:v>
                </c:pt>
                <c:pt idx="9">
                  <c:v>Canada</c:v>
                </c:pt>
                <c:pt idx="10">
                  <c:v>Belgium</c:v>
                </c:pt>
                <c:pt idx="11">
                  <c:v>Mexico</c:v>
                </c:pt>
                <c:pt idx="12">
                  <c:v>Norway</c:v>
                </c:pt>
                <c:pt idx="13">
                  <c:v>Iceland</c:v>
                </c:pt>
                <c:pt idx="14">
                  <c:v>Israel</c:v>
                </c:pt>
                <c:pt idx="15">
                  <c:v>France</c:v>
                </c:pt>
                <c:pt idx="16">
                  <c:v>Czech Rep.</c:v>
                </c:pt>
                <c:pt idx="17">
                  <c:v>OECD</c:v>
                </c:pt>
                <c:pt idx="18">
                  <c:v>United States</c:v>
                </c:pt>
                <c:pt idx="19">
                  <c:v>Korea</c:v>
                </c:pt>
                <c:pt idx="20">
                  <c:v>Ireland</c:v>
                </c:pt>
                <c:pt idx="21">
                  <c:v>Slovenia</c:v>
                </c:pt>
                <c:pt idx="22">
                  <c:v>Slovak Rep.</c:v>
                </c:pt>
                <c:pt idx="23">
                  <c:v>Estonia</c:v>
                </c:pt>
                <c:pt idx="24">
                  <c:v>Hungary</c:v>
                </c:pt>
                <c:pt idx="25">
                  <c:v>Japan</c:v>
                </c:pt>
                <c:pt idx="26">
                  <c:v>Austria</c:v>
                </c:pt>
                <c:pt idx="27">
                  <c:v>Latvia</c:v>
                </c:pt>
                <c:pt idx="28">
                  <c:v>Luxembourg</c:v>
                </c:pt>
                <c:pt idx="29">
                  <c:v>Chile</c:v>
                </c:pt>
                <c:pt idx="30">
                  <c:v>Poland</c:v>
                </c:pt>
                <c:pt idx="31">
                  <c:v>Spain</c:v>
                </c:pt>
                <c:pt idx="32">
                  <c:v>Portugal</c:v>
                </c:pt>
                <c:pt idx="33">
                  <c:v>Italy</c:v>
                </c:pt>
                <c:pt idx="34">
                  <c:v>Greece</c:v>
                </c:pt>
              </c:strCache>
            </c:strRef>
          </c:cat>
          <c:val>
            <c:numRef>
              <c:f>Figure1!$P$5:$P$39</c:f>
              <c:numCache>
                <c:formatCode>0.0</c:formatCode>
                <c:ptCount val="35"/>
                <c:pt idx="0">
                  <c:v>29.435096153846153</c:v>
                </c:pt>
                <c:pt idx="1">
                  <c:v>42.857142857142854</c:v>
                </c:pt>
                <c:pt idx="2">
                  <c:v>46.027608626922699</c:v>
                </c:pt>
                <c:pt idx="3">
                  <c:v>20.725806451612904</c:v>
                </c:pt>
                <c:pt idx="4">
                  <c:v>34.931308888417895</c:v>
                </c:pt>
                <c:pt idx="5">
                  <c:v>28.741452056373298</c:v>
                </c:pt>
                <c:pt idx="6">
                  <c:v>67.333146591307994</c:v>
                </c:pt>
                <c:pt idx="7">
                  <c:v>63.88808350246449</c:v>
                </c:pt>
                <c:pt idx="8">
                  <c:v>67.774694260466575</c:v>
                </c:pt>
                <c:pt idx="9">
                  <c:v>63.886113346687729</c:v>
                </c:pt>
                <c:pt idx="10">
                  <c:v>67.417315165834353</c:v>
                </c:pt>
                <c:pt idx="11">
                  <c:v>78.835119924745555</c:v>
                </c:pt>
                <c:pt idx="12">
                  <c:v>78.126817460192711</c:v>
                </c:pt>
                <c:pt idx="13">
                  <c:v>102.01016436286875</c:v>
                </c:pt>
                <c:pt idx="14">
                  <c:v>92.875494792236353</c:v>
                </c:pt>
                <c:pt idx="15">
                  <c:v>107</c:v>
                </c:pt>
                <c:pt idx="16">
                  <c:v>67.574942740150234</c:v>
                </c:pt>
                <c:pt idx="17">
                  <c:v>93.614717771937421</c:v>
                </c:pt>
                <c:pt idx="18">
                  <c:v>103.05070597961983</c:v>
                </c:pt>
                <c:pt idx="19">
                  <c:v>121.30630919586235</c:v>
                </c:pt>
                <c:pt idx="20">
                  <c:v>99.38509177139936</c:v>
                </c:pt>
                <c:pt idx="21">
                  <c:v>96.235655261395152</c:v>
                </c:pt>
                <c:pt idx="22">
                  <c:v>92.781515163069074</c:v>
                </c:pt>
                <c:pt idx="23">
                  <c:v>91.736580993497711</c:v>
                </c:pt>
                <c:pt idx="24">
                  <c:v>90.290986299979522</c:v>
                </c:pt>
                <c:pt idx="25">
                  <c:v>95.238095238095255</c:v>
                </c:pt>
                <c:pt idx="26">
                  <c:v>119.69874959457719</c:v>
                </c:pt>
                <c:pt idx="27">
                  <c:v>134.06649040312615</c:v>
                </c:pt>
                <c:pt idx="28">
                  <c:v>113.29278568317952</c:v>
                </c:pt>
                <c:pt idx="29">
                  <c:v>154.32690021399702</c:v>
                </c:pt>
                <c:pt idx="30">
                  <c:v>99.547993311082067</c:v>
                </c:pt>
                <c:pt idx="31">
                  <c:v>163.12673683444746</c:v>
                </c:pt>
                <c:pt idx="32">
                  <c:v>193.4457013154454</c:v>
                </c:pt>
                <c:pt idx="33">
                  <c:v>187.73146131854233</c:v>
                </c:pt>
                <c:pt idx="34">
                  <c:v>165.71110723373749</c:v>
                </c:pt>
              </c:numCache>
            </c:numRef>
          </c:val>
          <c:smooth val="0"/>
        </c:ser>
        <c:dLbls>
          <c:showLegendKey val="0"/>
          <c:showVal val="0"/>
          <c:showCatName val="0"/>
          <c:showSerName val="0"/>
          <c:showPercent val="0"/>
          <c:showBubbleSize val="0"/>
        </c:dLbls>
        <c:marker val="1"/>
        <c:smooth val="0"/>
        <c:axId val="104040320"/>
        <c:axId val="105132032"/>
      </c:lineChart>
      <c:catAx>
        <c:axId val="104040320"/>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900" b="0" i="0">
                <a:solidFill>
                  <a:srgbClr val="000000"/>
                </a:solidFill>
                <a:latin typeface="Arial Narrow"/>
                <a:ea typeface="Arial Narrow"/>
                <a:cs typeface="Arial Narrow"/>
              </a:defRPr>
            </a:pPr>
            <a:endParaRPr lang="en-US"/>
          </a:p>
        </c:txPr>
        <c:crossAx val="105132032"/>
        <c:crosses val="autoZero"/>
        <c:auto val="1"/>
        <c:lblAlgn val="ctr"/>
        <c:lblOffset val="0"/>
        <c:tickLblSkip val="1"/>
        <c:noMultiLvlLbl val="0"/>
      </c:catAx>
      <c:valAx>
        <c:axId val="105132032"/>
        <c:scaling>
          <c:orientation val="minMax"/>
        </c:scaling>
        <c:delete val="0"/>
        <c:axPos val="l"/>
        <c:majorGridlines>
          <c:spPr>
            <a:ln w="9525" cmpd="sng">
              <a:solidFill>
                <a:srgbClr val="FFFFFF"/>
              </a:solidFill>
              <a:prstDash val="solid"/>
            </a:ln>
          </c:spPr>
        </c:majorGridlines>
        <c:title>
          <c:tx>
            <c:rich>
              <a:bodyPr rot="0" vert="horz"/>
              <a:lstStyle/>
              <a:p>
                <a:pPr>
                  <a:defRPr sz="900" b="0">
                    <a:latin typeface="Arial Narrow" panose="020B0606020202030204" pitchFamily="34" charset="0"/>
                  </a:defRPr>
                </a:pPr>
                <a:r>
                  <a:rPr lang="en-GB" sz="900" b="0">
                    <a:latin typeface="Arial Narrow" panose="020B0606020202030204" pitchFamily="34" charset="0"/>
                  </a:rPr>
                  <a:t>% of average transfer</a:t>
                </a:r>
                <a:r>
                  <a:rPr lang="en-GB" sz="900" b="0" baseline="0">
                    <a:latin typeface="Arial Narrow" panose="020B0606020202030204" pitchFamily="34" charset="0"/>
                  </a:rPr>
                  <a:t> </a:t>
                </a:r>
                <a:endParaRPr lang="en-GB" sz="900" b="0">
                  <a:latin typeface="Arial Narrow" panose="020B0606020202030204" pitchFamily="34" charset="0"/>
                </a:endParaRPr>
              </a:p>
            </c:rich>
          </c:tx>
          <c:layout>
            <c:manualLayout>
              <c:xMode val="edge"/>
              <c:yMode val="edge"/>
              <c:x val="2.1365738458076376E-3"/>
              <c:y val="3.9855733594323633E-3"/>
            </c:manualLayout>
          </c:layout>
          <c:overlay val="0"/>
        </c:title>
        <c:numFmt formatCode="0" sourceLinked="0"/>
        <c:majorTickMark val="none"/>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Arial Narrow"/>
                <a:ea typeface="Arial Narrow"/>
                <a:cs typeface="Arial Narrow"/>
              </a:defRPr>
            </a:pPr>
            <a:endParaRPr lang="en-US"/>
          </a:p>
        </c:txPr>
        <c:crossAx val="104040320"/>
        <c:crosses val="autoZero"/>
        <c:crossBetween val="between"/>
      </c:valAx>
      <c:spPr>
        <a:solidFill>
          <a:srgbClr val="DCE6F2"/>
        </a:solidFill>
        <a:ln w="9525">
          <a:noFill/>
        </a:ln>
      </c:spPr>
    </c:plotArea>
    <c:legend>
      <c:legendPos val="r"/>
      <c:layout>
        <c:manualLayout>
          <c:xMode val="edge"/>
          <c:yMode val="edge"/>
          <c:x val="0.19783838225923059"/>
          <c:y val="6.8974968370699101E-4"/>
          <c:w val="0.78413757006760276"/>
          <c:h val="7.4703011413679007E-2"/>
        </c:manualLayout>
      </c:layout>
      <c:overlay val="1"/>
      <c:spPr>
        <a:solidFill>
          <a:srgbClr val="DCE6F2"/>
        </a:solidFill>
        <a:ln>
          <a:noFill/>
          <a:round/>
        </a:ln>
        <a:effectLst/>
        <a:extLst>
          <a:ext uri="{91240B29-F687-4F45-9708-019B960494DF}">
            <a14:hiddenLine xmlns:a14="http://schemas.microsoft.com/office/drawing/2010/main">
              <a:noFill/>
              <a:round/>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81892355250394E-2"/>
          <c:y val="0.16748306878306879"/>
          <c:w val="0.90589849108367626"/>
          <c:h val="0.59804232804232804"/>
        </c:manualLayout>
      </c:layout>
      <c:lineChart>
        <c:grouping val="standard"/>
        <c:varyColors val="0"/>
        <c:ser>
          <c:idx val="1"/>
          <c:order val="0"/>
          <c:tx>
            <c:strRef>
              <c:f>'Figures4&amp;5'!$AE$4</c:f>
              <c:strCache>
                <c:ptCount val="1"/>
                <c:pt idx="0">
                  <c:v>Finland</c:v>
                </c:pt>
              </c:strCache>
            </c:strRef>
          </c:tx>
          <c:spPr>
            <a:ln w="19050" cap="rnd" cmpd="sng" algn="ctr">
              <a:solidFill>
                <a:schemeClr val="accent2"/>
              </a:solidFill>
              <a:prstDash val="solid"/>
              <a:round/>
            </a:ln>
            <a:effectLst/>
          </c:spPr>
          <c:marker>
            <c:symbol val="none"/>
          </c:marker>
          <c:cat>
            <c:strRef>
              <c:f>'Figures4&amp;5'!$Y$6:$Y$15</c:f>
              <c:strCache>
                <c:ptCount val="10"/>
                <c:pt idx="0">
                  <c:v>Poorest</c:v>
                </c:pt>
                <c:pt idx="1">
                  <c:v>2</c:v>
                </c:pt>
                <c:pt idx="2">
                  <c:v>3</c:v>
                </c:pt>
                <c:pt idx="3">
                  <c:v>4</c:v>
                </c:pt>
                <c:pt idx="4">
                  <c:v>5</c:v>
                </c:pt>
                <c:pt idx="5">
                  <c:v>6</c:v>
                </c:pt>
                <c:pt idx="6">
                  <c:v>7</c:v>
                </c:pt>
                <c:pt idx="7">
                  <c:v>8</c:v>
                </c:pt>
                <c:pt idx="8">
                  <c:v>9</c:v>
                </c:pt>
                <c:pt idx="9">
                  <c:v>Richest</c:v>
                </c:pt>
              </c:strCache>
            </c:strRef>
          </c:cat>
          <c:val>
            <c:numRef>
              <c:f>'Figures4&amp;5'!$AE$6:$AE$15</c:f>
              <c:numCache>
                <c:formatCode>0.0</c:formatCode>
                <c:ptCount val="10"/>
                <c:pt idx="0">
                  <c:v>36.119999999999997</c:v>
                </c:pt>
                <c:pt idx="1">
                  <c:v>33.449999999999996</c:v>
                </c:pt>
                <c:pt idx="2">
                  <c:v>35.159999999999997</c:v>
                </c:pt>
                <c:pt idx="3">
                  <c:v>30.97</c:v>
                </c:pt>
                <c:pt idx="4">
                  <c:v>31.15</c:v>
                </c:pt>
                <c:pt idx="5">
                  <c:v>24.69</c:v>
                </c:pt>
                <c:pt idx="6">
                  <c:v>30.619999999999997</c:v>
                </c:pt>
                <c:pt idx="7">
                  <c:v>29.659999999999997</c:v>
                </c:pt>
                <c:pt idx="8">
                  <c:v>28.84</c:v>
                </c:pt>
                <c:pt idx="9">
                  <c:v>36.47</c:v>
                </c:pt>
              </c:numCache>
            </c:numRef>
          </c:val>
          <c:smooth val="0"/>
        </c:ser>
        <c:ser>
          <c:idx val="2"/>
          <c:order val="1"/>
          <c:tx>
            <c:strRef>
              <c:f>'Figures4&amp;5'!$AF$4</c:f>
              <c:strCache>
                <c:ptCount val="1"/>
                <c:pt idx="0">
                  <c:v>France</c:v>
                </c:pt>
              </c:strCache>
            </c:strRef>
          </c:tx>
          <c:spPr>
            <a:ln w="19050" cap="rnd" cmpd="sng" algn="ctr">
              <a:solidFill>
                <a:schemeClr val="accent2"/>
              </a:solidFill>
              <a:prstDash val="dash"/>
              <a:round/>
            </a:ln>
            <a:effectLst/>
          </c:spPr>
          <c:marker>
            <c:symbol val="none"/>
          </c:marker>
          <c:cat>
            <c:strRef>
              <c:f>'Figures4&amp;5'!$Y$6:$Y$15</c:f>
              <c:strCache>
                <c:ptCount val="10"/>
                <c:pt idx="0">
                  <c:v>Poorest</c:v>
                </c:pt>
                <c:pt idx="1">
                  <c:v>2</c:v>
                </c:pt>
                <c:pt idx="2">
                  <c:v>3</c:v>
                </c:pt>
                <c:pt idx="3">
                  <c:v>4</c:v>
                </c:pt>
                <c:pt idx="4">
                  <c:v>5</c:v>
                </c:pt>
                <c:pt idx="5">
                  <c:v>6</c:v>
                </c:pt>
                <c:pt idx="6">
                  <c:v>7</c:v>
                </c:pt>
                <c:pt idx="7">
                  <c:v>8</c:v>
                </c:pt>
                <c:pt idx="8">
                  <c:v>9</c:v>
                </c:pt>
                <c:pt idx="9">
                  <c:v>Richest</c:v>
                </c:pt>
              </c:strCache>
            </c:strRef>
          </c:cat>
          <c:val>
            <c:numRef>
              <c:f>'Figures4&amp;5'!$AF$6:$AF$15</c:f>
              <c:numCache>
                <c:formatCode>0.0</c:formatCode>
                <c:ptCount val="10"/>
                <c:pt idx="0">
                  <c:v>32.64</c:v>
                </c:pt>
                <c:pt idx="1">
                  <c:v>36.28</c:v>
                </c:pt>
                <c:pt idx="2">
                  <c:v>30.689999999999998</c:v>
                </c:pt>
                <c:pt idx="3">
                  <c:v>24.26</c:v>
                </c:pt>
                <c:pt idx="4">
                  <c:v>24.43</c:v>
                </c:pt>
                <c:pt idx="5">
                  <c:v>26.53</c:v>
                </c:pt>
                <c:pt idx="6">
                  <c:v>24.41</c:v>
                </c:pt>
                <c:pt idx="7">
                  <c:v>32.510000000000005</c:v>
                </c:pt>
                <c:pt idx="8">
                  <c:v>39.209999999999994</c:v>
                </c:pt>
                <c:pt idx="9">
                  <c:v>53.8</c:v>
                </c:pt>
              </c:numCache>
            </c:numRef>
          </c:val>
          <c:smooth val="0"/>
        </c:ser>
        <c:ser>
          <c:idx val="3"/>
          <c:order val="2"/>
          <c:tx>
            <c:strRef>
              <c:f>'Figures4&amp;5'!$AG$4</c:f>
              <c:strCache>
                <c:ptCount val="1"/>
                <c:pt idx="0">
                  <c:v>Italy</c:v>
                </c:pt>
              </c:strCache>
            </c:strRef>
          </c:tx>
          <c:spPr>
            <a:ln w="19050" cap="rnd" cmpd="sng" algn="ctr">
              <a:solidFill>
                <a:schemeClr val="accent2"/>
              </a:solidFill>
              <a:prstDash val="lgDashDot"/>
              <a:round/>
            </a:ln>
            <a:effectLst/>
          </c:spPr>
          <c:marker>
            <c:symbol val="none"/>
          </c:marker>
          <c:cat>
            <c:strRef>
              <c:f>'Figures4&amp;5'!$Y$6:$Y$15</c:f>
              <c:strCache>
                <c:ptCount val="10"/>
                <c:pt idx="0">
                  <c:v>Poorest</c:v>
                </c:pt>
                <c:pt idx="1">
                  <c:v>2</c:v>
                </c:pt>
                <c:pt idx="2">
                  <c:v>3</c:v>
                </c:pt>
                <c:pt idx="3">
                  <c:v>4</c:v>
                </c:pt>
                <c:pt idx="4">
                  <c:v>5</c:v>
                </c:pt>
                <c:pt idx="5">
                  <c:v>6</c:v>
                </c:pt>
                <c:pt idx="6">
                  <c:v>7</c:v>
                </c:pt>
                <c:pt idx="7">
                  <c:v>8</c:v>
                </c:pt>
                <c:pt idx="8">
                  <c:v>9</c:v>
                </c:pt>
                <c:pt idx="9">
                  <c:v>Richest</c:v>
                </c:pt>
              </c:strCache>
            </c:strRef>
          </c:cat>
          <c:val>
            <c:numRef>
              <c:f>'Figures4&amp;5'!$AG$6:$AG$15</c:f>
              <c:numCache>
                <c:formatCode>0.0</c:formatCode>
                <c:ptCount val="10"/>
                <c:pt idx="0">
                  <c:v>16.279999999999998</c:v>
                </c:pt>
                <c:pt idx="1">
                  <c:v>19.23</c:v>
                </c:pt>
                <c:pt idx="2">
                  <c:v>20.93</c:v>
                </c:pt>
                <c:pt idx="3">
                  <c:v>21.34</c:v>
                </c:pt>
                <c:pt idx="4">
                  <c:v>21.2</c:v>
                </c:pt>
                <c:pt idx="5">
                  <c:v>21.97</c:v>
                </c:pt>
                <c:pt idx="6">
                  <c:v>21.89</c:v>
                </c:pt>
                <c:pt idx="7">
                  <c:v>23.54</c:v>
                </c:pt>
                <c:pt idx="8">
                  <c:v>25.519999999999996</c:v>
                </c:pt>
                <c:pt idx="9">
                  <c:v>28.69</c:v>
                </c:pt>
              </c:numCache>
            </c:numRef>
          </c:val>
          <c:smooth val="0"/>
        </c:ser>
        <c:ser>
          <c:idx val="0"/>
          <c:order val="3"/>
          <c:tx>
            <c:strRef>
              <c:f>'Figures4&amp;5'!$AD$4</c:f>
              <c:strCache>
                <c:ptCount val="1"/>
                <c:pt idx="0">
                  <c:v>United Kingdom</c:v>
                </c:pt>
              </c:strCache>
            </c:strRef>
          </c:tx>
          <c:spPr>
            <a:ln w="19050" cap="rnd" cmpd="sng" algn="ctr">
              <a:solidFill>
                <a:schemeClr val="accent2"/>
              </a:solidFill>
              <a:prstDash val="sysDash"/>
              <a:round/>
            </a:ln>
            <a:effectLst/>
          </c:spPr>
          <c:marker>
            <c:symbol val="none"/>
          </c:marker>
          <c:cat>
            <c:strRef>
              <c:f>'Figures4&amp;5'!$Y$6:$Y$15</c:f>
              <c:strCache>
                <c:ptCount val="10"/>
                <c:pt idx="0">
                  <c:v>Poorest</c:v>
                </c:pt>
                <c:pt idx="1">
                  <c:v>2</c:v>
                </c:pt>
                <c:pt idx="2">
                  <c:v>3</c:v>
                </c:pt>
                <c:pt idx="3">
                  <c:v>4</c:v>
                </c:pt>
                <c:pt idx="4">
                  <c:v>5</c:v>
                </c:pt>
                <c:pt idx="5">
                  <c:v>6</c:v>
                </c:pt>
                <c:pt idx="6">
                  <c:v>7</c:v>
                </c:pt>
                <c:pt idx="7">
                  <c:v>8</c:v>
                </c:pt>
                <c:pt idx="8">
                  <c:v>9</c:v>
                </c:pt>
                <c:pt idx="9">
                  <c:v>Richest</c:v>
                </c:pt>
              </c:strCache>
            </c:strRef>
          </c:cat>
          <c:val>
            <c:numRef>
              <c:f>'Figures4&amp;5'!$AD$6:$AD$15</c:f>
              <c:numCache>
                <c:formatCode>0.0</c:formatCode>
                <c:ptCount val="10"/>
                <c:pt idx="0">
                  <c:v>33.840000000000003</c:v>
                </c:pt>
                <c:pt idx="1">
                  <c:v>65.59</c:v>
                </c:pt>
                <c:pt idx="2">
                  <c:v>53.92</c:v>
                </c:pt>
                <c:pt idx="3">
                  <c:v>44.99</c:v>
                </c:pt>
                <c:pt idx="4">
                  <c:v>32.76</c:v>
                </c:pt>
                <c:pt idx="5">
                  <c:v>26.910000000000004</c:v>
                </c:pt>
                <c:pt idx="6">
                  <c:v>30.72</c:v>
                </c:pt>
                <c:pt idx="7">
                  <c:v>39.090000000000003</c:v>
                </c:pt>
                <c:pt idx="8">
                  <c:v>57.38</c:v>
                </c:pt>
                <c:pt idx="9">
                  <c:v>56.019999999999996</c:v>
                </c:pt>
              </c:numCache>
            </c:numRef>
          </c:val>
          <c:smooth val="0"/>
        </c:ser>
        <c:dLbls>
          <c:showLegendKey val="0"/>
          <c:showVal val="0"/>
          <c:showCatName val="0"/>
          <c:showSerName val="0"/>
          <c:showPercent val="0"/>
          <c:showBubbleSize val="0"/>
        </c:dLbls>
        <c:marker val="1"/>
        <c:smooth val="0"/>
        <c:axId val="105860480"/>
        <c:axId val="105870464"/>
      </c:lineChart>
      <c:catAx>
        <c:axId val="105860480"/>
        <c:scaling>
          <c:orientation val="minMax"/>
        </c:scaling>
        <c:delete val="0"/>
        <c:axPos val="b"/>
        <c:majorGridlines>
          <c:spPr>
            <a:ln w="9525" cmpd="sng">
              <a:solidFill>
                <a:srgbClr val="FFFFFF"/>
              </a:solidFill>
              <a:prstDash val="solid"/>
            </a:ln>
          </c:spPr>
        </c:majorGridlines>
        <c:numFmt formatCode="#\ ##0" sourceLinked="0"/>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5870464"/>
        <c:crosses val="autoZero"/>
        <c:auto val="1"/>
        <c:lblAlgn val="ctr"/>
        <c:lblOffset val="0"/>
        <c:tickLblSkip val="1"/>
        <c:noMultiLvlLbl val="0"/>
      </c:catAx>
      <c:valAx>
        <c:axId val="105870464"/>
        <c:scaling>
          <c:orientation val="minMax"/>
          <c:max val="9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5860480"/>
        <c:crosses val="autoZero"/>
        <c:crossBetween val="between"/>
      </c:valAx>
      <c:spPr>
        <a:solidFill>
          <a:srgbClr val="DCE6F2"/>
        </a:solidFill>
        <a:ln w="9525">
          <a:noFill/>
        </a:ln>
      </c:spPr>
    </c:plotArea>
    <c:legend>
      <c:legendPos val="r"/>
      <c:layout>
        <c:manualLayout>
          <c:xMode val="edge"/>
          <c:yMode val="edge"/>
          <c:x val="8.2281893004115231E-2"/>
          <c:y val="2.687830687830688E-2"/>
          <c:w val="0.90589849108367626"/>
          <c:h val="0.1007936507936508"/>
        </c:manualLayout>
      </c:layout>
      <c:overlay val="1"/>
      <c:spPr>
        <a:solidFill>
          <a:srgbClr val="DCE6F2"/>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81892355250394E-2"/>
          <c:y val="0.2649113043061142"/>
          <c:w val="0.90718598398835926"/>
          <c:h val="0.56984155623426369"/>
        </c:manualLayout>
      </c:layout>
      <c:lineChart>
        <c:grouping val="standard"/>
        <c:varyColors val="0"/>
        <c:ser>
          <c:idx val="1"/>
          <c:order val="0"/>
          <c:tx>
            <c:strRef>
              <c:f>'Figures4&amp;5'!$N$5</c:f>
              <c:strCache>
                <c:ptCount val="1"/>
                <c:pt idx="0">
                  <c:v>Finlande</c:v>
                </c:pt>
              </c:strCache>
            </c:strRef>
          </c:tx>
          <c:spPr>
            <a:ln w="19050" cap="rnd" cmpd="sng" algn="ctr">
              <a:solidFill>
                <a:srgbClr val="92D050"/>
              </a:solidFill>
              <a:prstDash val="solid"/>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'Figures4&amp;5'!$N$6:$N$11</c:f>
              <c:numCache>
                <c:formatCode>0.0</c:formatCode>
                <c:ptCount val="6"/>
                <c:pt idx="0">
                  <c:v>78.84</c:v>
                </c:pt>
                <c:pt idx="1">
                  <c:v>64.180000000000007</c:v>
                </c:pt>
                <c:pt idx="2">
                  <c:v>50.03</c:v>
                </c:pt>
                <c:pt idx="3">
                  <c:v>61.91</c:v>
                </c:pt>
                <c:pt idx="4">
                  <c:v>57.94</c:v>
                </c:pt>
                <c:pt idx="5">
                  <c:v>26.119999999999997</c:v>
                </c:pt>
              </c:numCache>
            </c:numRef>
          </c:val>
          <c:smooth val="0"/>
        </c:ser>
        <c:ser>
          <c:idx val="2"/>
          <c:order val="1"/>
          <c:tx>
            <c:strRef>
              <c:f>'Figures4&amp;5'!$O$5</c:f>
              <c:strCache>
                <c:ptCount val="1"/>
                <c:pt idx="0">
                  <c:v>France</c:v>
                </c:pt>
              </c:strCache>
            </c:strRef>
          </c:tx>
          <c:spPr>
            <a:ln w="19050" cap="rnd" cmpd="sng" algn="ctr">
              <a:solidFill>
                <a:srgbClr val="92D050"/>
              </a:solidFill>
              <a:prstDash val="dash"/>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'Figures4&amp;5'!$O$6:$O$11</c:f>
              <c:numCache>
                <c:formatCode>0.0</c:formatCode>
                <c:ptCount val="6"/>
                <c:pt idx="0">
                  <c:v>54.09</c:v>
                </c:pt>
                <c:pt idx="1">
                  <c:v>70.819999999999993</c:v>
                </c:pt>
                <c:pt idx="2">
                  <c:v>72.759999999999991</c:v>
                </c:pt>
                <c:pt idx="3">
                  <c:v>64.38</c:v>
                </c:pt>
                <c:pt idx="4">
                  <c:v>68.900000000000006</c:v>
                </c:pt>
                <c:pt idx="5">
                  <c:v>41.27</c:v>
                </c:pt>
              </c:numCache>
            </c:numRef>
          </c:val>
          <c:smooth val="0"/>
        </c:ser>
        <c:ser>
          <c:idx val="3"/>
          <c:order val="2"/>
          <c:tx>
            <c:strRef>
              <c:f>'Figures4&amp;5'!$P$5</c:f>
              <c:strCache>
                <c:ptCount val="1"/>
                <c:pt idx="0">
                  <c:v>Italie</c:v>
                </c:pt>
              </c:strCache>
            </c:strRef>
          </c:tx>
          <c:spPr>
            <a:ln w="19050" cap="rnd" cmpd="sng" algn="ctr">
              <a:solidFill>
                <a:srgbClr val="92D050"/>
              </a:solidFill>
              <a:prstDash val="lgDashDot"/>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'Figures4&amp;5'!$P$6:$P$11</c:f>
              <c:numCache>
                <c:formatCode>0.0</c:formatCode>
                <c:ptCount val="6"/>
                <c:pt idx="0">
                  <c:v>86.5</c:v>
                </c:pt>
                <c:pt idx="1">
                  <c:v>79.669999999999987</c:v>
                </c:pt>
                <c:pt idx="2">
                  <c:v>75.300000000000011</c:v>
                </c:pt>
                <c:pt idx="3">
                  <c:v>84.960000000000008</c:v>
                </c:pt>
                <c:pt idx="4">
                  <c:v>83.43</c:v>
                </c:pt>
                <c:pt idx="5">
                  <c:v>41.989999999999995</c:v>
                </c:pt>
              </c:numCache>
            </c:numRef>
          </c:val>
          <c:smooth val="0"/>
        </c:ser>
        <c:ser>
          <c:idx val="0"/>
          <c:order val="3"/>
          <c:tx>
            <c:strRef>
              <c:f>'Figures4&amp;5'!$Q$5</c:f>
              <c:strCache>
                <c:ptCount val="1"/>
                <c:pt idx="0">
                  <c:v>Royaume-Uni</c:v>
                </c:pt>
              </c:strCache>
            </c:strRef>
          </c:tx>
          <c:spPr>
            <a:ln w="19050" cap="rnd" cmpd="sng" algn="ctr">
              <a:solidFill>
                <a:srgbClr val="92D050"/>
              </a:solidFill>
              <a:prstDash val="sysDash"/>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'Figures4&amp;5'!$Q$6:$Q$11</c:f>
              <c:numCache>
                <c:formatCode>0.0</c:formatCode>
                <c:ptCount val="6"/>
                <c:pt idx="0">
                  <c:v>50.61</c:v>
                </c:pt>
                <c:pt idx="1">
                  <c:v>51.22</c:v>
                </c:pt>
                <c:pt idx="2">
                  <c:v>35.270000000000003</c:v>
                </c:pt>
                <c:pt idx="3">
                  <c:v>46.31</c:v>
                </c:pt>
                <c:pt idx="4">
                  <c:v>41.67</c:v>
                </c:pt>
                <c:pt idx="5">
                  <c:v>49.34</c:v>
                </c:pt>
              </c:numCache>
            </c:numRef>
          </c:val>
          <c:smooth val="0"/>
        </c:ser>
        <c:dLbls>
          <c:showLegendKey val="0"/>
          <c:showVal val="0"/>
          <c:showCatName val="0"/>
          <c:showSerName val="0"/>
          <c:showPercent val="0"/>
          <c:showBubbleSize val="0"/>
        </c:dLbls>
        <c:marker val="1"/>
        <c:smooth val="0"/>
        <c:axId val="105888384"/>
        <c:axId val="105890176"/>
      </c:lineChart>
      <c:catAx>
        <c:axId val="1058883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5890176"/>
        <c:crosses val="autoZero"/>
        <c:auto val="1"/>
        <c:lblAlgn val="ctr"/>
        <c:lblOffset val="0"/>
        <c:tickLblSkip val="1"/>
        <c:noMultiLvlLbl val="0"/>
      </c:catAx>
      <c:valAx>
        <c:axId val="105890176"/>
        <c:scaling>
          <c:orientation val="minMax"/>
          <c:max val="9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5888384"/>
        <c:crosses val="autoZero"/>
        <c:crossBetween val="between"/>
      </c:valAx>
      <c:spPr>
        <a:solidFill>
          <a:srgbClr val="DCE6F2"/>
        </a:solidFill>
        <a:ln w="9525">
          <a:noFill/>
        </a:ln>
      </c:spPr>
    </c:plotArea>
    <c:legend>
      <c:legendPos val="r"/>
      <c:layout>
        <c:manualLayout>
          <c:xMode val="edge"/>
          <c:yMode val="edge"/>
          <c:x val="7.7719754965476687E-2"/>
          <c:y val="2.687830687830688E-2"/>
          <c:w val="0.91046066648441992"/>
          <c:h val="0.1575978835978836"/>
        </c:manualLayout>
      </c:layout>
      <c:overlay val="1"/>
      <c:spPr>
        <a:solidFill>
          <a:srgbClr val="DCE6F2"/>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81892355250394E-2"/>
          <c:y val="0.21677588238430079"/>
          <c:w val="0.90273830601729621"/>
          <c:h val="0.57433178585378108"/>
        </c:manualLayout>
      </c:layout>
      <c:lineChart>
        <c:grouping val="standard"/>
        <c:varyColors val="0"/>
        <c:ser>
          <c:idx val="1"/>
          <c:order val="0"/>
          <c:tx>
            <c:strRef>
              <c:f>'Figures4&amp;5'!$R$5</c:f>
              <c:strCache>
                <c:ptCount val="1"/>
                <c:pt idx="0">
                  <c:v>Finlande</c:v>
                </c:pt>
              </c:strCache>
            </c:strRef>
          </c:tx>
          <c:spPr>
            <a:ln w="19050" cap="rnd" cmpd="sng" algn="ctr">
              <a:solidFill>
                <a:schemeClr val="accent2"/>
              </a:solidFill>
              <a:prstDash val="solid"/>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'Figures4&amp;5'!$R$6:$R$11</c:f>
              <c:numCache>
                <c:formatCode>0.0</c:formatCode>
                <c:ptCount val="6"/>
                <c:pt idx="0">
                  <c:v>16.59</c:v>
                </c:pt>
                <c:pt idx="1">
                  <c:v>25.74</c:v>
                </c:pt>
                <c:pt idx="2">
                  <c:v>32.58</c:v>
                </c:pt>
                <c:pt idx="3">
                  <c:v>24.91</c:v>
                </c:pt>
                <c:pt idx="4">
                  <c:v>27.560000000000002</c:v>
                </c:pt>
                <c:pt idx="5">
                  <c:v>60.68</c:v>
                </c:pt>
              </c:numCache>
            </c:numRef>
          </c:val>
          <c:smooth val="0"/>
        </c:ser>
        <c:ser>
          <c:idx val="2"/>
          <c:order val="1"/>
          <c:tx>
            <c:strRef>
              <c:f>'Figures4&amp;5'!$S$5</c:f>
              <c:strCache>
                <c:ptCount val="1"/>
                <c:pt idx="0">
                  <c:v>France</c:v>
                </c:pt>
              </c:strCache>
            </c:strRef>
          </c:tx>
          <c:spPr>
            <a:ln w="19050" cap="rnd" cmpd="sng" algn="ctr">
              <a:solidFill>
                <a:schemeClr val="accent2"/>
              </a:solidFill>
              <a:prstDash val="dash"/>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'Figures4&amp;5'!$S$6:$S$11</c:f>
              <c:numCache>
                <c:formatCode>0.0</c:formatCode>
                <c:ptCount val="6"/>
                <c:pt idx="0">
                  <c:v>37.629999999999995</c:v>
                </c:pt>
                <c:pt idx="1">
                  <c:v>24.65</c:v>
                </c:pt>
                <c:pt idx="2">
                  <c:v>22.02</c:v>
                </c:pt>
                <c:pt idx="3">
                  <c:v>28.16</c:v>
                </c:pt>
                <c:pt idx="4">
                  <c:v>24.97</c:v>
                </c:pt>
                <c:pt idx="5">
                  <c:v>54.349999999999994</c:v>
                </c:pt>
              </c:numCache>
            </c:numRef>
          </c:val>
          <c:smooth val="0"/>
        </c:ser>
        <c:ser>
          <c:idx val="3"/>
          <c:order val="2"/>
          <c:tx>
            <c:strRef>
              <c:f>'Figures4&amp;5'!$T$5</c:f>
              <c:strCache>
                <c:ptCount val="1"/>
                <c:pt idx="0">
                  <c:v>Italie</c:v>
                </c:pt>
              </c:strCache>
            </c:strRef>
          </c:tx>
          <c:spPr>
            <a:ln w="19050" cap="rnd" cmpd="sng" algn="ctr">
              <a:solidFill>
                <a:schemeClr val="accent2"/>
              </a:solidFill>
              <a:prstDash val="lgDashDot"/>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'Figures4&amp;5'!$T$6:$T$11</c:f>
              <c:numCache>
                <c:formatCode>0.0</c:formatCode>
                <c:ptCount val="6"/>
                <c:pt idx="0">
                  <c:v>10.600000000000001</c:v>
                </c:pt>
                <c:pt idx="1">
                  <c:v>19.18</c:v>
                </c:pt>
                <c:pt idx="2">
                  <c:v>22.35</c:v>
                </c:pt>
                <c:pt idx="3">
                  <c:v>12.459999999999999</c:v>
                </c:pt>
                <c:pt idx="4">
                  <c:v>14.879999999999999</c:v>
                </c:pt>
                <c:pt idx="5">
                  <c:v>56.86</c:v>
                </c:pt>
              </c:numCache>
            </c:numRef>
          </c:val>
          <c:smooth val="0"/>
        </c:ser>
        <c:ser>
          <c:idx val="0"/>
          <c:order val="3"/>
          <c:tx>
            <c:strRef>
              <c:f>'Figures4&amp;5'!$U$5</c:f>
              <c:strCache>
                <c:ptCount val="1"/>
                <c:pt idx="0">
                  <c:v>Royaume-Uni</c:v>
                </c:pt>
              </c:strCache>
            </c:strRef>
          </c:tx>
          <c:spPr>
            <a:ln w="19050" cap="rnd" cmpd="sng" algn="ctr">
              <a:solidFill>
                <a:schemeClr val="accent2"/>
              </a:solidFill>
              <a:prstDash val="sysDash"/>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'Figures4&amp;5'!$U$6:$U$11</c:f>
              <c:numCache>
                <c:formatCode>0.0</c:formatCode>
                <c:ptCount val="6"/>
                <c:pt idx="0">
                  <c:v>42.32</c:v>
                </c:pt>
                <c:pt idx="1">
                  <c:v>39.660000000000004</c:v>
                </c:pt>
                <c:pt idx="2">
                  <c:v>57.699999999999996</c:v>
                </c:pt>
                <c:pt idx="3">
                  <c:v>43.910000000000004</c:v>
                </c:pt>
                <c:pt idx="4">
                  <c:v>45.75</c:v>
                </c:pt>
                <c:pt idx="5">
                  <c:v>36.65</c:v>
                </c:pt>
              </c:numCache>
            </c:numRef>
          </c:val>
          <c:smooth val="0"/>
        </c:ser>
        <c:dLbls>
          <c:showLegendKey val="0"/>
          <c:showVal val="0"/>
          <c:showCatName val="0"/>
          <c:showSerName val="0"/>
          <c:showPercent val="0"/>
          <c:showBubbleSize val="0"/>
        </c:dLbls>
        <c:marker val="1"/>
        <c:smooth val="0"/>
        <c:axId val="105900288"/>
        <c:axId val="105988096"/>
      </c:lineChart>
      <c:catAx>
        <c:axId val="1059002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5988096"/>
        <c:crosses val="autoZero"/>
        <c:auto val="1"/>
        <c:lblAlgn val="ctr"/>
        <c:lblOffset val="0"/>
        <c:tickLblSkip val="1"/>
        <c:noMultiLvlLbl val="0"/>
      </c:catAx>
      <c:valAx>
        <c:axId val="105988096"/>
        <c:scaling>
          <c:orientation val="minMax"/>
          <c:max val="9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5900288"/>
        <c:crosses val="autoZero"/>
        <c:crossBetween val="between"/>
      </c:valAx>
      <c:spPr>
        <a:solidFill>
          <a:srgbClr val="DCE6F2"/>
        </a:solidFill>
        <a:ln w="9525">
          <a:noFill/>
        </a:ln>
      </c:spPr>
    </c:plotArea>
    <c:legend>
      <c:legendPos val="r"/>
      <c:layout>
        <c:manualLayout>
          <c:xMode val="edge"/>
          <c:yMode val="edge"/>
          <c:x val="8.2281893004115231E-2"/>
          <c:y val="2.687830687830688E-2"/>
          <c:w val="0.89683263732733698"/>
          <c:h val="0.11602781182292907"/>
        </c:manualLayout>
      </c:layout>
      <c:overlay val="1"/>
      <c:spPr>
        <a:solidFill>
          <a:srgbClr val="DCE6F2"/>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81892355250394E-2"/>
          <c:y val="0.2713243875410119"/>
          <c:w val="0.90589849108367626"/>
          <c:h val="0.49420097016621689"/>
        </c:manualLayout>
      </c:layout>
      <c:lineChart>
        <c:grouping val="standard"/>
        <c:varyColors val="0"/>
        <c:ser>
          <c:idx val="1"/>
          <c:order val="0"/>
          <c:tx>
            <c:strRef>
              <c:f>'Figures4&amp;5'!$AA$5</c:f>
              <c:strCache>
                <c:ptCount val="1"/>
                <c:pt idx="0">
                  <c:v>Finlande</c:v>
                </c:pt>
              </c:strCache>
            </c:strRef>
          </c:tx>
          <c:spPr>
            <a:ln w="19050" cap="rnd" cmpd="sng" algn="ctr">
              <a:solidFill>
                <a:srgbClr val="92D050"/>
              </a:solidFill>
              <a:prstDash val="solid"/>
              <a:round/>
            </a:ln>
            <a:effectLst/>
          </c:spPr>
          <c:marker>
            <c:symbol val="none"/>
          </c:marker>
          <c:cat>
            <c:strRef>
              <c:f>'Figures4&amp;5'!$AH$6:$AH$15</c:f>
              <c:strCache>
                <c:ptCount val="10"/>
                <c:pt idx="0">
                  <c:v> + pauvres</c:v>
                </c:pt>
                <c:pt idx="1">
                  <c:v>2</c:v>
                </c:pt>
                <c:pt idx="2">
                  <c:v>3</c:v>
                </c:pt>
                <c:pt idx="3">
                  <c:v>4</c:v>
                </c:pt>
                <c:pt idx="4">
                  <c:v>5</c:v>
                </c:pt>
                <c:pt idx="5">
                  <c:v>6</c:v>
                </c:pt>
                <c:pt idx="6">
                  <c:v>7</c:v>
                </c:pt>
                <c:pt idx="7">
                  <c:v>8</c:v>
                </c:pt>
                <c:pt idx="8">
                  <c:v>9</c:v>
                </c:pt>
                <c:pt idx="9">
                  <c:v> + riches</c:v>
                </c:pt>
              </c:strCache>
            </c:strRef>
          </c:cat>
          <c:val>
            <c:numRef>
              <c:f>'Figures4&amp;5'!$AA$6:$AA$15</c:f>
              <c:numCache>
                <c:formatCode>0.0</c:formatCode>
                <c:ptCount val="10"/>
                <c:pt idx="0">
                  <c:v>48.27</c:v>
                </c:pt>
                <c:pt idx="1">
                  <c:v>60.96</c:v>
                </c:pt>
                <c:pt idx="2">
                  <c:v>59.29</c:v>
                </c:pt>
                <c:pt idx="3">
                  <c:v>63.33</c:v>
                </c:pt>
                <c:pt idx="4">
                  <c:v>62.91</c:v>
                </c:pt>
                <c:pt idx="5">
                  <c:v>64.150000000000006</c:v>
                </c:pt>
                <c:pt idx="6">
                  <c:v>58.5</c:v>
                </c:pt>
                <c:pt idx="7">
                  <c:v>57.1</c:v>
                </c:pt>
                <c:pt idx="8">
                  <c:v>53.789999999999992</c:v>
                </c:pt>
                <c:pt idx="9">
                  <c:v>37.910000000000004</c:v>
                </c:pt>
              </c:numCache>
            </c:numRef>
          </c:val>
          <c:smooth val="0"/>
        </c:ser>
        <c:ser>
          <c:idx val="2"/>
          <c:order val="1"/>
          <c:tx>
            <c:strRef>
              <c:f>'Figures4&amp;5'!$AB$5</c:f>
              <c:strCache>
                <c:ptCount val="1"/>
                <c:pt idx="0">
                  <c:v>France</c:v>
                </c:pt>
              </c:strCache>
            </c:strRef>
          </c:tx>
          <c:spPr>
            <a:ln w="19050" cap="rnd" cmpd="sng" algn="ctr">
              <a:solidFill>
                <a:srgbClr val="92D050"/>
              </a:solidFill>
              <a:prstDash val="dash"/>
              <a:round/>
            </a:ln>
            <a:effectLst/>
          </c:spPr>
          <c:marker>
            <c:symbol val="none"/>
          </c:marker>
          <c:cat>
            <c:strRef>
              <c:f>'Figures4&amp;5'!$AH$6:$AH$15</c:f>
              <c:strCache>
                <c:ptCount val="10"/>
                <c:pt idx="0">
                  <c:v> + pauvres</c:v>
                </c:pt>
                <c:pt idx="1">
                  <c:v>2</c:v>
                </c:pt>
                <c:pt idx="2">
                  <c:v>3</c:v>
                </c:pt>
                <c:pt idx="3">
                  <c:v>4</c:v>
                </c:pt>
                <c:pt idx="4">
                  <c:v>5</c:v>
                </c:pt>
                <c:pt idx="5">
                  <c:v>6</c:v>
                </c:pt>
                <c:pt idx="6">
                  <c:v>7</c:v>
                </c:pt>
                <c:pt idx="7">
                  <c:v>8</c:v>
                </c:pt>
                <c:pt idx="8">
                  <c:v>9</c:v>
                </c:pt>
                <c:pt idx="9">
                  <c:v> + riches</c:v>
                </c:pt>
              </c:strCache>
            </c:strRef>
          </c:cat>
          <c:val>
            <c:numRef>
              <c:f>'Figures4&amp;5'!$AB$6:$AB$15</c:f>
              <c:numCache>
                <c:formatCode>0.0</c:formatCode>
                <c:ptCount val="10"/>
                <c:pt idx="0">
                  <c:v>63.92</c:v>
                </c:pt>
                <c:pt idx="1">
                  <c:v>60.25</c:v>
                </c:pt>
                <c:pt idx="2">
                  <c:v>66.12</c:v>
                </c:pt>
                <c:pt idx="3">
                  <c:v>72.599999999999994</c:v>
                </c:pt>
                <c:pt idx="4">
                  <c:v>72.199999999999989</c:v>
                </c:pt>
                <c:pt idx="5">
                  <c:v>68.81</c:v>
                </c:pt>
                <c:pt idx="6">
                  <c:v>68.650000000000006</c:v>
                </c:pt>
                <c:pt idx="7">
                  <c:v>57.34</c:v>
                </c:pt>
                <c:pt idx="8">
                  <c:v>50.3</c:v>
                </c:pt>
                <c:pt idx="9">
                  <c:v>30.14</c:v>
                </c:pt>
              </c:numCache>
            </c:numRef>
          </c:val>
          <c:smooth val="0"/>
        </c:ser>
        <c:ser>
          <c:idx val="3"/>
          <c:order val="2"/>
          <c:tx>
            <c:strRef>
              <c:f>'Figures4&amp;5'!$AC$5</c:f>
              <c:strCache>
                <c:ptCount val="1"/>
                <c:pt idx="0">
                  <c:v>Italie</c:v>
                </c:pt>
              </c:strCache>
            </c:strRef>
          </c:tx>
          <c:spPr>
            <a:ln w="19050" cap="rnd" cmpd="sng" algn="ctr">
              <a:solidFill>
                <a:srgbClr val="92D050"/>
              </a:solidFill>
              <a:prstDash val="lgDashDot"/>
              <a:round/>
            </a:ln>
            <a:effectLst/>
          </c:spPr>
          <c:marker>
            <c:symbol val="none"/>
          </c:marker>
          <c:cat>
            <c:strRef>
              <c:f>'Figures4&amp;5'!$AH$6:$AH$15</c:f>
              <c:strCache>
                <c:ptCount val="10"/>
                <c:pt idx="0">
                  <c:v> + pauvres</c:v>
                </c:pt>
                <c:pt idx="1">
                  <c:v>2</c:v>
                </c:pt>
                <c:pt idx="2">
                  <c:v>3</c:v>
                </c:pt>
                <c:pt idx="3">
                  <c:v>4</c:v>
                </c:pt>
                <c:pt idx="4">
                  <c:v>5</c:v>
                </c:pt>
                <c:pt idx="5">
                  <c:v>6</c:v>
                </c:pt>
                <c:pt idx="6">
                  <c:v>7</c:v>
                </c:pt>
                <c:pt idx="7">
                  <c:v>8</c:v>
                </c:pt>
                <c:pt idx="8">
                  <c:v>9</c:v>
                </c:pt>
                <c:pt idx="9">
                  <c:v> + riches</c:v>
                </c:pt>
              </c:strCache>
            </c:strRef>
          </c:cat>
          <c:val>
            <c:numRef>
              <c:f>'Figures4&amp;5'!$AC$6:$AC$15</c:f>
              <c:numCache>
                <c:formatCode>0.0</c:formatCode>
                <c:ptCount val="10"/>
                <c:pt idx="0">
                  <c:v>83.14</c:v>
                </c:pt>
                <c:pt idx="1">
                  <c:v>79.02000000000001</c:v>
                </c:pt>
                <c:pt idx="2">
                  <c:v>76.300000000000011</c:v>
                </c:pt>
                <c:pt idx="3">
                  <c:v>76.34</c:v>
                </c:pt>
                <c:pt idx="4">
                  <c:v>76.63</c:v>
                </c:pt>
                <c:pt idx="5">
                  <c:v>75.680000000000007</c:v>
                </c:pt>
                <c:pt idx="6">
                  <c:v>76.069999999999993</c:v>
                </c:pt>
                <c:pt idx="7">
                  <c:v>74.69</c:v>
                </c:pt>
                <c:pt idx="8">
                  <c:v>72.89</c:v>
                </c:pt>
                <c:pt idx="9">
                  <c:v>66.28</c:v>
                </c:pt>
              </c:numCache>
            </c:numRef>
          </c:val>
          <c:smooth val="0"/>
        </c:ser>
        <c:ser>
          <c:idx val="0"/>
          <c:order val="3"/>
          <c:tx>
            <c:strRef>
              <c:f>'Figures4&amp;5'!$Z$5</c:f>
              <c:strCache>
                <c:ptCount val="1"/>
                <c:pt idx="0">
                  <c:v>Royaume-Uni</c:v>
                </c:pt>
              </c:strCache>
            </c:strRef>
          </c:tx>
          <c:spPr>
            <a:ln w="19050" cap="rnd" cmpd="sng" algn="ctr">
              <a:solidFill>
                <a:srgbClr val="92D050"/>
              </a:solidFill>
              <a:prstDash val="sysDash"/>
              <a:round/>
            </a:ln>
            <a:effectLst/>
          </c:spPr>
          <c:marker>
            <c:symbol val="none"/>
          </c:marker>
          <c:cat>
            <c:strRef>
              <c:f>'Figures4&amp;5'!$AH$6:$AH$15</c:f>
              <c:strCache>
                <c:ptCount val="10"/>
                <c:pt idx="0">
                  <c:v> + pauvres</c:v>
                </c:pt>
                <c:pt idx="1">
                  <c:v>2</c:v>
                </c:pt>
                <c:pt idx="2">
                  <c:v>3</c:v>
                </c:pt>
                <c:pt idx="3">
                  <c:v>4</c:v>
                </c:pt>
                <c:pt idx="4">
                  <c:v>5</c:v>
                </c:pt>
                <c:pt idx="5">
                  <c:v>6</c:v>
                </c:pt>
                <c:pt idx="6">
                  <c:v>7</c:v>
                </c:pt>
                <c:pt idx="7">
                  <c:v>8</c:v>
                </c:pt>
                <c:pt idx="8">
                  <c:v>9</c:v>
                </c:pt>
                <c:pt idx="9">
                  <c:v> + riches</c:v>
                </c:pt>
              </c:strCache>
            </c:strRef>
          </c:cat>
          <c:val>
            <c:numRef>
              <c:f>'Figures4&amp;5'!$Z$6:$Z$15</c:f>
              <c:numCache>
                <c:formatCode>0.0</c:formatCode>
                <c:ptCount val="10"/>
                <c:pt idx="0">
                  <c:v>63.36</c:v>
                </c:pt>
                <c:pt idx="1">
                  <c:v>30.43</c:v>
                </c:pt>
                <c:pt idx="2">
                  <c:v>40.15</c:v>
                </c:pt>
                <c:pt idx="3">
                  <c:v>50.040000000000006</c:v>
                </c:pt>
                <c:pt idx="4">
                  <c:v>61.459999999999994</c:v>
                </c:pt>
                <c:pt idx="5">
                  <c:v>64.62</c:v>
                </c:pt>
                <c:pt idx="6">
                  <c:v>53.87</c:v>
                </c:pt>
                <c:pt idx="7">
                  <c:v>41.04</c:v>
                </c:pt>
                <c:pt idx="8">
                  <c:v>24.550000000000004</c:v>
                </c:pt>
                <c:pt idx="9">
                  <c:v>31.050000000000004</c:v>
                </c:pt>
              </c:numCache>
            </c:numRef>
          </c:val>
          <c:smooth val="0"/>
        </c:ser>
        <c:dLbls>
          <c:showLegendKey val="0"/>
          <c:showVal val="0"/>
          <c:showCatName val="0"/>
          <c:showSerName val="0"/>
          <c:showPercent val="0"/>
          <c:showBubbleSize val="0"/>
        </c:dLbls>
        <c:marker val="1"/>
        <c:smooth val="0"/>
        <c:axId val="109787392"/>
        <c:axId val="109805568"/>
      </c:lineChart>
      <c:catAx>
        <c:axId val="109787392"/>
        <c:scaling>
          <c:orientation val="minMax"/>
        </c:scaling>
        <c:delete val="0"/>
        <c:axPos val="b"/>
        <c:majorGridlines>
          <c:spPr>
            <a:ln w="9525" cmpd="sng">
              <a:solidFill>
                <a:srgbClr val="FFFFFF"/>
              </a:solidFill>
              <a:prstDash val="solid"/>
            </a:ln>
          </c:spPr>
        </c:majorGridlines>
        <c:numFmt formatCode="#\ ##0" sourceLinked="0"/>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9805568"/>
        <c:crosses val="autoZero"/>
        <c:auto val="1"/>
        <c:lblAlgn val="ctr"/>
        <c:lblOffset val="0"/>
        <c:tickLblSkip val="1"/>
        <c:noMultiLvlLbl val="0"/>
      </c:catAx>
      <c:valAx>
        <c:axId val="10980556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9787392"/>
        <c:crosses val="autoZero"/>
        <c:crossBetween val="between"/>
      </c:valAx>
      <c:spPr>
        <a:solidFill>
          <a:srgbClr val="DCE6F2"/>
        </a:solidFill>
        <a:ln w="9525">
          <a:noFill/>
        </a:ln>
      </c:spPr>
    </c:plotArea>
    <c:legend>
      <c:legendPos val="r"/>
      <c:layout>
        <c:manualLayout>
          <c:xMode val="edge"/>
          <c:yMode val="edge"/>
          <c:x val="8.2281893004115231E-2"/>
          <c:y val="2.687830687830688E-2"/>
          <c:w val="0.90589849108367626"/>
          <c:h val="0.1575978835978836"/>
        </c:manualLayout>
      </c:layout>
      <c:overlay val="1"/>
      <c:spPr>
        <a:solidFill>
          <a:srgbClr val="DCE6F2"/>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81892355250394E-2"/>
          <c:y val="0.22301758743429856"/>
          <c:w val="0.90589849108367626"/>
          <c:h val="0.54250752122998347"/>
        </c:manualLayout>
      </c:layout>
      <c:lineChart>
        <c:grouping val="standard"/>
        <c:varyColors val="0"/>
        <c:ser>
          <c:idx val="1"/>
          <c:order val="0"/>
          <c:tx>
            <c:strRef>
              <c:f>'Figures4&amp;5'!$AE$5</c:f>
              <c:strCache>
                <c:ptCount val="1"/>
                <c:pt idx="0">
                  <c:v>Finlande</c:v>
                </c:pt>
              </c:strCache>
            </c:strRef>
          </c:tx>
          <c:spPr>
            <a:ln w="19050" cap="rnd" cmpd="sng" algn="ctr">
              <a:solidFill>
                <a:schemeClr val="accent2"/>
              </a:solidFill>
              <a:prstDash val="solid"/>
              <a:round/>
            </a:ln>
            <a:effectLst/>
          </c:spPr>
          <c:marker>
            <c:symbol val="none"/>
          </c:marker>
          <c:cat>
            <c:strRef>
              <c:f>'Figures4&amp;5'!$AH$6:$AH$15</c:f>
              <c:strCache>
                <c:ptCount val="10"/>
                <c:pt idx="0">
                  <c:v> + pauvres</c:v>
                </c:pt>
                <c:pt idx="1">
                  <c:v>2</c:v>
                </c:pt>
                <c:pt idx="2">
                  <c:v>3</c:v>
                </c:pt>
                <c:pt idx="3">
                  <c:v>4</c:v>
                </c:pt>
                <c:pt idx="4">
                  <c:v>5</c:v>
                </c:pt>
                <c:pt idx="5">
                  <c:v>6</c:v>
                </c:pt>
                <c:pt idx="6">
                  <c:v>7</c:v>
                </c:pt>
                <c:pt idx="7">
                  <c:v>8</c:v>
                </c:pt>
                <c:pt idx="8">
                  <c:v>9</c:v>
                </c:pt>
                <c:pt idx="9">
                  <c:v> + riches</c:v>
                </c:pt>
              </c:strCache>
            </c:strRef>
          </c:cat>
          <c:val>
            <c:numRef>
              <c:f>'Figures4&amp;5'!$AE$6:$AE$15</c:f>
              <c:numCache>
                <c:formatCode>0.0</c:formatCode>
                <c:ptCount val="10"/>
                <c:pt idx="0">
                  <c:v>36.119999999999997</c:v>
                </c:pt>
                <c:pt idx="1">
                  <c:v>33.449999999999996</c:v>
                </c:pt>
                <c:pt idx="2">
                  <c:v>35.159999999999997</c:v>
                </c:pt>
                <c:pt idx="3">
                  <c:v>30.97</c:v>
                </c:pt>
                <c:pt idx="4">
                  <c:v>31.15</c:v>
                </c:pt>
                <c:pt idx="5">
                  <c:v>24.69</c:v>
                </c:pt>
                <c:pt idx="6">
                  <c:v>30.619999999999997</c:v>
                </c:pt>
                <c:pt idx="7">
                  <c:v>29.659999999999997</c:v>
                </c:pt>
                <c:pt idx="8">
                  <c:v>28.84</c:v>
                </c:pt>
                <c:pt idx="9">
                  <c:v>36.47</c:v>
                </c:pt>
              </c:numCache>
            </c:numRef>
          </c:val>
          <c:smooth val="0"/>
        </c:ser>
        <c:ser>
          <c:idx val="2"/>
          <c:order val="1"/>
          <c:tx>
            <c:strRef>
              <c:f>'Figures4&amp;5'!$AF$5</c:f>
              <c:strCache>
                <c:ptCount val="1"/>
                <c:pt idx="0">
                  <c:v>France</c:v>
                </c:pt>
              </c:strCache>
            </c:strRef>
          </c:tx>
          <c:spPr>
            <a:ln w="19050" cap="rnd" cmpd="sng" algn="ctr">
              <a:solidFill>
                <a:schemeClr val="accent2"/>
              </a:solidFill>
              <a:prstDash val="dash"/>
              <a:round/>
            </a:ln>
            <a:effectLst/>
          </c:spPr>
          <c:marker>
            <c:symbol val="none"/>
          </c:marker>
          <c:cat>
            <c:strRef>
              <c:f>'Figures4&amp;5'!$AH$6:$AH$15</c:f>
              <c:strCache>
                <c:ptCount val="10"/>
                <c:pt idx="0">
                  <c:v> + pauvres</c:v>
                </c:pt>
                <c:pt idx="1">
                  <c:v>2</c:v>
                </c:pt>
                <c:pt idx="2">
                  <c:v>3</c:v>
                </c:pt>
                <c:pt idx="3">
                  <c:v>4</c:v>
                </c:pt>
                <c:pt idx="4">
                  <c:v>5</c:v>
                </c:pt>
                <c:pt idx="5">
                  <c:v>6</c:v>
                </c:pt>
                <c:pt idx="6">
                  <c:v>7</c:v>
                </c:pt>
                <c:pt idx="7">
                  <c:v>8</c:v>
                </c:pt>
                <c:pt idx="8">
                  <c:v>9</c:v>
                </c:pt>
                <c:pt idx="9">
                  <c:v> + riches</c:v>
                </c:pt>
              </c:strCache>
            </c:strRef>
          </c:cat>
          <c:val>
            <c:numRef>
              <c:f>'Figures4&amp;5'!$AF$6:$AF$15</c:f>
              <c:numCache>
                <c:formatCode>0.0</c:formatCode>
                <c:ptCount val="10"/>
                <c:pt idx="0">
                  <c:v>32.64</c:v>
                </c:pt>
                <c:pt idx="1">
                  <c:v>36.28</c:v>
                </c:pt>
                <c:pt idx="2">
                  <c:v>30.689999999999998</c:v>
                </c:pt>
                <c:pt idx="3">
                  <c:v>24.26</c:v>
                </c:pt>
                <c:pt idx="4">
                  <c:v>24.43</c:v>
                </c:pt>
                <c:pt idx="5">
                  <c:v>26.53</c:v>
                </c:pt>
                <c:pt idx="6">
                  <c:v>24.41</c:v>
                </c:pt>
                <c:pt idx="7">
                  <c:v>32.510000000000005</c:v>
                </c:pt>
                <c:pt idx="8">
                  <c:v>39.209999999999994</c:v>
                </c:pt>
                <c:pt idx="9">
                  <c:v>53.8</c:v>
                </c:pt>
              </c:numCache>
            </c:numRef>
          </c:val>
          <c:smooth val="0"/>
        </c:ser>
        <c:ser>
          <c:idx val="3"/>
          <c:order val="2"/>
          <c:tx>
            <c:strRef>
              <c:f>'Figures4&amp;5'!$AG$5</c:f>
              <c:strCache>
                <c:ptCount val="1"/>
                <c:pt idx="0">
                  <c:v>Italie</c:v>
                </c:pt>
              </c:strCache>
            </c:strRef>
          </c:tx>
          <c:spPr>
            <a:ln w="19050" cap="rnd" cmpd="sng" algn="ctr">
              <a:solidFill>
                <a:schemeClr val="accent2"/>
              </a:solidFill>
              <a:prstDash val="lgDashDot"/>
              <a:round/>
            </a:ln>
            <a:effectLst/>
          </c:spPr>
          <c:marker>
            <c:symbol val="none"/>
          </c:marker>
          <c:cat>
            <c:strRef>
              <c:f>'Figures4&amp;5'!$AH$6:$AH$15</c:f>
              <c:strCache>
                <c:ptCount val="10"/>
                <c:pt idx="0">
                  <c:v> + pauvres</c:v>
                </c:pt>
                <c:pt idx="1">
                  <c:v>2</c:v>
                </c:pt>
                <c:pt idx="2">
                  <c:v>3</c:v>
                </c:pt>
                <c:pt idx="3">
                  <c:v>4</c:v>
                </c:pt>
                <c:pt idx="4">
                  <c:v>5</c:v>
                </c:pt>
                <c:pt idx="5">
                  <c:v>6</c:v>
                </c:pt>
                <c:pt idx="6">
                  <c:v>7</c:v>
                </c:pt>
                <c:pt idx="7">
                  <c:v>8</c:v>
                </c:pt>
                <c:pt idx="8">
                  <c:v>9</c:v>
                </c:pt>
                <c:pt idx="9">
                  <c:v> + riches</c:v>
                </c:pt>
              </c:strCache>
            </c:strRef>
          </c:cat>
          <c:val>
            <c:numRef>
              <c:f>'Figures4&amp;5'!$AG$6:$AG$15</c:f>
              <c:numCache>
                <c:formatCode>0.0</c:formatCode>
                <c:ptCount val="10"/>
                <c:pt idx="0">
                  <c:v>16.279999999999998</c:v>
                </c:pt>
                <c:pt idx="1">
                  <c:v>19.23</c:v>
                </c:pt>
                <c:pt idx="2">
                  <c:v>20.93</c:v>
                </c:pt>
                <c:pt idx="3">
                  <c:v>21.34</c:v>
                </c:pt>
                <c:pt idx="4">
                  <c:v>21.2</c:v>
                </c:pt>
                <c:pt idx="5">
                  <c:v>21.97</c:v>
                </c:pt>
                <c:pt idx="6">
                  <c:v>21.89</c:v>
                </c:pt>
                <c:pt idx="7">
                  <c:v>23.54</c:v>
                </c:pt>
                <c:pt idx="8">
                  <c:v>25.519999999999996</c:v>
                </c:pt>
                <c:pt idx="9">
                  <c:v>28.69</c:v>
                </c:pt>
              </c:numCache>
            </c:numRef>
          </c:val>
          <c:smooth val="0"/>
        </c:ser>
        <c:ser>
          <c:idx val="0"/>
          <c:order val="3"/>
          <c:tx>
            <c:strRef>
              <c:f>'Figures4&amp;5'!$AD$5</c:f>
              <c:strCache>
                <c:ptCount val="1"/>
                <c:pt idx="0">
                  <c:v>Royaume-Uni</c:v>
                </c:pt>
              </c:strCache>
            </c:strRef>
          </c:tx>
          <c:spPr>
            <a:ln w="19050" cap="rnd" cmpd="sng" algn="ctr">
              <a:solidFill>
                <a:schemeClr val="accent2"/>
              </a:solidFill>
              <a:prstDash val="sysDash"/>
              <a:round/>
            </a:ln>
            <a:effectLst/>
          </c:spPr>
          <c:marker>
            <c:symbol val="none"/>
          </c:marker>
          <c:cat>
            <c:strRef>
              <c:f>'Figures4&amp;5'!$AH$6:$AH$15</c:f>
              <c:strCache>
                <c:ptCount val="10"/>
                <c:pt idx="0">
                  <c:v> + pauvres</c:v>
                </c:pt>
                <c:pt idx="1">
                  <c:v>2</c:v>
                </c:pt>
                <c:pt idx="2">
                  <c:v>3</c:v>
                </c:pt>
                <c:pt idx="3">
                  <c:v>4</c:v>
                </c:pt>
                <c:pt idx="4">
                  <c:v>5</c:v>
                </c:pt>
                <c:pt idx="5">
                  <c:v>6</c:v>
                </c:pt>
                <c:pt idx="6">
                  <c:v>7</c:v>
                </c:pt>
                <c:pt idx="7">
                  <c:v>8</c:v>
                </c:pt>
                <c:pt idx="8">
                  <c:v>9</c:v>
                </c:pt>
                <c:pt idx="9">
                  <c:v> + riches</c:v>
                </c:pt>
              </c:strCache>
            </c:strRef>
          </c:cat>
          <c:val>
            <c:numRef>
              <c:f>'Figures4&amp;5'!$AD$6:$AD$15</c:f>
              <c:numCache>
                <c:formatCode>0.0</c:formatCode>
                <c:ptCount val="10"/>
                <c:pt idx="0">
                  <c:v>33.840000000000003</c:v>
                </c:pt>
                <c:pt idx="1">
                  <c:v>65.59</c:v>
                </c:pt>
                <c:pt idx="2">
                  <c:v>53.92</c:v>
                </c:pt>
                <c:pt idx="3">
                  <c:v>44.99</c:v>
                </c:pt>
                <c:pt idx="4">
                  <c:v>32.76</c:v>
                </c:pt>
                <c:pt idx="5">
                  <c:v>26.910000000000004</c:v>
                </c:pt>
                <c:pt idx="6">
                  <c:v>30.72</c:v>
                </c:pt>
                <c:pt idx="7">
                  <c:v>39.090000000000003</c:v>
                </c:pt>
                <c:pt idx="8">
                  <c:v>57.38</c:v>
                </c:pt>
                <c:pt idx="9">
                  <c:v>56.019999999999996</c:v>
                </c:pt>
              </c:numCache>
            </c:numRef>
          </c:val>
          <c:smooth val="0"/>
        </c:ser>
        <c:dLbls>
          <c:showLegendKey val="0"/>
          <c:showVal val="0"/>
          <c:showCatName val="0"/>
          <c:showSerName val="0"/>
          <c:showPercent val="0"/>
          <c:showBubbleSize val="0"/>
        </c:dLbls>
        <c:marker val="1"/>
        <c:smooth val="0"/>
        <c:axId val="110106496"/>
        <c:axId val="110108032"/>
      </c:lineChart>
      <c:catAx>
        <c:axId val="110106496"/>
        <c:scaling>
          <c:orientation val="minMax"/>
        </c:scaling>
        <c:delete val="0"/>
        <c:axPos val="b"/>
        <c:majorGridlines>
          <c:spPr>
            <a:ln w="9525" cmpd="sng">
              <a:solidFill>
                <a:srgbClr val="FFFFFF"/>
              </a:solidFill>
              <a:prstDash val="solid"/>
            </a:ln>
          </c:spPr>
        </c:majorGridlines>
        <c:numFmt formatCode="#\ ##0" sourceLinked="0"/>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10108032"/>
        <c:crosses val="autoZero"/>
        <c:auto val="1"/>
        <c:lblAlgn val="ctr"/>
        <c:lblOffset val="0"/>
        <c:tickLblSkip val="1"/>
        <c:noMultiLvlLbl val="0"/>
      </c:catAx>
      <c:valAx>
        <c:axId val="110108032"/>
        <c:scaling>
          <c:orientation val="minMax"/>
          <c:max val="9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0106496"/>
        <c:crosses val="autoZero"/>
        <c:crossBetween val="between"/>
      </c:valAx>
      <c:spPr>
        <a:solidFill>
          <a:srgbClr val="DCE6F2"/>
        </a:solidFill>
        <a:ln w="9525">
          <a:noFill/>
        </a:ln>
      </c:spPr>
    </c:plotArea>
    <c:legend>
      <c:legendPos val="r"/>
      <c:layout>
        <c:manualLayout>
          <c:xMode val="edge"/>
          <c:yMode val="edge"/>
          <c:x val="8.2281893004115231E-2"/>
          <c:y val="2.687830687830688E-2"/>
          <c:w val="0.90589849108367626"/>
          <c:h val="0.12295291005291005"/>
        </c:manualLayout>
      </c:layout>
      <c:overlay val="1"/>
      <c:spPr>
        <a:solidFill>
          <a:srgbClr val="DCE6F2"/>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0527756773395"/>
          <c:y val="0.18705979019245775"/>
          <c:w val="0.88847736625514406"/>
          <c:h val="0.73495978835978837"/>
        </c:manualLayout>
      </c:layout>
      <c:barChart>
        <c:barDir val="col"/>
        <c:grouping val="clustered"/>
        <c:varyColors val="0"/>
        <c:ser>
          <c:idx val="1"/>
          <c:order val="0"/>
          <c:tx>
            <c:strRef>
              <c:f>Figure6!$H$4</c:f>
              <c:strCache>
                <c:ptCount val="1"/>
                <c:pt idx="0">
                  <c:v>With existing benefits</c:v>
                </c:pt>
              </c:strCache>
            </c:strRef>
          </c:tx>
          <c:spPr>
            <a:solidFill>
              <a:srgbClr val="4F81BD"/>
            </a:solidFill>
            <a:ln w="6350" cmpd="sng">
              <a:noFill/>
              <a:round/>
            </a:ln>
            <a:effectLst/>
          </c:spPr>
          <c:invertIfNegative val="0"/>
          <c:cat>
            <c:strRef>
              <c:f>Figure6!$G$6:$G$9</c:f>
              <c:strCache>
                <c:ptCount val="4"/>
                <c:pt idx="0">
                  <c:v>Finland</c:v>
                </c:pt>
                <c:pt idx="1">
                  <c:v>France</c:v>
                </c:pt>
                <c:pt idx="2">
                  <c:v>Italy</c:v>
                </c:pt>
                <c:pt idx="3">
                  <c:v>United Kingdom</c:v>
                </c:pt>
              </c:strCache>
            </c:strRef>
          </c:cat>
          <c:val>
            <c:numRef>
              <c:f>Figure6!$H$6:$H$9</c:f>
              <c:numCache>
                <c:formatCode>0.0%</c:formatCode>
                <c:ptCount val="4"/>
                <c:pt idx="0">
                  <c:v>6.9000000000000006E-2</c:v>
                </c:pt>
                <c:pt idx="1">
                  <c:v>6.8900000000000003E-2</c:v>
                </c:pt>
                <c:pt idx="2">
                  <c:v>0.1285</c:v>
                </c:pt>
                <c:pt idx="3">
                  <c:v>0.10390000000000001</c:v>
                </c:pt>
              </c:numCache>
            </c:numRef>
          </c:val>
        </c:ser>
        <c:dLbls>
          <c:showLegendKey val="0"/>
          <c:showVal val="0"/>
          <c:showCatName val="0"/>
          <c:showSerName val="0"/>
          <c:showPercent val="0"/>
          <c:showBubbleSize val="0"/>
        </c:dLbls>
        <c:gapWidth val="80"/>
        <c:axId val="110577536"/>
        <c:axId val="110579712"/>
      </c:barChart>
      <c:lineChart>
        <c:grouping val="standard"/>
        <c:varyColors val="0"/>
        <c:ser>
          <c:idx val="3"/>
          <c:order val="1"/>
          <c:tx>
            <c:strRef>
              <c:f>Figure6!$I$4</c:f>
              <c:strCache>
                <c:ptCount val="1"/>
                <c:pt idx="0">
                  <c:v>With a basic Income</c:v>
                </c:pt>
              </c:strCache>
            </c:strRef>
          </c:tx>
          <c:spPr>
            <a:ln w="6350" cmpd="sng">
              <a:noFill/>
              <a:round/>
            </a:ln>
            <a:effectLst/>
          </c:spPr>
          <c:marker>
            <c:symbol val="diamond"/>
            <c:size val="8"/>
            <c:spPr>
              <a:solidFill>
                <a:srgbClr val="F47920"/>
              </a:solidFill>
              <a:ln>
                <a:noFill/>
              </a:ln>
            </c:spPr>
          </c:marker>
          <c:cat>
            <c:strRef>
              <c:f>Figure6!$G$6:$G$9</c:f>
              <c:strCache>
                <c:ptCount val="4"/>
                <c:pt idx="0">
                  <c:v>Finland</c:v>
                </c:pt>
                <c:pt idx="1">
                  <c:v>France</c:v>
                </c:pt>
                <c:pt idx="2">
                  <c:v>Italy</c:v>
                </c:pt>
                <c:pt idx="3">
                  <c:v>United Kingdom</c:v>
                </c:pt>
              </c:strCache>
            </c:strRef>
          </c:cat>
          <c:val>
            <c:numRef>
              <c:f>Figure6!$I$6:$I$9</c:f>
              <c:numCache>
                <c:formatCode>0.0%</c:formatCode>
                <c:ptCount val="4"/>
                <c:pt idx="0">
                  <c:v>7.85E-2</c:v>
                </c:pt>
                <c:pt idx="1">
                  <c:v>9.0200000000000002E-2</c:v>
                </c:pt>
                <c:pt idx="2">
                  <c:v>0.12659999999999999</c:v>
                </c:pt>
                <c:pt idx="3">
                  <c:v>0.14660000000000001</c:v>
                </c:pt>
              </c:numCache>
            </c:numRef>
          </c:val>
          <c:smooth val="0"/>
        </c:ser>
        <c:dLbls>
          <c:showLegendKey val="0"/>
          <c:showVal val="0"/>
          <c:showCatName val="0"/>
          <c:showSerName val="0"/>
          <c:showPercent val="0"/>
          <c:showBubbleSize val="0"/>
        </c:dLbls>
        <c:marker val="1"/>
        <c:smooth val="0"/>
        <c:axId val="110577536"/>
        <c:axId val="110579712"/>
      </c:lineChart>
      <c:catAx>
        <c:axId val="110577536"/>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10579712"/>
        <c:crosses val="autoZero"/>
        <c:auto val="1"/>
        <c:lblAlgn val="ctr"/>
        <c:lblOffset val="0"/>
        <c:tickLblSkip val="1"/>
        <c:noMultiLvlLbl val="0"/>
      </c:catAx>
      <c:valAx>
        <c:axId val="11057971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110577536"/>
        <c:crosses val="autoZero"/>
        <c:crossBetween val="between"/>
      </c:valAx>
      <c:spPr>
        <a:solidFill>
          <a:srgbClr val="DCE6F2"/>
        </a:solidFill>
        <a:ln w="9525">
          <a:noFill/>
        </a:ln>
      </c:spPr>
    </c:plotArea>
    <c:legend>
      <c:legendPos val="t"/>
      <c:layout>
        <c:manualLayout>
          <c:xMode val="edge"/>
          <c:yMode val="edge"/>
          <c:x val="3.2606274761751791E-2"/>
          <c:y val="0"/>
          <c:w val="0.95745190420102078"/>
          <c:h val="0.11870687830687829"/>
        </c:manualLayout>
      </c:layout>
      <c:overlay val="0"/>
      <c:spPr>
        <a:solidFill>
          <a:srgbClr val="DCE6F2"/>
        </a:solidFill>
      </c:sp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0527756773395"/>
          <c:y val="0.25248355031972097"/>
          <c:w val="0.88847736625514406"/>
          <c:h val="0.61461348310803099"/>
        </c:manualLayout>
      </c:layout>
      <c:barChart>
        <c:barDir val="col"/>
        <c:grouping val="clustered"/>
        <c:varyColors val="0"/>
        <c:ser>
          <c:idx val="1"/>
          <c:order val="0"/>
          <c:tx>
            <c:strRef>
              <c:f>Figure6!$H$5</c:f>
              <c:strCache>
                <c:ptCount val="1"/>
                <c:pt idx="0">
                  <c:v>Avec les prestations existantes</c:v>
                </c:pt>
              </c:strCache>
            </c:strRef>
          </c:tx>
          <c:spPr>
            <a:solidFill>
              <a:srgbClr val="4F81BD"/>
            </a:solidFill>
            <a:ln w="6350" cmpd="sng">
              <a:noFill/>
              <a:round/>
            </a:ln>
            <a:effectLst/>
          </c:spPr>
          <c:invertIfNegative val="0"/>
          <c:cat>
            <c:strRef>
              <c:f>Figure6!$J$6:$J$9</c:f>
              <c:strCache>
                <c:ptCount val="4"/>
                <c:pt idx="0">
                  <c:v>Finlande</c:v>
                </c:pt>
                <c:pt idx="1">
                  <c:v>France</c:v>
                </c:pt>
                <c:pt idx="2">
                  <c:v>Italie</c:v>
                </c:pt>
                <c:pt idx="3">
                  <c:v>Royaume-Uni</c:v>
                </c:pt>
              </c:strCache>
            </c:strRef>
          </c:cat>
          <c:val>
            <c:numRef>
              <c:f>Figure6!$H$6:$H$9</c:f>
              <c:numCache>
                <c:formatCode>0.0%</c:formatCode>
                <c:ptCount val="4"/>
                <c:pt idx="0">
                  <c:v>6.9000000000000006E-2</c:v>
                </c:pt>
                <c:pt idx="1">
                  <c:v>6.8900000000000003E-2</c:v>
                </c:pt>
                <c:pt idx="2">
                  <c:v>0.1285</c:v>
                </c:pt>
                <c:pt idx="3">
                  <c:v>0.10390000000000001</c:v>
                </c:pt>
              </c:numCache>
            </c:numRef>
          </c:val>
        </c:ser>
        <c:dLbls>
          <c:showLegendKey val="0"/>
          <c:showVal val="0"/>
          <c:showCatName val="0"/>
          <c:showSerName val="0"/>
          <c:showPercent val="0"/>
          <c:showBubbleSize val="0"/>
        </c:dLbls>
        <c:gapWidth val="80"/>
        <c:axId val="110600576"/>
        <c:axId val="110602496"/>
      </c:barChart>
      <c:lineChart>
        <c:grouping val="standard"/>
        <c:varyColors val="0"/>
        <c:ser>
          <c:idx val="3"/>
          <c:order val="1"/>
          <c:tx>
            <c:strRef>
              <c:f>Figure6!$I$5</c:f>
              <c:strCache>
                <c:ptCount val="1"/>
                <c:pt idx="0">
                  <c:v>Avec un revenu de base</c:v>
                </c:pt>
              </c:strCache>
            </c:strRef>
          </c:tx>
          <c:spPr>
            <a:ln w="6350" cmpd="sng">
              <a:noFill/>
              <a:round/>
            </a:ln>
            <a:effectLst/>
          </c:spPr>
          <c:marker>
            <c:symbol val="diamond"/>
            <c:size val="8"/>
            <c:spPr>
              <a:solidFill>
                <a:srgbClr val="F47920"/>
              </a:solidFill>
              <a:ln>
                <a:noFill/>
              </a:ln>
            </c:spPr>
          </c:marker>
          <c:cat>
            <c:strRef>
              <c:f>Figure6!$J$6:$J$9</c:f>
              <c:strCache>
                <c:ptCount val="4"/>
                <c:pt idx="0">
                  <c:v>Finlande</c:v>
                </c:pt>
                <c:pt idx="1">
                  <c:v>France</c:v>
                </c:pt>
                <c:pt idx="2">
                  <c:v>Italie</c:v>
                </c:pt>
                <c:pt idx="3">
                  <c:v>Royaume-Uni</c:v>
                </c:pt>
              </c:strCache>
            </c:strRef>
          </c:cat>
          <c:val>
            <c:numRef>
              <c:f>Figure6!$I$6:$I$9</c:f>
              <c:numCache>
                <c:formatCode>0.0%</c:formatCode>
                <c:ptCount val="4"/>
                <c:pt idx="0">
                  <c:v>7.85E-2</c:v>
                </c:pt>
                <c:pt idx="1">
                  <c:v>9.0200000000000002E-2</c:v>
                </c:pt>
                <c:pt idx="2">
                  <c:v>0.12659999999999999</c:v>
                </c:pt>
                <c:pt idx="3">
                  <c:v>0.14660000000000001</c:v>
                </c:pt>
              </c:numCache>
            </c:numRef>
          </c:val>
          <c:smooth val="0"/>
        </c:ser>
        <c:dLbls>
          <c:showLegendKey val="0"/>
          <c:showVal val="0"/>
          <c:showCatName val="0"/>
          <c:showSerName val="0"/>
          <c:showPercent val="0"/>
          <c:showBubbleSize val="0"/>
        </c:dLbls>
        <c:marker val="1"/>
        <c:smooth val="0"/>
        <c:axId val="110600576"/>
        <c:axId val="110602496"/>
      </c:lineChart>
      <c:catAx>
        <c:axId val="110600576"/>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Arial Narrow"/>
                <a:ea typeface="Arial Narrow"/>
                <a:cs typeface="Arial Narrow"/>
              </a:defRPr>
            </a:pPr>
            <a:endParaRPr lang="en-US"/>
          </a:p>
        </c:txPr>
        <c:crossAx val="110602496"/>
        <c:crosses val="autoZero"/>
        <c:auto val="1"/>
        <c:lblAlgn val="ctr"/>
        <c:lblOffset val="0"/>
        <c:tickLblSkip val="1"/>
        <c:noMultiLvlLbl val="0"/>
      </c:catAx>
      <c:valAx>
        <c:axId val="11060249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Arial Narrow"/>
                <a:ea typeface="Arial Narrow"/>
                <a:cs typeface="Arial Narrow"/>
              </a:defRPr>
            </a:pPr>
            <a:endParaRPr lang="en-US"/>
          </a:p>
        </c:txPr>
        <c:crossAx val="110600576"/>
        <c:crosses val="autoZero"/>
        <c:crossBetween val="between"/>
      </c:valAx>
      <c:spPr>
        <a:solidFill>
          <a:srgbClr val="DCE6F2"/>
        </a:solidFill>
        <a:ln w="9525">
          <a:noFill/>
        </a:ln>
      </c:spPr>
    </c:plotArea>
    <c:legend>
      <c:legendPos val="t"/>
      <c:layout>
        <c:manualLayout>
          <c:xMode val="edge"/>
          <c:yMode val="edge"/>
          <c:x val="0.13646089399577471"/>
          <c:y val="0"/>
          <c:w val="0.85359736555611099"/>
          <c:h val="0.22410201046332867"/>
        </c:manualLayout>
      </c:layout>
      <c:overlay val="0"/>
      <c:spPr>
        <a:solidFill>
          <a:srgbClr val="DCE6F2"/>
        </a:solidFill>
      </c:spPr>
      <c:txPr>
        <a:bodyPr/>
        <a:lstStyle/>
        <a:p>
          <a:pPr>
            <a:defRPr sz="900"/>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684960640387543E-2"/>
          <c:y val="9.5585223456940621E-2"/>
          <c:w val="0.92748991469592434"/>
          <c:h val="0.60765020547747872"/>
        </c:manualLayout>
      </c:layout>
      <c:barChart>
        <c:barDir val="col"/>
        <c:grouping val="clustered"/>
        <c:varyColors val="0"/>
        <c:ser>
          <c:idx val="0"/>
          <c:order val="0"/>
          <c:tx>
            <c:strRef>
              <c:f>Figure1!$O$4</c:f>
              <c:strCache>
                <c:ptCount val="1"/>
                <c:pt idx="0">
                  <c:v>20 % les plus pauvres</c:v>
                </c:pt>
              </c:strCache>
            </c:strRef>
          </c:tx>
          <c:spPr>
            <a:solidFill>
              <a:srgbClr val="0070C0"/>
            </a:solidFill>
            <a:ln w="6350" cmpd="sng">
              <a:noFill/>
              <a:round/>
            </a:ln>
            <a:effectLst/>
          </c:spPr>
          <c:invertIfNegative val="0"/>
          <c:dPt>
            <c:idx val="15"/>
            <c:invertIfNegative val="0"/>
            <c:bubble3D val="0"/>
          </c:dPt>
          <c:dPt>
            <c:idx val="17"/>
            <c:invertIfNegative val="0"/>
            <c:bubble3D val="0"/>
            <c:spPr>
              <a:solidFill>
                <a:srgbClr val="002060"/>
              </a:solidFill>
              <a:ln w="6350" cmpd="sng">
                <a:noFill/>
                <a:round/>
              </a:ln>
              <a:effectLst/>
            </c:spPr>
          </c:dPt>
          <c:cat>
            <c:strRef>
              <c:f>Figure1!$Q$5:$Q$39</c:f>
              <c:strCache>
                <c:ptCount val="35"/>
                <c:pt idx="0">
                  <c:v>Nouvelle-Zélande</c:v>
                </c:pt>
                <c:pt idx="1">
                  <c:v>Pays-Bas</c:v>
                </c:pt>
                <c:pt idx="2">
                  <c:v>Finlande</c:v>
                </c:pt>
                <c:pt idx="3">
                  <c:v>Australie</c:v>
                </c:pt>
                <c:pt idx="4">
                  <c:v>Danemark</c:v>
                </c:pt>
                <c:pt idx="5">
                  <c:v>Royaume-Uni</c:v>
                </c:pt>
                <c:pt idx="6">
                  <c:v>Suède</c:v>
                </c:pt>
                <c:pt idx="7">
                  <c:v>Allemagne</c:v>
                </c:pt>
                <c:pt idx="8">
                  <c:v>Suisse</c:v>
                </c:pt>
                <c:pt idx="9">
                  <c:v>Canada</c:v>
                </c:pt>
                <c:pt idx="10">
                  <c:v>Belgique</c:v>
                </c:pt>
                <c:pt idx="11">
                  <c:v>Mexique</c:v>
                </c:pt>
                <c:pt idx="12">
                  <c:v>Norvège</c:v>
                </c:pt>
                <c:pt idx="13">
                  <c:v>Islande</c:v>
                </c:pt>
                <c:pt idx="14">
                  <c:v>Israël</c:v>
                </c:pt>
                <c:pt idx="15">
                  <c:v>France</c:v>
                </c:pt>
                <c:pt idx="16">
                  <c:v>Rép. tchèque</c:v>
                </c:pt>
                <c:pt idx="17">
                  <c:v>OCDE</c:v>
                </c:pt>
                <c:pt idx="18">
                  <c:v>États-Unis</c:v>
                </c:pt>
                <c:pt idx="19">
                  <c:v>Corée</c:v>
                </c:pt>
                <c:pt idx="20">
                  <c:v>Irlande</c:v>
                </c:pt>
                <c:pt idx="21">
                  <c:v>Slovénie</c:v>
                </c:pt>
                <c:pt idx="22">
                  <c:v>Rép. slovaque</c:v>
                </c:pt>
                <c:pt idx="23">
                  <c:v>Estonie</c:v>
                </c:pt>
                <c:pt idx="24">
                  <c:v>Hongrie</c:v>
                </c:pt>
                <c:pt idx="25">
                  <c:v>Japon</c:v>
                </c:pt>
                <c:pt idx="26">
                  <c:v>Autriche</c:v>
                </c:pt>
                <c:pt idx="27">
                  <c:v>Lettonie</c:v>
                </c:pt>
                <c:pt idx="28">
                  <c:v>Luxembourg</c:v>
                </c:pt>
                <c:pt idx="29">
                  <c:v>Chili</c:v>
                </c:pt>
                <c:pt idx="30">
                  <c:v>Pologne</c:v>
                </c:pt>
                <c:pt idx="31">
                  <c:v>Espagne</c:v>
                </c:pt>
                <c:pt idx="32">
                  <c:v>Portugal</c:v>
                </c:pt>
                <c:pt idx="33">
                  <c:v>Italie</c:v>
                </c:pt>
                <c:pt idx="34">
                  <c:v>Grèce</c:v>
                </c:pt>
              </c:strCache>
            </c:strRef>
          </c:cat>
          <c:val>
            <c:numRef>
              <c:f>Figure1!$O$5:$O$39</c:f>
              <c:numCache>
                <c:formatCode>0.0</c:formatCode>
                <c:ptCount val="35"/>
                <c:pt idx="0">
                  <c:v>232.95673076923072</c:v>
                </c:pt>
                <c:pt idx="1">
                  <c:v>230.95238095238096</c:v>
                </c:pt>
                <c:pt idx="2">
                  <c:v>213.86960645507151</c:v>
                </c:pt>
                <c:pt idx="3">
                  <c:v>213.17540322580643</c:v>
                </c:pt>
                <c:pt idx="4">
                  <c:v>169.31251083835915</c:v>
                </c:pt>
                <c:pt idx="5">
                  <c:v>168.77092394743408</c:v>
                </c:pt>
                <c:pt idx="6">
                  <c:v>161.37211657902796</c:v>
                </c:pt>
                <c:pt idx="7">
                  <c:v>147.12960278341546</c:v>
                </c:pt>
                <c:pt idx="8">
                  <c:v>142.50896684145073</c:v>
                </c:pt>
                <c:pt idx="9">
                  <c:v>136.15045251433776</c:v>
                </c:pt>
                <c:pt idx="10">
                  <c:v>135.1235015600036</c:v>
                </c:pt>
                <c:pt idx="11">
                  <c:v>129.39007474815349</c:v>
                </c:pt>
                <c:pt idx="12">
                  <c:v>125.74152375862556</c:v>
                </c:pt>
                <c:pt idx="13">
                  <c:v>121.77955683408439</c:v>
                </c:pt>
                <c:pt idx="14">
                  <c:v>121.60042866193798</c:v>
                </c:pt>
                <c:pt idx="15">
                  <c:v>119</c:v>
                </c:pt>
                <c:pt idx="16">
                  <c:v>117.82767724471918</c:v>
                </c:pt>
                <c:pt idx="17">
                  <c:v>117.80150202254416</c:v>
                </c:pt>
                <c:pt idx="18">
                  <c:v>115.001006652192</c:v>
                </c:pt>
                <c:pt idx="19">
                  <c:v>108.05903978359487</c:v>
                </c:pt>
                <c:pt idx="20">
                  <c:v>106.08513982560632</c:v>
                </c:pt>
                <c:pt idx="21">
                  <c:v>99.186129835541053</c:v>
                </c:pt>
                <c:pt idx="22">
                  <c:v>98.261779211597997</c:v>
                </c:pt>
                <c:pt idx="23">
                  <c:v>96.421793380854155</c:v>
                </c:pt>
                <c:pt idx="24">
                  <c:v>85.352339254423768</c:v>
                </c:pt>
                <c:pt idx="25">
                  <c:v>85.338345864661648</c:v>
                </c:pt>
                <c:pt idx="26">
                  <c:v>83.44385421902669</c:v>
                </c:pt>
                <c:pt idx="27">
                  <c:v>78.042638115157686</c:v>
                </c:pt>
                <c:pt idx="28">
                  <c:v>75.154319796398028</c:v>
                </c:pt>
                <c:pt idx="29">
                  <c:v>74.371482919870019</c:v>
                </c:pt>
                <c:pt idx="30">
                  <c:v>71.31147478945708</c:v>
                </c:pt>
                <c:pt idx="31">
                  <c:v>54.354929179855176</c:v>
                </c:pt>
                <c:pt idx="32">
                  <c:v>53.888545842521403</c:v>
                </c:pt>
                <c:pt idx="33">
                  <c:v>40.340003894722443</c:v>
                </c:pt>
                <c:pt idx="34">
                  <c:v>34.716821244157636</c:v>
                </c:pt>
              </c:numCache>
            </c:numRef>
          </c:val>
        </c:ser>
        <c:dLbls>
          <c:showLegendKey val="0"/>
          <c:showVal val="0"/>
          <c:showCatName val="0"/>
          <c:showSerName val="0"/>
          <c:showPercent val="0"/>
          <c:showBubbleSize val="0"/>
        </c:dLbls>
        <c:gapWidth val="80"/>
        <c:axId val="110132608"/>
        <c:axId val="124282368"/>
      </c:barChart>
      <c:lineChart>
        <c:grouping val="standard"/>
        <c:varyColors val="0"/>
        <c:ser>
          <c:idx val="1"/>
          <c:order val="1"/>
          <c:tx>
            <c:strRef>
              <c:f>Figure1!$P$4</c:f>
              <c:strCache>
                <c:ptCount val="1"/>
                <c:pt idx="0">
                  <c:v>20 % les plus riches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rgbClr val="F47920"/>
              </a:solidFill>
              <a:ln w="6350">
                <a:noFill/>
                <a:prstDash val="solid"/>
              </a:ln>
              <a:effectLst/>
              <a:extLst/>
            </c:spPr>
          </c:marker>
          <c:dPt>
            <c:idx val="15"/>
            <c:marker>
              <c:symbol val="diamond"/>
              <c:size val="7"/>
            </c:marker>
            <c:bubble3D val="0"/>
          </c:dPt>
          <c:cat>
            <c:strRef>
              <c:f>Figure1!$Q$5:$Q$39</c:f>
              <c:strCache>
                <c:ptCount val="35"/>
                <c:pt idx="0">
                  <c:v>Nouvelle-Zélande</c:v>
                </c:pt>
                <c:pt idx="1">
                  <c:v>Pays-Bas</c:v>
                </c:pt>
                <c:pt idx="2">
                  <c:v>Finlande</c:v>
                </c:pt>
                <c:pt idx="3">
                  <c:v>Australie</c:v>
                </c:pt>
                <c:pt idx="4">
                  <c:v>Danemark</c:v>
                </c:pt>
                <c:pt idx="5">
                  <c:v>Royaume-Uni</c:v>
                </c:pt>
                <c:pt idx="6">
                  <c:v>Suède</c:v>
                </c:pt>
                <c:pt idx="7">
                  <c:v>Allemagne</c:v>
                </c:pt>
                <c:pt idx="8">
                  <c:v>Suisse</c:v>
                </c:pt>
                <c:pt idx="9">
                  <c:v>Canada</c:v>
                </c:pt>
                <c:pt idx="10">
                  <c:v>Belgique</c:v>
                </c:pt>
                <c:pt idx="11">
                  <c:v>Mexique</c:v>
                </c:pt>
                <c:pt idx="12">
                  <c:v>Norvège</c:v>
                </c:pt>
                <c:pt idx="13">
                  <c:v>Islande</c:v>
                </c:pt>
                <c:pt idx="14">
                  <c:v>Israël</c:v>
                </c:pt>
                <c:pt idx="15">
                  <c:v>France</c:v>
                </c:pt>
                <c:pt idx="16">
                  <c:v>Rép. tchèque</c:v>
                </c:pt>
                <c:pt idx="17">
                  <c:v>OCDE</c:v>
                </c:pt>
                <c:pt idx="18">
                  <c:v>États-Unis</c:v>
                </c:pt>
                <c:pt idx="19">
                  <c:v>Corée</c:v>
                </c:pt>
                <c:pt idx="20">
                  <c:v>Irlande</c:v>
                </c:pt>
                <c:pt idx="21">
                  <c:v>Slovénie</c:v>
                </c:pt>
                <c:pt idx="22">
                  <c:v>Rép. slovaque</c:v>
                </c:pt>
                <c:pt idx="23">
                  <c:v>Estonie</c:v>
                </c:pt>
                <c:pt idx="24">
                  <c:v>Hongrie</c:v>
                </c:pt>
                <c:pt idx="25">
                  <c:v>Japon</c:v>
                </c:pt>
                <c:pt idx="26">
                  <c:v>Autriche</c:v>
                </c:pt>
                <c:pt idx="27">
                  <c:v>Lettonie</c:v>
                </c:pt>
                <c:pt idx="28">
                  <c:v>Luxembourg</c:v>
                </c:pt>
                <c:pt idx="29">
                  <c:v>Chili</c:v>
                </c:pt>
                <c:pt idx="30">
                  <c:v>Pologne</c:v>
                </c:pt>
                <c:pt idx="31">
                  <c:v>Espagne</c:v>
                </c:pt>
                <c:pt idx="32">
                  <c:v>Portugal</c:v>
                </c:pt>
                <c:pt idx="33">
                  <c:v>Italie</c:v>
                </c:pt>
                <c:pt idx="34">
                  <c:v>Grèce</c:v>
                </c:pt>
              </c:strCache>
            </c:strRef>
          </c:cat>
          <c:val>
            <c:numRef>
              <c:f>Figure1!$P$5:$P$39</c:f>
              <c:numCache>
                <c:formatCode>0.0</c:formatCode>
                <c:ptCount val="35"/>
                <c:pt idx="0">
                  <c:v>29.435096153846153</c:v>
                </c:pt>
                <c:pt idx="1">
                  <c:v>42.857142857142854</c:v>
                </c:pt>
                <c:pt idx="2">
                  <c:v>46.027608626922699</c:v>
                </c:pt>
                <c:pt idx="3">
                  <c:v>20.725806451612904</c:v>
                </c:pt>
                <c:pt idx="4">
                  <c:v>34.931308888417895</c:v>
                </c:pt>
                <c:pt idx="5">
                  <c:v>28.741452056373298</c:v>
                </c:pt>
                <c:pt idx="6">
                  <c:v>67.333146591307994</c:v>
                </c:pt>
                <c:pt idx="7">
                  <c:v>63.88808350246449</c:v>
                </c:pt>
                <c:pt idx="8">
                  <c:v>67.774694260466575</c:v>
                </c:pt>
                <c:pt idx="9">
                  <c:v>63.886113346687729</c:v>
                </c:pt>
                <c:pt idx="10">
                  <c:v>67.417315165834353</c:v>
                </c:pt>
                <c:pt idx="11">
                  <c:v>78.835119924745555</c:v>
                </c:pt>
                <c:pt idx="12">
                  <c:v>78.126817460192711</c:v>
                </c:pt>
                <c:pt idx="13">
                  <c:v>102.01016436286875</c:v>
                </c:pt>
                <c:pt idx="14">
                  <c:v>92.875494792236353</c:v>
                </c:pt>
                <c:pt idx="15">
                  <c:v>107</c:v>
                </c:pt>
                <c:pt idx="16">
                  <c:v>67.574942740150234</c:v>
                </c:pt>
                <c:pt idx="17">
                  <c:v>93.614717771937421</c:v>
                </c:pt>
                <c:pt idx="18">
                  <c:v>103.05070597961983</c:v>
                </c:pt>
                <c:pt idx="19">
                  <c:v>121.30630919586235</c:v>
                </c:pt>
                <c:pt idx="20">
                  <c:v>99.38509177139936</c:v>
                </c:pt>
                <c:pt idx="21">
                  <c:v>96.235655261395152</c:v>
                </c:pt>
                <c:pt idx="22">
                  <c:v>92.781515163069074</c:v>
                </c:pt>
                <c:pt idx="23">
                  <c:v>91.736580993497711</c:v>
                </c:pt>
                <c:pt idx="24">
                  <c:v>90.290986299979522</c:v>
                </c:pt>
                <c:pt idx="25">
                  <c:v>95.238095238095255</c:v>
                </c:pt>
                <c:pt idx="26">
                  <c:v>119.69874959457719</c:v>
                </c:pt>
                <c:pt idx="27">
                  <c:v>134.06649040312615</c:v>
                </c:pt>
                <c:pt idx="28">
                  <c:v>113.29278568317952</c:v>
                </c:pt>
                <c:pt idx="29">
                  <c:v>154.32690021399702</c:v>
                </c:pt>
                <c:pt idx="30">
                  <c:v>99.547993311082067</c:v>
                </c:pt>
                <c:pt idx="31">
                  <c:v>163.12673683444746</c:v>
                </c:pt>
                <c:pt idx="32">
                  <c:v>193.4457013154454</c:v>
                </c:pt>
                <c:pt idx="33">
                  <c:v>187.73146131854233</c:v>
                </c:pt>
                <c:pt idx="34">
                  <c:v>165.71110723373749</c:v>
                </c:pt>
              </c:numCache>
            </c:numRef>
          </c:val>
          <c:smooth val="0"/>
        </c:ser>
        <c:dLbls>
          <c:showLegendKey val="0"/>
          <c:showVal val="0"/>
          <c:showCatName val="0"/>
          <c:showSerName val="0"/>
          <c:showPercent val="0"/>
          <c:showBubbleSize val="0"/>
        </c:dLbls>
        <c:marker val="1"/>
        <c:smooth val="0"/>
        <c:axId val="110132608"/>
        <c:axId val="124282368"/>
      </c:lineChart>
      <c:catAx>
        <c:axId val="110132608"/>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900" b="0" i="0">
                <a:solidFill>
                  <a:srgbClr val="000000"/>
                </a:solidFill>
                <a:latin typeface="Arial Narrow"/>
                <a:ea typeface="Arial Narrow"/>
                <a:cs typeface="Arial Narrow"/>
              </a:defRPr>
            </a:pPr>
            <a:endParaRPr lang="en-US"/>
          </a:p>
        </c:txPr>
        <c:crossAx val="124282368"/>
        <c:crosses val="autoZero"/>
        <c:auto val="1"/>
        <c:lblAlgn val="ctr"/>
        <c:lblOffset val="0"/>
        <c:tickLblSkip val="1"/>
        <c:noMultiLvlLbl val="0"/>
      </c:catAx>
      <c:valAx>
        <c:axId val="124282368"/>
        <c:scaling>
          <c:orientation val="minMax"/>
        </c:scaling>
        <c:delete val="0"/>
        <c:axPos val="l"/>
        <c:majorGridlines>
          <c:spPr>
            <a:ln w="9525" cmpd="sng">
              <a:solidFill>
                <a:srgbClr val="FFFFFF"/>
              </a:solidFill>
              <a:prstDash val="solid"/>
            </a:ln>
          </c:spPr>
        </c:majorGridlines>
        <c:title>
          <c:tx>
            <c:rich>
              <a:bodyPr rot="0" vert="horz"/>
              <a:lstStyle/>
              <a:p>
                <a:pPr>
                  <a:defRPr sz="900" b="0">
                    <a:latin typeface="Arial Narrow" panose="020B0606020202030204" pitchFamily="34" charset="0"/>
                  </a:defRPr>
                </a:pPr>
                <a:r>
                  <a:rPr lang="en-GB" sz="900" b="0">
                    <a:latin typeface="Arial Narrow" panose="020B0606020202030204" pitchFamily="34" charset="0"/>
                  </a:rPr>
                  <a:t>% des transferts</a:t>
                </a:r>
                <a:r>
                  <a:rPr lang="en-GB" sz="900" b="0" baseline="0">
                    <a:latin typeface="Arial Narrow" panose="020B0606020202030204" pitchFamily="34" charset="0"/>
                  </a:rPr>
                  <a:t> moyens</a:t>
                </a:r>
                <a:endParaRPr lang="en-GB" sz="900" b="0">
                  <a:latin typeface="Arial Narrow" panose="020B0606020202030204" pitchFamily="34" charset="0"/>
                </a:endParaRPr>
              </a:p>
            </c:rich>
          </c:tx>
          <c:layout>
            <c:manualLayout>
              <c:xMode val="edge"/>
              <c:yMode val="edge"/>
              <c:x val="2.1365296265161158E-3"/>
              <c:y val="3.9854495361501541E-3"/>
            </c:manualLayout>
          </c:layout>
          <c:overlay val="0"/>
        </c:title>
        <c:numFmt formatCode="0" sourceLinked="0"/>
        <c:majorTickMark val="none"/>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Arial Narrow"/>
                <a:ea typeface="Arial Narrow"/>
                <a:cs typeface="Arial Narrow"/>
              </a:defRPr>
            </a:pPr>
            <a:endParaRPr lang="en-US"/>
          </a:p>
        </c:txPr>
        <c:crossAx val="110132608"/>
        <c:crosses val="autoZero"/>
        <c:crossBetween val="between"/>
      </c:valAx>
      <c:spPr>
        <a:solidFill>
          <a:srgbClr val="DCE6F2"/>
        </a:solidFill>
        <a:ln w="9525">
          <a:noFill/>
        </a:ln>
      </c:spPr>
    </c:plotArea>
    <c:legend>
      <c:legendPos val="r"/>
      <c:layout>
        <c:manualLayout>
          <c:xMode val="edge"/>
          <c:yMode val="edge"/>
          <c:x val="0.19783838225923059"/>
          <c:y val="6.8974968370699101E-4"/>
          <c:w val="0.78413757006760276"/>
          <c:h val="7.4703011413679007E-2"/>
        </c:manualLayout>
      </c:layout>
      <c:overlay val="1"/>
      <c:spPr>
        <a:solidFill>
          <a:srgbClr val="DCE6F2"/>
        </a:solidFill>
        <a:ln>
          <a:noFill/>
          <a:round/>
        </a:ln>
        <a:effectLst/>
        <a:extLst>
          <a:ext uri="{91240B29-F687-4F45-9708-019B960494DF}">
            <a14:hiddenLine xmlns:a14="http://schemas.microsoft.com/office/drawing/2010/main">
              <a:noFill/>
              <a:round/>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44684083861022E-2"/>
          <c:y val="0.11708698897444764"/>
          <c:w val="0.92870602279698378"/>
          <c:h val="0.57712480468270744"/>
        </c:manualLayout>
      </c:layout>
      <c:barChart>
        <c:barDir val="col"/>
        <c:grouping val="clustered"/>
        <c:varyColors val="0"/>
        <c:ser>
          <c:idx val="0"/>
          <c:order val="0"/>
          <c:tx>
            <c:strRef>
              <c:f>Figure2!$N$1</c:f>
              <c:strCache>
                <c:ptCount val="1"/>
                <c:pt idx="0">
                  <c:v>Per-capita benefit spending</c:v>
                </c:pt>
              </c:strCache>
            </c:strRef>
          </c:tx>
          <c:spPr>
            <a:solidFill>
              <a:srgbClr val="0070C0"/>
            </a:solidFill>
            <a:ln w="6350" cmpd="sng">
              <a:noFill/>
              <a:round/>
            </a:ln>
            <a:effectLst/>
          </c:spPr>
          <c:invertIfNegative val="0"/>
          <c:cat>
            <c:strRef>
              <c:f>Figure2!$M$3:$M$36</c:f>
              <c:strCache>
                <c:ptCount val="34"/>
                <c:pt idx="0">
                  <c:v>Luxembourg</c:v>
                </c:pt>
                <c:pt idx="1">
                  <c:v>Spain</c:v>
                </c:pt>
                <c:pt idx="2">
                  <c:v>Ireland</c:v>
                </c:pt>
                <c:pt idx="3">
                  <c:v>Belgium</c:v>
                </c:pt>
                <c:pt idx="4">
                  <c:v>Greece</c:v>
                </c:pt>
                <c:pt idx="5">
                  <c:v>Finland</c:v>
                </c:pt>
                <c:pt idx="6">
                  <c:v>Netherlands</c:v>
                </c:pt>
                <c:pt idx="7">
                  <c:v>Denmark</c:v>
                </c:pt>
                <c:pt idx="8">
                  <c:v>Portugal</c:v>
                </c:pt>
                <c:pt idx="9">
                  <c:v>Estonia</c:v>
                </c:pt>
                <c:pt idx="10">
                  <c:v>Hungary</c:v>
                </c:pt>
                <c:pt idx="11">
                  <c:v>Italy</c:v>
                </c:pt>
                <c:pt idx="12">
                  <c:v>Austria</c:v>
                </c:pt>
                <c:pt idx="13">
                  <c:v>Sweden</c:v>
                </c:pt>
                <c:pt idx="14">
                  <c:v>France</c:v>
                </c:pt>
                <c:pt idx="15">
                  <c:v>Norway</c:v>
                </c:pt>
                <c:pt idx="16">
                  <c:v>Czech Republic</c:v>
                </c:pt>
                <c:pt idx="17">
                  <c:v>United Kingdom</c:v>
                </c:pt>
                <c:pt idx="18">
                  <c:v>Slovak Republic</c:v>
                </c:pt>
                <c:pt idx="19">
                  <c:v>Germany</c:v>
                </c:pt>
                <c:pt idx="20">
                  <c:v>Australia</c:v>
                </c:pt>
                <c:pt idx="21">
                  <c:v>Switzerland</c:v>
                </c:pt>
                <c:pt idx="22">
                  <c:v>New Zealand</c:v>
                </c:pt>
                <c:pt idx="23">
                  <c:v>Iceland</c:v>
                </c:pt>
                <c:pt idx="24">
                  <c:v>Slovenia</c:v>
                </c:pt>
                <c:pt idx="25">
                  <c:v>Latvia</c:v>
                </c:pt>
                <c:pt idx="26">
                  <c:v>Israel</c:v>
                </c:pt>
                <c:pt idx="27">
                  <c:v>Canada</c:v>
                </c:pt>
                <c:pt idx="28">
                  <c:v>Poland</c:v>
                </c:pt>
                <c:pt idx="29">
                  <c:v>United States</c:v>
                </c:pt>
                <c:pt idx="30">
                  <c:v>Japan</c:v>
                </c:pt>
                <c:pt idx="31">
                  <c:v>Chile</c:v>
                </c:pt>
                <c:pt idx="32">
                  <c:v>Korea</c:v>
                </c:pt>
                <c:pt idx="33">
                  <c:v>Turkey</c:v>
                </c:pt>
              </c:strCache>
            </c:strRef>
          </c:cat>
          <c:val>
            <c:numRef>
              <c:f>Figure2!$N$3:$N$36</c:f>
              <c:numCache>
                <c:formatCode>0%</c:formatCode>
                <c:ptCount val="34"/>
                <c:pt idx="0">
                  <c:v>0.48327346919848091</c:v>
                </c:pt>
                <c:pt idx="1">
                  <c:v>0.32732439705219807</c:v>
                </c:pt>
                <c:pt idx="2">
                  <c:v>0.28462548986759295</c:v>
                </c:pt>
                <c:pt idx="3">
                  <c:v>0.28294436244782373</c:v>
                </c:pt>
                <c:pt idx="4">
                  <c:v>0.26566531479380873</c:v>
                </c:pt>
                <c:pt idx="5">
                  <c:v>0.25923220692794191</c:v>
                </c:pt>
                <c:pt idx="6">
                  <c:v>0.25083886553438189</c:v>
                </c:pt>
                <c:pt idx="7">
                  <c:v>0.24834703421589999</c:v>
                </c:pt>
                <c:pt idx="8">
                  <c:v>0.24719813433653437</c:v>
                </c:pt>
                <c:pt idx="9">
                  <c:v>0.23384310388380641</c:v>
                </c:pt>
                <c:pt idx="10">
                  <c:v>0.23088508552429207</c:v>
                </c:pt>
                <c:pt idx="11">
                  <c:v>0.21942481016488161</c:v>
                </c:pt>
                <c:pt idx="12">
                  <c:v>0.21636606047954188</c:v>
                </c:pt>
                <c:pt idx="13">
                  <c:v>0.20589049050476566</c:v>
                </c:pt>
                <c:pt idx="14">
                  <c:v>0.20134265810252938</c:v>
                </c:pt>
                <c:pt idx="15">
                  <c:v>0.20064919304705811</c:v>
                </c:pt>
                <c:pt idx="16">
                  <c:v>0.18584132333514369</c:v>
                </c:pt>
                <c:pt idx="17">
                  <c:v>0.18509204919122277</c:v>
                </c:pt>
                <c:pt idx="18">
                  <c:v>0.1773528452626299</c:v>
                </c:pt>
                <c:pt idx="19">
                  <c:v>0.16689010868846835</c:v>
                </c:pt>
                <c:pt idx="20">
                  <c:v>0.16139133626972657</c:v>
                </c:pt>
                <c:pt idx="21">
                  <c:v>0.16090513261186257</c:v>
                </c:pt>
                <c:pt idx="22">
                  <c:v>0.15381378076940774</c:v>
                </c:pt>
                <c:pt idx="23">
                  <c:v>0.15350867041070773</c:v>
                </c:pt>
                <c:pt idx="24">
                  <c:v>0.14788909618498317</c:v>
                </c:pt>
                <c:pt idx="25">
                  <c:v>0.14634978860521761</c:v>
                </c:pt>
                <c:pt idx="26">
                  <c:v>0.14521343187463792</c:v>
                </c:pt>
                <c:pt idx="27">
                  <c:v>0.14014593085343985</c:v>
                </c:pt>
                <c:pt idx="28">
                  <c:v>0.12361234902729959</c:v>
                </c:pt>
                <c:pt idx="29">
                  <c:v>9.2079532899440819E-2</c:v>
                </c:pt>
                <c:pt idx="30">
                  <c:v>8.2149018987621586E-2</c:v>
                </c:pt>
                <c:pt idx="31">
                  <c:v>7.7054875976793349E-2</c:v>
                </c:pt>
                <c:pt idx="32">
                  <c:v>4.2933419698787244E-2</c:v>
                </c:pt>
                <c:pt idx="33">
                  <c:v>2.9129993074002238E-2</c:v>
                </c:pt>
              </c:numCache>
            </c:numRef>
          </c:val>
        </c:ser>
        <c:dLbls>
          <c:showLegendKey val="0"/>
          <c:showVal val="0"/>
          <c:showCatName val="0"/>
          <c:showSerName val="0"/>
          <c:showPercent val="0"/>
          <c:showBubbleSize val="0"/>
        </c:dLbls>
        <c:gapWidth val="80"/>
        <c:axId val="391403776"/>
        <c:axId val="391406336"/>
      </c:barChart>
      <c:lineChart>
        <c:grouping val="standard"/>
        <c:varyColors val="0"/>
        <c:ser>
          <c:idx val="1"/>
          <c:order val="1"/>
          <c:tx>
            <c:strRef>
              <c:f>Figure2!$O$1</c:f>
              <c:strCache>
                <c:ptCount val="1"/>
                <c:pt idx="0">
                  <c:v>Social assistance benefit level (single-person household)</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chemeClr val="accent6">
                  <a:lumMod val="75000"/>
                </a:schemeClr>
              </a:solidFill>
              <a:ln w="6350">
                <a:noFill/>
                <a:prstDash val="solid"/>
              </a:ln>
              <a:effectLst/>
              <a:extLst/>
            </c:spPr>
          </c:marker>
          <c:cat>
            <c:strRef>
              <c:f>Figure2!$M$3:$M$36</c:f>
              <c:strCache>
                <c:ptCount val="34"/>
                <c:pt idx="0">
                  <c:v>Luxembourg</c:v>
                </c:pt>
                <c:pt idx="1">
                  <c:v>Spain</c:v>
                </c:pt>
                <c:pt idx="2">
                  <c:v>Ireland</c:v>
                </c:pt>
                <c:pt idx="3">
                  <c:v>Belgium</c:v>
                </c:pt>
                <c:pt idx="4">
                  <c:v>Greece</c:v>
                </c:pt>
                <c:pt idx="5">
                  <c:v>Finland</c:v>
                </c:pt>
                <c:pt idx="6">
                  <c:v>Netherlands</c:v>
                </c:pt>
                <c:pt idx="7">
                  <c:v>Denmark</c:v>
                </c:pt>
                <c:pt idx="8">
                  <c:v>Portugal</c:v>
                </c:pt>
                <c:pt idx="9">
                  <c:v>Estonia</c:v>
                </c:pt>
                <c:pt idx="10">
                  <c:v>Hungary</c:v>
                </c:pt>
                <c:pt idx="11">
                  <c:v>Italy</c:v>
                </c:pt>
                <c:pt idx="12">
                  <c:v>Austria</c:v>
                </c:pt>
                <c:pt idx="13">
                  <c:v>Sweden</c:v>
                </c:pt>
                <c:pt idx="14">
                  <c:v>France</c:v>
                </c:pt>
                <c:pt idx="15">
                  <c:v>Norway</c:v>
                </c:pt>
                <c:pt idx="16">
                  <c:v>Czech Republic</c:v>
                </c:pt>
                <c:pt idx="17">
                  <c:v>United Kingdom</c:v>
                </c:pt>
                <c:pt idx="18">
                  <c:v>Slovak Republic</c:v>
                </c:pt>
                <c:pt idx="19">
                  <c:v>Germany</c:v>
                </c:pt>
                <c:pt idx="20">
                  <c:v>Australia</c:v>
                </c:pt>
                <c:pt idx="21">
                  <c:v>Switzerland</c:v>
                </c:pt>
                <c:pt idx="22">
                  <c:v>New Zealand</c:v>
                </c:pt>
                <c:pt idx="23">
                  <c:v>Iceland</c:v>
                </c:pt>
                <c:pt idx="24">
                  <c:v>Slovenia</c:v>
                </c:pt>
                <c:pt idx="25">
                  <c:v>Latvia</c:v>
                </c:pt>
                <c:pt idx="26">
                  <c:v>Israel</c:v>
                </c:pt>
                <c:pt idx="27">
                  <c:v>Canada</c:v>
                </c:pt>
                <c:pt idx="28">
                  <c:v>Poland</c:v>
                </c:pt>
                <c:pt idx="29">
                  <c:v>United States</c:v>
                </c:pt>
                <c:pt idx="30">
                  <c:v>Japan</c:v>
                </c:pt>
                <c:pt idx="31">
                  <c:v>Chile</c:v>
                </c:pt>
                <c:pt idx="32">
                  <c:v>Korea</c:v>
                </c:pt>
                <c:pt idx="33">
                  <c:v>Turkey</c:v>
                </c:pt>
              </c:strCache>
            </c:strRef>
          </c:cat>
          <c:val>
            <c:numRef>
              <c:f>Figure2!$O$3:$O$36</c:f>
              <c:numCache>
                <c:formatCode>0%</c:formatCode>
                <c:ptCount val="34"/>
                <c:pt idx="0">
                  <c:v>0.87972055009209993</c:v>
                </c:pt>
                <c:pt idx="1">
                  <c:v>0.58893060622179116</c:v>
                </c:pt>
                <c:pt idx="2">
                  <c:v>0.90544701859426691</c:v>
                </c:pt>
                <c:pt idx="3">
                  <c:v>0.81286020927850244</c:v>
                </c:pt>
                <c:pt idx="4">
                  <c:v>0</c:v>
                </c:pt>
                <c:pt idx="5">
                  <c:v>0.43913041093798638</c:v>
                </c:pt>
                <c:pt idx="6">
                  <c:v>0.98841115083383269</c:v>
                </c:pt>
                <c:pt idx="7">
                  <c:v>0.83715831119809236</c:v>
                </c:pt>
                <c:pt idx="8">
                  <c:v>0.46719495633427</c:v>
                </c:pt>
                <c:pt idx="9">
                  <c:v>0.29359881790422082</c:v>
                </c:pt>
                <c:pt idx="10">
                  <c:v>0.36286669384427228</c:v>
                </c:pt>
                <c:pt idx="11">
                  <c:v>0.14013605442176871</c:v>
                </c:pt>
                <c:pt idx="12">
                  <c:v>0.58532255716077519</c:v>
                </c:pt>
                <c:pt idx="13">
                  <c:v>0.38163127795102475</c:v>
                </c:pt>
                <c:pt idx="14">
                  <c:v>0.55782718083617633</c:v>
                </c:pt>
                <c:pt idx="15">
                  <c:v>0.38531716306061392</c:v>
                </c:pt>
                <c:pt idx="16">
                  <c:v>0.37852832341325759</c:v>
                </c:pt>
                <c:pt idx="17">
                  <c:v>0.41235202189726977</c:v>
                </c:pt>
                <c:pt idx="18">
                  <c:v>0.37864660849844001</c:v>
                </c:pt>
                <c:pt idx="19">
                  <c:v>0.44580684264496206</c:v>
                </c:pt>
                <c:pt idx="20">
                  <c:v>0.56568922759001328</c:v>
                </c:pt>
                <c:pt idx="21">
                  <c:v>0.43957292264848918</c:v>
                </c:pt>
                <c:pt idx="22">
                  <c:v>0.5819748282560826</c:v>
                </c:pt>
                <c:pt idx="23">
                  <c:v>0.94582840186770911</c:v>
                </c:pt>
                <c:pt idx="24">
                  <c:v>0.47109271196525782</c:v>
                </c:pt>
                <c:pt idx="25">
                  <c:v>0.22140858925786142</c:v>
                </c:pt>
                <c:pt idx="26">
                  <c:v>0.54183199922332947</c:v>
                </c:pt>
                <c:pt idx="27">
                  <c:v>0.42341784341335553</c:v>
                </c:pt>
                <c:pt idx="28">
                  <c:v>0.39741118557995952</c:v>
                </c:pt>
                <c:pt idx="29">
                  <c:v>0.13852052157574735</c:v>
                </c:pt>
                <c:pt idx="30">
                  <c:v>0.78013149555664496</c:v>
                </c:pt>
                <c:pt idx="31">
                  <c:v>9.9490742579847136E-2</c:v>
                </c:pt>
                <c:pt idx="32">
                  <c:v>0.41808316105397803</c:v>
                </c:pt>
                <c:pt idx="33">
                  <c:v>0</c:v>
                </c:pt>
              </c:numCache>
            </c:numRef>
          </c:val>
          <c:smooth val="0"/>
        </c:ser>
        <c:dLbls>
          <c:showLegendKey val="0"/>
          <c:showVal val="0"/>
          <c:showCatName val="0"/>
          <c:showSerName val="0"/>
          <c:showPercent val="0"/>
          <c:showBubbleSize val="0"/>
        </c:dLbls>
        <c:marker val="1"/>
        <c:smooth val="0"/>
        <c:axId val="391403776"/>
        <c:axId val="391406336"/>
      </c:lineChart>
      <c:catAx>
        <c:axId val="3914037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391406336"/>
        <c:crosses val="autoZero"/>
        <c:auto val="1"/>
        <c:lblAlgn val="ctr"/>
        <c:lblOffset val="0"/>
        <c:tickLblSkip val="1"/>
        <c:noMultiLvlLbl val="0"/>
      </c:catAx>
      <c:valAx>
        <c:axId val="391406336"/>
        <c:scaling>
          <c:orientation val="minMax"/>
          <c:max val="1.1000000000000001"/>
          <c:min val="0"/>
        </c:scaling>
        <c:delete val="0"/>
        <c:axPos val="l"/>
        <c:majorGridlines>
          <c:spPr>
            <a:ln w="9525" cmpd="sng">
              <a:solidFill>
                <a:srgbClr val="FFFFFF"/>
              </a:solidFill>
              <a:prstDash val="solid"/>
            </a:ln>
          </c:spPr>
        </c:majorGridlines>
        <c:title>
          <c:tx>
            <c:rich>
              <a:bodyPr rot="0" vert="horz"/>
              <a:lstStyle/>
              <a:p>
                <a:pPr>
                  <a:defRPr b="0"/>
                </a:pPr>
                <a:r>
                  <a:rPr lang="en-US" b="0"/>
                  <a:t>% of poverty line</a:t>
                </a:r>
              </a:p>
            </c:rich>
          </c:tx>
          <c:layout>
            <c:manualLayout>
              <c:xMode val="edge"/>
              <c:yMode val="edge"/>
              <c:x val="7.6960076960076963E-3"/>
              <c:y val="1.0013300234557251E-2"/>
            </c:manualLayout>
          </c:layout>
          <c:overlay val="0"/>
        </c:title>
        <c:numFmt formatCode="0%" sourceLinked="1"/>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391403776"/>
        <c:crosses val="autoZero"/>
        <c:crossBetween val="between"/>
      </c:valAx>
      <c:spPr>
        <a:solidFill>
          <a:srgbClr val="DCE6F2"/>
        </a:solidFill>
        <a:ln w="9525">
          <a:noFill/>
        </a:ln>
      </c:spPr>
    </c:plotArea>
    <c:legend>
      <c:legendPos val="t"/>
      <c:layout>
        <c:manualLayout>
          <c:xMode val="edge"/>
          <c:yMode val="edge"/>
          <c:x val="0.18110524063279967"/>
          <c:y val="0"/>
          <c:w val="0.80764783189980038"/>
          <c:h val="9.0056539003599084E-2"/>
        </c:manualLayout>
      </c:layout>
      <c:overlay val="0"/>
      <c:spPr>
        <a:solidFill>
          <a:srgbClr val="DCE6F2"/>
        </a:solidFill>
      </c:sp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44684083861022E-2"/>
          <c:y val="0.11708698897444764"/>
          <c:w val="0.92870602279698378"/>
          <c:h val="0.59825254618915513"/>
        </c:manualLayout>
      </c:layout>
      <c:barChart>
        <c:barDir val="col"/>
        <c:grouping val="clustered"/>
        <c:varyColors val="0"/>
        <c:ser>
          <c:idx val="0"/>
          <c:order val="0"/>
          <c:tx>
            <c:strRef>
              <c:f>Figure2!$N$2</c:f>
              <c:strCache>
                <c:ptCount val="1"/>
                <c:pt idx="0">
                  <c:v>Dépenses de transferts par habitant</c:v>
                </c:pt>
              </c:strCache>
            </c:strRef>
          </c:tx>
          <c:spPr>
            <a:solidFill>
              <a:srgbClr val="0070C0"/>
            </a:solidFill>
            <a:ln w="6350" cmpd="sng">
              <a:noFill/>
              <a:round/>
            </a:ln>
            <a:effectLst/>
          </c:spPr>
          <c:invertIfNegative val="0"/>
          <c:cat>
            <c:strRef>
              <c:f>Figure2!$P$3:$P$36</c:f>
              <c:strCache>
                <c:ptCount val="34"/>
                <c:pt idx="0">
                  <c:v>Luxembourg</c:v>
                </c:pt>
                <c:pt idx="1">
                  <c:v>Espagne</c:v>
                </c:pt>
                <c:pt idx="2">
                  <c:v>Irlande</c:v>
                </c:pt>
                <c:pt idx="3">
                  <c:v>Belgique</c:v>
                </c:pt>
                <c:pt idx="4">
                  <c:v>Grèce</c:v>
                </c:pt>
                <c:pt idx="5">
                  <c:v>Finlande</c:v>
                </c:pt>
                <c:pt idx="6">
                  <c:v>Pays-Bas</c:v>
                </c:pt>
                <c:pt idx="7">
                  <c:v>Danemark</c:v>
                </c:pt>
                <c:pt idx="8">
                  <c:v>Portugal</c:v>
                </c:pt>
                <c:pt idx="9">
                  <c:v>Estonie</c:v>
                </c:pt>
                <c:pt idx="10">
                  <c:v>Hongrie</c:v>
                </c:pt>
                <c:pt idx="11">
                  <c:v>Italie</c:v>
                </c:pt>
                <c:pt idx="12">
                  <c:v>Autriche</c:v>
                </c:pt>
                <c:pt idx="13">
                  <c:v>Suède</c:v>
                </c:pt>
                <c:pt idx="14">
                  <c:v>France</c:v>
                </c:pt>
                <c:pt idx="15">
                  <c:v>Norvège</c:v>
                </c:pt>
                <c:pt idx="16">
                  <c:v>Rép. tchèque</c:v>
                </c:pt>
                <c:pt idx="17">
                  <c:v>Royaume-Uni</c:v>
                </c:pt>
                <c:pt idx="18">
                  <c:v>République slovaque</c:v>
                </c:pt>
                <c:pt idx="19">
                  <c:v>Allemagne</c:v>
                </c:pt>
                <c:pt idx="20">
                  <c:v>Australie</c:v>
                </c:pt>
                <c:pt idx="21">
                  <c:v>Suisse</c:v>
                </c:pt>
                <c:pt idx="22">
                  <c:v>Nouvelle-Zélande</c:v>
                </c:pt>
                <c:pt idx="23">
                  <c:v>Islande</c:v>
                </c:pt>
                <c:pt idx="24">
                  <c:v>Slovénie</c:v>
                </c:pt>
                <c:pt idx="25">
                  <c:v>Lettonie</c:v>
                </c:pt>
                <c:pt idx="26">
                  <c:v>Israël</c:v>
                </c:pt>
                <c:pt idx="27">
                  <c:v>Canada</c:v>
                </c:pt>
                <c:pt idx="28">
                  <c:v>Pologne</c:v>
                </c:pt>
                <c:pt idx="29">
                  <c:v>États-Unis</c:v>
                </c:pt>
                <c:pt idx="30">
                  <c:v>Japon</c:v>
                </c:pt>
                <c:pt idx="31">
                  <c:v>Chili</c:v>
                </c:pt>
                <c:pt idx="32">
                  <c:v>Corée</c:v>
                </c:pt>
                <c:pt idx="33">
                  <c:v>Turquie</c:v>
                </c:pt>
              </c:strCache>
            </c:strRef>
          </c:cat>
          <c:val>
            <c:numRef>
              <c:f>Figure2!$N$3:$N$36</c:f>
              <c:numCache>
                <c:formatCode>0%</c:formatCode>
                <c:ptCount val="34"/>
                <c:pt idx="0">
                  <c:v>0.48327346919848091</c:v>
                </c:pt>
                <c:pt idx="1">
                  <c:v>0.32732439705219807</c:v>
                </c:pt>
                <c:pt idx="2">
                  <c:v>0.28462548986759295</c:v>
                </c:pt>
                <c:pt idx="3">
                  <c:v>0.28294436244782373</c:v>
                </c:pt>
                <c:pt idx="4">
                  <c:v>0.26566531479380873</c:v>
                </c:pt>
                <c:pt idx="5">
                  <c:v>0.25923220692794191</c:v>
                </c:pt>
                <c:pt idx="6">
                  <c:v>0.25083886553438189</c:v>
                </c:pt>
                <c:pt idx="7">
                  <c:v>0.24834703421589999</c:v>
                </c:pt>
                <c:pt idx="8">
                  <c:v>0.24719813433653437</c:v>
                </c:pt>
                <c:pt idx="9">
                  <c:v>0.23384310388380641</c:v>
                </c:pt>
                <c:pt idx="10">
                  <c:v>0.23088508552429207</c:v>
                </c:pt>
                <c:pt idx="11">
                  <c:v>0.21942481016488161</c:v>
                </c:pt>
                <c:pt idx="12">
                  <c:v>0.21636606047954188</c:v>
                </c:pt>
                <c:pt idx="13">
                  <c:v>0.20589049050476566</c:v>
                </c:pt>
                <c:pt idx="14">
                  <c:v>0.20134265810252938</c:v>
                </c:pt>
                <c:pt idx="15">
                  <c:v>0.20064919304705811</c:v>
                </c:pt>
                <c:pt idx="16">
                  <c:v>0.18584132333514369</c:v>
                </c:pt>
                <c:pt idx="17">
                  <c:v>0.18509204919122277</c:v>
                </c:pt>
                <c:pt idx="18">
                  <c:v>0.1773528452626299</c:v>
                </c:pt>
                <c:pt idx="19">
                  <c:v>0.16689010868846835</c:v>
                </c:pt>
                <c:pt idx="20">
                  <c:v>0.16139133626972657</c:v>
                </c:pt>
                <c:pt idx="21">
                  <c:v>0.16090513261186257</c:v>
                </c:pt>
                <c:pt idx="22">
                  <c:v>0.15381378076940774</c:v>
                </c:pt>
                <c:pt idx="23">
                  <c:v>0.15350867041070773</c:v>
                </c:pt>
                <c:pt idx="24">
                  <c:v>0.14788909618498317</c:v>
                </c:pt>
                <c:pt idx="25">
                  <c:v>0.14634978860521761</c:v>
                </c:pt>
                <c:pt idx="26">
                  <c:v>0.14521343187463792</c:v>
                </c:pt>
                <c:pt idx="27">
                  <c:v>0.14014593085343985</c:v>
                </c:pt>
                <c:pt idx="28">
                  <c:v>0.12361234902729959</c:v>
                </c:pt>
                <c:pt idx="29">
                  <c:v>9.2079532899440819E-2</c:v>
                </c:pt>
                <c:pt idx="30">
                  <c:v>8.2149018987621586E-2</c:v>
                </c:pt>
                <c:pt idx="31">
                  <c:v>7.7054875976793349E-2</c:v>
                </c:pt>
                <c:pt idx="32">
                  <c:v>4.2933419698787244E-2</c:v>
                </c:pt>
                <c:pt idx="33">
                  <c:v>2.9129993074002238E-2</c:v>
                </c:pt>
              </c:numCache>
            </c:numRef>
          </c:val>
        </c:ser>
        <c:dLbls>
          <c:showLegendKey val="0"/>
          <c:showVal val="0"/>
          <c:showCatName val="0"/>
          <c:showSerName val="0"/>
          <c:showPercent val="0"/>
          <c:showBubbleSize val="0"/>
        </c:dLbls>
        <c:gapWidth val="80"/>
        <c:axId val="391990272"/>
        <c:axId val="394447488"/>
      </c:barChart>
      <c:lineChart>
        <c:grouping val="standard"/>
        <c:varyColors val="0"/>
        <c:ser>
          <c:idx val="1"/>
          <c:order val="1"/>
          <c:tx>
            <c:strRef>
              <c:f>Figure2!$O$2</c:f>
              <c:strCache>
                <c:ptCount val="1"/>
                <c:pt idx="0">
                  <c:v>Niveau de revenu minimum garanti (ménage d'une personne)</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chemeClr val="accent6">
                  <a:lumMod val="75000"/>
                </a:schemeClr>
              </a:solidFill>
              <a:ln w="6350">
                <a:noFill/>
                <a:prstDash val="solid"/>
              </a:ln>
              <a:effectLst/>
              <a:extLst/>
            </c:spPr>
          </c:marker>
          <c:cat>
            <c:strRef>
              <c:f>Figure2!$P$3:$P$37</c:f>
              <c:strCache>
                <c:ptCount val="34"/>
                <c:pt idx="0">
                  <c:v>Luxembourg</c:v>
                </c:pt>
                <c:pt idx="1">
                  <c:v>Espagne</c:v>
                </c:pt>
                <c:pt idx="2">
                  <c:v>Irlande</c:v>
                </c:pt>
                <c:pt idx="3">
                  <c:v>Belgique</c:v>
                </c:pt>
                <c:pt idx="4">
                  <c:v>Grèce</c:v>
                </c:pt>
                <c:pt idx="5">
                  <c:v>Finlande</c:v>
                </c:pt>
                <c:pt idx="6">
                  <c:v>Pays-Bas</c:v>
                </c:pt>
                <c:pt idx="7">
                  <c:v>Danemark</c:v>
                </c:pt>
                <c:pt idx="8">
                  <c:v>Portugal</c:v>
                </c:pt>
                <c:pt idx="9">
                  <c:v>Estonie</c:v>
                </c:pt>
                <c:pt idx="10">
                  <c:v>Hongrie</c:v>
                </c:pt>
                <c:pt idx="11">
                  <c:v>Italie</c:v>
                </c:pt>
                <c:pt idx="12">
                  <c:v>Autriche</c:v>
                </c:pt>
                <c:pt idx="13">
                  <c:v>Suède</c:v>
                </c:pt>
                <c:pt idx="14">
                  <c:v>France</c:v>
                </c:pt>
                <c:pt idx="15">
                  <c:v>Norvège</c:v>
                </c:pt>
                <c:pt idx="16">
                  <c:v>Rép. tchèque</c:v>
                </c:pt>
                <c:pt idx="17">
                  <c:v>Royaume-Uni</c:v>
                </c:pt>
                <c:pt idx="18">
                  <c:v>République slovaque</c:v>
                </c:pt>
                <c:pt idx="19">
                  <c:v>Allemagne</c:v>
                </c:pt>
                <c:pt idx="20">
                  <c:v>Australie</c:v>
                </c:pt>
                <c:pt idx="21">
                  <c:v>Suisse</c:v>
                </c:pt>
                <c:pt idx="22">
                  <c:v>Nouvelle-Zélande</c:v>
                </c:pt>
                <c:pt idx="23">
                  <c:v>Islande</c:v>
                </c:pt>
                <c:pt idx="24">
                  <c:v>Slovénie</c:v>
                </c:pt>
                <c:pt idx="25">
                  <c:v>Lettonie</c:v>
                </c:pt>
                <c:pt idx="26">
                  <c:v>Israël</c:v>
                </c:pt>
                <c:pt idx="27">
                  <c:v>Canada</c:v>
                </c:pt>
                <c:pt idx="28">
                  <c:v>Pologne</c:v>
                </c:pt>
                <c:pt idx="29">
                  <c:v>États-Unis</c:v>
                </c:pt>
                <c:pt idx="30">
                  <c:v>Japon</c:v>
                </c:pt>
                <c:pt idx="31">
                  <c:v>Chili</c:v>
                </c:pt>
                <c:pt idx="32">
                  <c:v>Corée</c:v>
                </c:pt>
                <c:pt idx="33">
                  <c:v>Turquie</c:v>
                </c:pt>
              </c:strCache>
            </c:strRef>
          </c:cat>
          <c:val>
            <c:numRef>
              <c:f>Figure2!$O$3:$O$36</c:f>
              <c:numCache>
                <c:formatCode>0%</c:formatCode>
                <c:ptCount val="34"/>
                <c:pt idx="0">
                  <c:v>0.87972055009209993</c:v>
                </c:pt>
                <c:pt idx="1">
                  <c:v>0.58893060622179116</c:v>
                </c:pt>
                <c:pt idx="2">
                  <c:v>0.90544701859426691</c:v>
                </c:pt>
                <c:pt idx="3">
                  <c:v>0.81286020927850244</c:v>
                </c:pt>
                <c:pt idx="4">
                  <c:v>0</c:v>
                </c:pt>
                <c:pt idx="5">
                  <c:v>0.43913041093798638</c:v>
                </c:pt>
                <c:pt idx="6">
                  <c:v>0.98841115083383269</c:v>
                </c:pt>
                <c:pt idx="7">
                  <c:v>0.83715831119809236</c:v>
                </c:pt>
                <c:pt idx="8">
                  <c:v>0.46719495633427</c:v>
                </c:pt>
                <c:pt idx="9">
                  <c:v>0.29359881790422082</c:v>
                </c:pt>
                <c:pt idx="10">
                  <c:v>0.36286669384427228</c:v>
                </c:pt>
                <c:pt idx="11">
                  <c:v>0.14013605442176871</c:v>
                </c:pt>
                <c:pt idx="12">
                  <c:v>0.58532255716077519</c:v>
                </c:pt>
                <c:pt idx="13">
                  <c:v>0.38163127795102475</c:v>
                </c:pt>
                <c:pt idx="14">
                  <c:v>0.55782718083617633</c:v>
                </c:pt>
                <c:pt idx="15">
                  <c:v>0.38531716306061392</c:v>
                </c:pt>
                <c:pt idx="16">
                  <c:v>0.37852832341325759</c:v>
                </c:pt>
                <c:pt idx="17">
                  <c:v>0.41235202189726977</c:v>
                </c:pt>
                <c:pt idx="18">
                  <c:v>0.37864660849844001</c:v>
                </c:pt>
                <c:pt idx="19">
                  <c:v>0.44580684264496206</c:v>
                </c:pt>
                <c:pt idx="20">
                  <c:v>0.56568922759001328</c:v>
                </c:pt>
                <c:pt idx="21">
                  <c:v>0.43957292264848918</c:v>
                </c:pt>
                <c:pt idx="22">
                  <c:v>0.5819748282560826</c:v>
                </c:pt>
                <c:pt idx="23">
                  <c:v>0.94582840186770911</c:v>
                </c:pt>
                <c:pt idx="24">
                  <c:v>0.47109271196525782</c:v>
                </c:pt>
                <c:pt idx="25">
                  <c:v>0.22140858925786142</c:v>
                </c:pt>
                <c:pt idx="26">
                  <c:v>0.54183199922332947</c:v>
                </c:pt>
                <c:pt idx="27">
                  <c:v>0.42341784341335553</c:v>
                </c:pt>
                <c:pt idx="28">
                  <c:v>0.39741118557995952</c:v>
                </c:pt>
                <c:pt idx="29">
                  <c:v>0.13852052157574735</c:v>
                </c:pt>
                <c:pt idx="30">
                  <c:v>0.78013149555664496</c:v>
                </c:pt>
                <c:pt idx="31">
                  <c:v>9.9490742579847136E-2</c:v>
                </c:pt>
                <c:pt idx="32">
                  <c:v>0.41808316105397803</c:v>
                </c:pt>
                <c:pt idx="33">
                  <c:v>0</c:v>
                </c:pt>
              </c:numCache>
            </c:numRef>
          </c:val>
          <c:smooth val="0"/>
        </c:ser>
        <c:dLbls>
          <c:showLegendKey val="0"/>
          <c:showVal val="0"/>
          <c:showCatName val="0"/>
          <c:showSerName val="0"/>
          <c:showPercent val="0"/>
          <c:showBubbleSize val="0"/>
        </c:dLbls>
        <c:marker val="1"/>
        <c:smooth val="0"/>
        <c:axId val="391990272"/>
        <c:axId val="394447488"/>
      </c:lineChart>
      <c:catAx>
        <c:axId val="3919902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394447488"/>
        <c:crosses val="autoZero"/>
        <c:auto val="1"/>
        <c:lblAlgn val="ctr"/>
        <c:lblOffset val="0"/>
        <c:tickLblSkip val="1"/>
        <c:noMultiLvlLbl val="0"/>
      </c:catAx>
      <c:valAx>
        <c:axId val="394447488"/>
        <c:scaling>
          <c:orientation val="minMax"/>
          <c:max val="1.1000000000000001"/>
          <c:min val="0"/>
        </c:scaling>
        <c:delete val="0"/>
        <c:axPos val="l"/>
        <c:majorGridlines>
          <c:spPr>
            <a:ln w="9525" cmpd="sng">
              <a:solidFill>
                <a:srgbClr val="FFFFFF"/>
              </a:solidFill>
              <a:prstDash val="solid"/>
            </a:ln>
          </c:spPr>
        </c:majorGridlines>
        <c:title>
          <c:tx>
            <c:rich>
              <a:bodyPr rot="0" vert="horz"/>
              <a:lstStyle/>
              <a:p>
                <a:pPr>
                  <a:defRPr b="0"/>
                </a:pPr>
                <a:r>
                  <a:rPr lang="en-US" b="0"/>
                  <a:t>% du seuil de pauvreté</a:t>
                </a:r>
              </a:p>
            </c:rich>
          </c:tx>
          <c:layout>
            <c:manualLayout>
              <c:xMode val="edge"/>
              <c:yMode val="edge"/>
              <c:x val="7.6960076960076963E-3"/>
              <c:y val="1.0013300234557251E-2"/>
            </c:manualLayout>
          </c:layout>
          <c:overlay val="0"/>
        </c:title>
        <c:numFmt formatCode="0%" sourceLinked="1"/>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391990272"/>
        <c:crosses val="autoZero"/>
        <c:crossBetween val="between"/>
      </c:valAx>
      <c:spPr>
        <a:solidFill>
          <a:srgbClr val="DCE6F2"/>
        </a:solidFill>
        <a:ln w="9525">
          <a:noFill/>
        </a:ln>
      </c:spPr>
    </c:plotArea>
    <c:legend>
      <c:legendPos val="t"/>
      <c:layout>
        <c:manualLayout>
          <c:xMode val="edge"/>
          <c:yMode val="edge"/>
          <c:x val="0.20611726564482469"/>
          <c:y val="0"/>
          <c:w val="0.78263580688777534"/>
          <c:h val="9.0056539003599084E-2"/>
        </c:manualLayout>
      </c:layout>
      <c:overlay val="0"/>
      <c:spPr>
        <a:solidFill>
          <a:srgbClr val="DCE6F2"/>
        </a:solidFill>
      </c:sp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51224846894139E-2"/>
          <c:y val="3.5774437286248302E-2"/>
          <c:w val="0.63319285373419232"/>
          <c:h val="0.84098687664041993"/>
        </c:manualLayout>
      </c:layout>
      <c:barChart>
        <c:barDir val="col"/>
        <c:grouping val="percentStacked"/>
        <c:varyColors val="0"/>
        <c:ser>
          <c:idx val="0"/>
          <c:order val="0"/>
          <c:tx>
            <c:strRef>
              <c:f>Figure3!$K$4</c:f>
              <c:strCache>
                <c:ptCount val="1"/>
                <c:pt idx="0">
                  <c:v>Lose more than 10%</c:v>
                </c:pt>
              </c:strCache>
            </c:strRef>
          </c:tx>
          <c:spPr>
            <a:solidFill>
              <a:srgbClr val="FF0000"/>
            </a:solidFill>
            <a:ln w="6350" cmpd="sng">
              <a:noFill/>
              <a:round/>
            </a:ln>
            <a:effectLst/>
          </c:spPr>
          <c:invertIfNegative val="0"/>
          <c:cat>
            <c:strRef>
              <c:f>Figure3!$J$6:$J$9</c:f>
              <c:strCache>
                <c:ptCount val="4"/>
                <c:pt idx="0">
                  <c:v>Finland</c:v>
                </c:pt>
                <c:pt idx="1">
                  <c:v>France </c:v>
                </c:pt>
                <c:pt idx="2">
                  <c:v>Italy</c:v>
                </c:pt>
                <c:pt idx="3">
                  <c:v>United Kingdom</c:v>
                </c:pt>
              </c:strCache>
            </c:strRef>
          </c:cat>
          <c:val>
            <c:numRef>
              <c:f>Figure3!$K$6:$K$9</c:f>
              <c:numCache>
                <c:formatCode>0.0</c:formatCode>
                <c:ptCount val="4"/>
                <c:pt idx="0">
                  <c:v>14.21</c:v>
                </c:pt>
                <c:pt idx="1">
                  <c:v>17.34</c:v>
                </c:pt>
                <c:pt idx="2">
                  <c:v>15.71</c:v>
                </c:pt>
                <c:pt idx="3">
                  <c:v>15.67</c:v>
                </c:pt>
              </c:numCache>
            </c:numRef>
          </c:val>
        </c:ser>
        <c:ser>
          <c:idx val="1"/>
          <c:order val="1"/>
          <c:tx>
            <c:strRef>
              <c:f>Figure3!$L$4</c:f>
              <c:strCache>
                <c:ptCount val="1"/>
                <c:pt idx="0">
                  <c:v>Lose 5-10%</c:v>
                </c:pt>
              </c:strCache>
            </c:strRef>
          </c:tx>
          <c:spPr>
            <a:solidFill>
              <a:schemeClr val="accent2">
                <a:lumMod val="60000"/>
                <a:lumOff val="40000"/>
              </a:schemeClr>
            </a:solidFill>
            <a:ln w="6350" cmpd="sng">
              <a:noFill/>
              <a:round/>
            </a:ln>
            <a:effectLst/>
          </c:spPr>
          <c:invertIfNegative val="0"/>
          <c:cat>
            <c:strRef>
              <c:f>Figure3!$J$6:$J$9</c:f>
              <c:strCache>
                <c:ptCount val="4"/>
                <c:pt idx="0">
                  <c:v>Finland</c:v>
                </c:pt>
                <c:pt idx="1">
                  <c:v>France </c:v>
                </c:pt>
                <c:pt idx="2">
                  <c:v>Italy</c:v>
                </c:pt>
                <c:pt idx="3">
                  <c:v>United Kingdom</c:v>
                </c:pt>
              </c:strCache>
            </c:strRef>
          </c:cat>
          <c:val>
            <c:numRef>
              <c:f>Figure3!$L$6:$L$9</c:f>
              <c:numCache>
                <c:formatCode>0.0</c:formatCode>
                <c:ptCount val="4"/>
                <c:pt idx="0">
                  <c:v>8.24</c:v>
                </c:pt>
                <c:pt idx="1">
                  <c:v>5.76</c:v>
                </c:pt>
                <c:pt idx="2">
                  <c:v>2.77</c:v>
                </c:pt>
                <c:pt idx="3">
                  <c:v>6.83</c:v>
                </c:pt>
              </c:numCache>
            </c:numRef>
          </c:val>
        </c:ser>
        <c:ser>
          <c:idx val="2"/>
          <c:order val="2"/>
          <c:tx>
            <c:strRef>
              <c:f>Figure3!$M$4</c:f>
              <c:strCache>
                <c:ptCount val="1"/>
                <c:pt idx="0">
                  <c:v>Lose 1-5%</c:v>
                </c:pt>
              </c:strCache>
            </c:strRef>
          </c:tx>
          <c:spPr>
            <a:solidFill>
              <a:schemeClr val="accent2">
                <a:lumMod val="40000"/>
                <a:lumOff val="60000"/>
              </a:schemeClr>
            </a:solidFill>
            <a:ln w="6350" cmpd="sng">
              <a:noFill/>
              <a:round/>
            </a:ln>
            <a:effectLst/>
          </c:spPr>
          <c:invertIfNegative val="0"/>
          <c:cat>
            <c:strRef>
              <c:f>Figure3!$J$6:$J$9</c:f>
              <c:strCache>
                <c:ptCount val="4"/>
                <c:pt idx="0">
                  <c:v>Finland</c:v>
                </c:pt>
                <c:pt idx="1">
                  <c:v>France </c:v>
                </c:pt>
                <c:pt idx="2">
                  <c:v>Italy</c:v>
                </c:pt>
                <c:pt idx="3">
                  <c:v>United Kingdom</c:v>
                </c:pt>
              </c:strCache>
            </c:strRef>
          </c:cat>
          <c:val>
            <c:numRef>
              <c:f>Figure3!$M$6:$M$9</c:f>
              <c:numCache>
                <c:formatCode>0.0</c:formatCode>
                <c:ptCount val="4"/>
                <c:pt idx="0">
                  <c:v>9.26</c:v>
                </c:pt>
                <c:pt idx="1">
                  <c:v>9.3800000000000008</c:v>
                </c:pt>
                <c:pt idx="2">
                  <c:v>3.57</c:v>
                </c:pt>
                <c:pt idx="3">
                  <c:v>21.62</c:v>
                </c:pt>
              </c:numCache>
            </c:numRef>
          </c:val>
        </c:ser>
        <c:ser>
          <c:idx val="3"/>
          <c:order val="3"/>
          <c:tx>
            <c:strRef>
              <c:f>Figure3!$N$4</c:f>
              <c:strCache>
                <c:ptCount val="1"/>
                <c:pt idx="0">
                  <c:v>Within 1%</c:v>
                </c:pt>
              </c:strCache>
            </c:strRef>
          </c:tx>
          <c:spPr>
            <a:solidFill>
              <a:schemeClr val="accent1"/>
            </a:solidFill>
            <a:ln w="6350" cmpd="sng">
              <a:noFill/>
              <a:round/>
            </a:ln>
            <a:effectLst/>
          </c:spPr>
          <c:invertIfNegative val="0"/>
          <c:cat>
            <c:strRef>
              <c:f>Figure3!$J$6:$J$9</c:f>
              <c:strCache>
                <c:ptCount val="4"/>
                <c:pt idx="0">
                  <c:v>Finland</c:v>
                </c:pt>
                <c:pt idx="1">
                  <c:v>France </c:v>
                </c:pt>
                <c:pt idx="2">
                  <c:v>Italy</c:v>
                </c:pt>
                <c:pt idx="3">
                  <c:v>United Kingdom</c:v>
                </c:pt>
              </c:strCache>
            </c:strRef>
          </c:cat>
          <c:val>
            <c:numRef>
              <c:f>Figure3!$N$6:$N$9</c:f>
              <c:numCache>
                <c:formatCode>0.0</c:formatCode>
                <c:ptCount val="4"/>
                <c:pt idx="0">
                  <c:v>11.66</c:v>
                </c:pt>
                <c:pt idx="1">
                  <c:v>6.49</c:v>
                </c:pt>
                <c:pt idx="2">
                  <c:v>2.2400000000000002</c:v>
                </c:pt>
                <c:pt idx="3">
                  <c:v>9.82</c:v>
                </c:pt>
              </c:numCache>
            </c:numRef>
          </c:val>
        </c:ser>
        <c:ser>
          <c:idx val="4"/>
          <c:order val="4"/>
          <c:tx>
            <c:strRef>
              <c:f>Figure3!$O$4</c:f>
              <c:strCache>
                <c:ptCount val="1"/>
                <c:pt idx="0">
                  <c:v>Gain 1-5%</c:v>
                </c:pt>
              </c:strCache>
            </c:strRef>
          </c:tx>
          <c:spPr>
            <a:solidFill>
              <a:schemeClr val="accent3">
                <a:lumMod val="60000"/>
                <a:lumOff val="40000"/>
              </a:schemeClr>
            </a:solidFill>
            <a:ln w="6350" cmpd="sng">
              <a:noFill/>
              <a:round/>
            </a:ln>
            <a:effectLst/>
          </c:spPr>
          <c:invertIfNegative val="0"/>
          <c:cat>
            <c:strRef>
              <c:f>Figure3!$J$6:$J$9</c:f>
              <c:strCache>
                <c:ptCount val="4"/>
                <c:pt idx="0">
                  <c:v>Finland</c:v>
                </c:pt>
                <c:pt idx="1">
                  <c:v>France </c:v>
                </c:pt>
                <c:pt idx="2">
                  <c:v>Italy</c:v>
                </c:pt>
                <c:pt idx="3">
                  <c:v>United Kingdom</c:v>
                </c:pt>
              </c:strCache>
            </c:strRef>
          </c:cat>
          <c:val>
            <c:numRef>
              <c:f>Figure3!$O$6:$O$9</c:f>
              <c:numCache>
                <c:formatCode>0.0</c:formatCode>
                <c:ptCount val="4"/>
                <c:pt idx="0">
                  <c:v>16.72</c:v>
                </c:pt>
                <c:pt idx="1">
                  <c:v>14.81</c:v>
                </c:pt>
                <c:pt idx="2">
                  <c:v>13.85</c:v>
                </c:pt>
                <c:pt idx="3">
                  <c:v>16.45</c:v>
                </c:pt>
              </c:numCache>
            </c:numRef>
          </c:val>
        </c:ser>
        <c:ser>
          <c:idx val="5"/>
          <c:order val="5"/>
          <c:tx>
            <c:strRef>
              <c:f>Figure3!$P$4</c:f>
              <c:strCache>
                <c:ptCount val="1"/>
                <c:pt idx="0">
                  <c:v>Gain 5-10%</c:v>
                </c:pt>
              </c:strCache>
            </c:strRef>
          </c:tx>
          <c:spPr>
            <a:solidFill>
              <a:schemeClr val="accent3"/>
            </a:solidFill>
            <a:ln w="6350" cmpd="sng">
              <a:noFill/>
              <a:round/>
            </a:ln>
            <a:effectLst/>
          </c:spPr>
          <c:invertIfNegative val="0"/>
          <c:cat>
            <c:strRef>
              <c:f>Figure3!$J$6:$J$9</c:f>
              <c:strCache>
                <c:ptCount val="4"/>
                <c:pt idx="0">
                  <c:v>Finland</c:v>
                </c:pt>
                <c:pt idx="1">
                  <c:v>France </c:v>
                </c:pt>
                <c:pt idx="2">
                  <c:v>Italy</c:v>
                </c:pt>
                <c:pt idx="3">
                  <c:v>United Kingdom</c:v>
                </c:pt>
              </c:strCache>
            </c:strRef>
          </c:cat>
          <c:val>
            <c:numRef>
              <c:f>Figure3!$P$6:$P$9</c:f>
              <c:numCache>
                <c:formatCode>0.0</c:formatCode>
                <c:ptCount val="4"/>
                <c:pt idx="0">
                  <c:v>15.55</c:v>
                </c:pt>
                <c:pt idx="1">
                  <c:v>15.32</c:v>
                </c:pt>
                <c:pt idx="2">
                  <c:v>27.93</c:v>
                </c:pt>
                <c:pt idx="3">
                  <c:v>12.46</c:v>
                </c:pt>
              </c:numCache>
            </c:numRef>
          </c:val>
        </c:ser>
        <c:ser>
          <c:idx val="6"/>
          <c:order val="6"/>
          <c:tx>
            <c:strRef>
              <c:f>Figure3!$Q$4</c:f>
              <c:strCache>
                <c:ptCount val="1"/>
                <c:pt idx="0">
                  <c:v>Gain more than 10%</c:v>
                </c:pt>
              </c:strCache>
            </c:strRef>
          </c:tx>
          <c:spPr>
            <a:solidFill>
              <a:schemeClr val="accent3">
                <a:lumMod val="50000"/>
              </a:schemeClr>
            </a:solidFill>
            <a:ln w="6350" cmpd="sng">
              <a:noFill/>
              <a:round/>
            </a:ln>
            <a:effectLst/>
          </c:spPr>
          <c:invertIfNegative val="0"/>
          <c:cat>
            <c:strRef>
              <c:f>Figure3!$J$6:$J$9</c:f>
              <c:strCache>
                <c:ptCount val="4"/>
                <c:pt idx="0">
                  <c:v>Finland</c:v>
                </c:pt>
                <c:pt idx="1">
                  <c:v>France </c:v>
                </c:pt>
                <c:pt idx="2">
                  <c:v>Italy</c:v>
                </c:pt>
                <c:pt idx="3">
                  <c:v>United Kingdom</c:v>
                </c:pt>
              </c:strCache>
            </c:strRef>
          </c:cat>
          <c:val>
            <c:numRef>
              <c:f>Figure3!$Q$6:$Q$9</c:f>
              <c:numCache>
                <c:formatCode>0.0</c:formatCode>
                <c:ptCount val="4"/>
                <c:pt idx="0">
                  <c:v>24.36</c:v>
                </c:pt>
                <c:pt idx="1">
                  <c:v>30.9</c:v>
                </c:pt>
                <c:pt idx="2">
                  <c:v>33.92</c:v>
                </c:pt>
                <c:pt idx="3">
                  <c:v>17.16</c:v>
                </c:pt>
              </c:numCache>
            </c:numRef>
          </c:val>
        </c:ser>
        <c:dLbls>
          <c:showLegendKey val="0"/>
          <c:showVal val="0"/>
          <c:showCatName val="0"/>
          <c:showSerName val="0"/>
          <c:showPercent val="0"/>
          <c:showBubbleSize val="0"/>
        </c:dLbls>
        <c:gapWidth val="80"/>
        <c:overlap val="100"/>
        <c:axId val="397342208"/>
        <c:axId val="430661632"/>
      </c:barChart>
      <c:catAx>
        <c:axId val="39734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30661632"/>
        <c:crosses val="autoZero"/>
        <c:auto val="1"/>
        <c:lblAlgn val="ctr"/>
        <c:lblOffset val="0"/>
        <c:tickLblSkip val="1"/>
        <c:noMultiLvlLbl val="0"/>
      </c:catAx>
      <c:valAx>
        <c:axId val="430661632"/>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97342208"/>
        <c:crosses val="autoZero"/>
        <c:crossBetween val="between"/>
      </c:valAx>
      <c:spPr>
        <a:solidFill>
          <a:srgbClr val="DCE6F2"/>
        </a:solidFill>
        <a:ln w="9525">
          <a:noFill/>
        </a:ln>
      </c:spPr>
    </c:plotArea>
    <c:legend>
      <c:legendPos val="r"/>
      <c:layout>
        <c:manualLayout>
          <c:xMode val="edge"/>
          <c:yMode val="edge"/>
          <c:x val="0.78184228375947384"/>
          <c:y val="3.4107372942018613E-2"/>
          <c:w val="0.19543041670353004"/>
          <c:h val="0.85501725920623561"/>
        </c:manualLayout>
      </c:layout>
      <c:overlay val="1"/>
      <c:spPr>
        <a:solidFill>
          <a:srgbClr val="DCE6F2"/>
        </a:solidFill>
        <a:ln>
          <a:noFill/>
          <a:round/>
        </a:ln>
        <a:effectLst/>
        <a:extLst>
          <a:ext uri="{91240B29-F687-4F45-9708-019B960494DF}">
            <a14:hiddenLine xmlns:a14="http://schemas.microsoft.com/office/drawing/2010/main">
              <a:noFill/>
              <a:round/>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51224846894139E-2"/>
          <c:y val="5.2444035795302213E-2"/>
          <c:w val="0.64852628241513699"/>
          <c:h val="0.82431707410714372"/>
        </c:manualLayout>
      </c:layout>
      <c:barChart>
        <c:barDir val="col"/>
        <c:grouping val="percentStacked"/>
        <c:varyColors val="0"/>
        <c:ser>
          <c:idx val="0"/>
          <c:order val="0"/>
          <c:tx>
            <c:strRef>
              <c:f>Figure3!$K$5</c:f>
              <c:strCache>
                <c:ptCount val="1"/>
                <c:pt idx="0">
                  <c:v>Perte de plus de 10%</c:v>
                </c:pt>
              </c:strCache>
            </c:strRef>
          </c:tx>
          <c:spPr>
            <a:solidFill>
              <a:srgbClr val="FF0000"/>
            </a:solidFill>
            <a:ln w="6350" cmpd="sng">
              <a:noFill/>
              <a:round/>
            </a:ln>
            <a:effectLst/>
          </c:spPr>
          <c:invertIfNegative val="0"/>
          <c:cat>
            <c:strRef>
              <c:f>Figure3!$R$6:$R$9</c:f>
              <c:strCache>
                <c:ptCount val="4"/>
                <c:pt idx="0">
                  <c:v>Finlande</c:v>
                </c:pt>
                <c:pt idx="1">
                  <c:v>France </c:v>
                </c:pt>
                <c:pt idx="2">
                  <c:v>Italie</c:v>
                </c:pt>
                <c:pt idx="3">
                  <c:v>Royaume-Uni</c:v>
                </c:pt>
              </c:strCache>
            </c:strRef>
          </c:cat>
          <c:val>
            <c:numRef>
              <c:f>Figure3!$K$6:$K$9</c:f>
              <c:numCache>
                <c:formatCode>0.0</c:formatCode>
                <c:ptCount val="4"/>
                <c:pt idx="0">
                  <c:v>14.21</c:v>
                </c:pt>
                <c:pt idx="1">
                  <c:v>17.34</c:v>
                </c:pt>
                <c:pt idx="2">
                  <c:v>15.71</c:v>
                </c:pt>
                <c:pt idx="3">
                  <c:v>15.67</c:v>
                </c:pt>
              </c:numCache>
            </c:numRef>
          </c:val>
        </c:ser>
        <c:ser>
          <c:idx val="1"/>
          <c:order val="1"/>
          <c:tx>
            <c:strRef>
              <c:f>Figure3!$L$5</c:f>
              <c:strCache>
                <c:ptCount val="1"/>
                <c:pt idx="0">
                  <c:v>Perte de 5-10%</c:v>
                </c:pt>
              </c:strCache>
            </c:strRef>
          </c:tx>
          <c:spPr>
            <a:solidFill>
              <a:schemeClr val="accent2">
                <a:lumMod val="60000"/>
                <a:lumOff val="40000"/>
              </a:schemeClr>
            </a:solidFill>
            <a:ln w="6350" cmpd="sng">
              <a:noFill/>
              <a:round/>
            </a:ln>
            <a:effectLst/>
          </c:spPr>
          <c:invertIfNegative val="0"/>
          <c:cat>
            <c:strRef>
              <c:f>Figure3!$R$6:$R$9</c:f>
              <c:strCache>
                <c:ptCount val="4"/>
                <c:pt idx="0">
                  <c:v>Finlande</c:v>
                </c:pt>
                <c:pt idx="1">
                  <c:v>France </c:v>
                </c:pt>
                <c:pt idx="2">
                  <c:v>Italie</c:v>
                </c:pt>
                <c:pt idx="3">
                  <c:v>Royaume-Uni</c:v>
                </c:pt>
              </c:strCache>
            </c:strRef>
          </c:cat>
          <c:val>
            <c:numRef>
              <c:f>Figure3!$L$6:$L$9</c:f>
              <c:numCache>
                <c:formatCode>0.0</c:formatCode>
                <c:ptCount val="4"/>
                <c:pt idx="0">
                  <c:v>8.24</c:v>
                </c:pt>
                <c:pt idx="1">
                  <c:v>5.76</c:v>
                </c:pt>
                <c:pt idx="2">
                  <c:v>2.77</c:v>
                </c:pt>
                <c:pt idx="3">
                  <c:v>6.83</c:v>
                </c:pt>
              </c:numCache>
            </c:numRef>
          </c:val>
        </c:ser>
        <c:ser>
          <c:idx val="2"/>
          <c:order val="2"/>
          <c:tx>
            <c:strRef>
              <c:f>Figure3!$M$5</c:f>
              <c:strCache>
                <c:ptCount val="1"/>
                <c:pt idx="0">
                  <c:v>Perte de 1-5%</c:v>
                </c:pt>
              </c:strCache>
            </c:strRef>
          </c:tx>
          <c:spPr>
            <a:solidFill>
              <a:schemeClr val="accent2">
                <a:lumMod val="40000"/>
                <a:lumOff val="60000"/>
              </a:schemeClr>
            </a:solidFill>
            <a:ln w="6350" cmpd="sng">
              <a:noFill/>
              <a:round/>
            </a:ln>
            <a:effectLst/>
          </c:spPr>
          <c:invertIfNegative val="0"/>
          <c:cat>
            <c:strRef>
              <c:f>Figure3!$R$6:$R$9</c:f>
              <c:strCache>
                <c:ptCount val="4"/>
                <c:pt idx="0">
                  <c:v>Finlande</c:v>
                </c:pt>
                <c:pt idx="1">
                  <c:v>France </c:v>
                </c:pt>
                <c:pt idx="2">
                  <c:v>Italie</c:v>
                </c:pt>
                <c:pt idx="3">
                  <c:v>Royaume-Uni</c:v>
                </c:pt>
              </c:strCache>
            </c:strRef>
          </c:cat>
          <c:val>
            <c:numRef>
              <c:f>Figure3!$M$6:$M$9</c:f>
              <c:numCache>
                <c:formatCode>0.0</c:formatCode>
                <c:ptCount val="4"/>
                <c:pt idx="0">
                  <c:v>9.26</c:v>
                </c:pt>
                <c:pt idx="1">
                  <c:v>9.3800000000000008</c:v>
                </c:pt>
                <c:pt idx="2">
                  <c:v>3.57</c:v>
                </c:pt>
                <c:pt idx="3">
                  <c:v>21.62</c:v>
                </c:pt>
              </c:numCache>
            </c:numRef>
          </c:val>
        </c:ser>
        <c:ser>
          <c:idx val="3"/>
          <c:order val="3"/>
          <c:tx>
            <c:strRef>
              <c:f>Figure3!$N$5</c:f>
              <c:strCache>
                <c:ptCount val="1"/>
                <c:pt idx="0">
                  <c:v> +- 1%</c:v>
                </c:pt>
              </c:strCache>
            </c:strRef>
          </c:tx>
          <c:spPr>
            <a:solidFill>
              <a:schemeClr val="accent1"/>
            </a:solidFill>
            <a:ln w="6350" cmpd="sng">
              <a:noFill/>
              <a:round/>
            </a:ln>
            <a:effectLst/>
          </c:spPr>
          <c:invertIfNegative val="0"/>
          <c:cat>
            <c:strRef>
              <c:f>Figure3!$R$6:$R$9</c:f>
              <c:strCache>
                <c:ptCount val="4"/>
                <c:pt idx="0">
                  <c:v>Finlande</c:v>
                </c:pt>
                <c:pt idx="1">
                  <c:v>France </c:v>
                </c:pt>
                <c:pt idx="2">
                  <c:v>Italie</c:v>
                </c:pt>
                <c:pt idx="3">
                  <c:v>Royaume-Uni</c:v>
                </c:pt>
              </c:strCache>
            </c:strRef>
          </c:cat>
          <c:val>
            <c:numRef>
              <c:f>Figure3!$N$6:$N$9</c:f>
              <c:numCache>
                <c:formatCode>0.0</c:formatCode>
                <c:ptCount val="4"/>
                <c:pt idx="0">
                  <c:v>11.66</c:v>
                </c:pt>
                <c:pt idx="1">
                  <c:v>6.49</c:v>
                </c:pt>
                <c:pt idx="2">
                  <c:v>2.2400000000000002</c:v>
                </c:pt>
                <c:pt idx="3">
                  <c:v>9.82</c:v>
                </c:pt>
              </c:numCache>
            </c:numRef>
          </c:val>
        </c:ser>
        <c:ser>
          <c:idx val="4"/>
          <c:order val="4"/>
          <c:tx>
            <c:strRef>
              <c:f>Figure3!$O$5</c:f>
              <c:strCache>
                <c:ptCount val="1"/>
                <c:pt idx="0">
                  <c:v>Gain de 1-5%</c:v>
                </c:pt>
              </c:strCache>
            </c:strRef>
          </c:tx>
          <c:spPr>
            <a:solidFill>
              <a:schemeClr val="accent3">
                <a:lumMod val="60000"/>
                <a:lumOff val="40000"/>
              </a:schemeClr>
            </a:solidFill>
            <a:ln w="6350" cmpd="sng">
              <a:noFill/>
              <a:round/>
            </a:ln>
            <a:effectLst/>
          </c:spPr>
          <c:invertIfNegative val="0"/>
          <c:cat>
            <c:strRef>
              <c:f>Figure3!$R$6:$R$9</c:f>
              <c:strCache>
                <c:ptCount val="4"/>
                <c:pt idx="0">
                  <c:v>Finlande</c:v>
                </c:pt>
                <c:pt idx="1">
                  <c:v>France </c:v>
                </c:pt>
                <c:pt idx="2">
                  <c:v>Italie</c:v>
                </c:pt>
                <c:pt idx="3">
                  <c:v>Royaume-Uni</c:v>
                </c:pt>
              </c:strCache>
            </c:strRef>
          </c:cat>
          <c:val>
            <c:numRef>
              <c:f>Figure3!$O$6:$O$9</c:f>
              <c:numCache>
                <c:formatCode>0.0</c:formatCode>
                <c:ptCount val="4"/>
                <c:pt idx="0">
                  <c:v>16.72</c:v>
                </c:pt>
                <c:pt idx="1">
                  <c:v>14.81</c:v>
                </c:pt>
                <c:pt idx="2">
                  <c:v>13.85</c:v>
                </c:pt>
                <c:pt idx="3">
                  <c:v>16.45</c:v>
                </c:pt>
              </c:numCache>
            </c:numRef>
          </c:val>
        </c:ser>
        <c:ser>
          <c:idx val="5"/>
          <c:order val="5"/>
          <c:tx>
            <c:strRef>
              <c:f>Figure3!$P$5</c:f>
              <c:strCache>
                <c:ptCount val="1"/>
                <c:pt idx="0">
                  <c:v>Gain de 5-10%</c:v>
                </c:pt>
              </c:strCache>
            </c:strRef>
          </c:tx>
          <c:spPr>
            <a:solidFill>
              <a:schemeClr val="accent3"/>
            </a:solidFill>
            <a:ln w="6350" cmpd="sng">
              <a:noFill/>
              <a:round/>
            </a:ln>
            <a:effectLst/>
          </c:spPr>
          <c:invertIfNegative val="0"/>
          <c:cat>
            <c:strRef>
              <c:f>Figure3!$R$6:$R$9</c:f>
              <c:strCache>
                <c:ptCount val="4"/>
                <c:pt idx="0">
                  <c:v>Finlande</c:v>
                </c:pt>
                <c:pt idx="1">
                  <c:v>France </c:v>
                </c:pt>
                <c:pt idx="2">
                  <c:v>Italie</c:v>
                </c:pt>
                <c:pt idx="3">
                  <c:v>Royaume-Uni</c:v>
                </c:pt>
              </c:strCache>
            </c:strRef>
          </c:cat>
          <c:val>
            <c:numRef>
              <c:f>Figure3!$P$6:$P$9</c:f>
              <c:numCache>
                <c:formatCode>0.0</c:formatCode>
                <c:ptCount val="4"/>
                <c:pt idx="0">
                  <c:v>15.55</c:v>
                </c:pt>
                <c:pt idx="1">
                  <c:v>15.32</c:v>
                </c:pt>
                <c:pt idx="2">
                  <c:v>27.93</c:v>
                </c:pt>
                <c:pt idx="3">
                  <c:v>12.46</c:v>
                </c:pt>
              </c:numCache>
            </c:numRef>
          </c:val>
        </c:ser>
        <c:ser>
          <c:idx val="6"/>
          <c:order val="6"/>
          <c:tx>
            <c:strRef>
              <c:f>Figure3!$Q$5</c:f>
              <c:strCache>
                <c:ptCount val="1"/>
                <c:pt idx="0">
                  <c:v>Gain de plus de 10%</c:v>
                </c:pt>
              </c:strCache>
            </c:strRef>
          </c:tx>
          <c:spPr>
            <a:solidFill>
              <a:schemeClr val="accent3">
                <a:lumMod val="50000"/>
              </a:schemeClr>
            </a:solidFill>
            <a:ln w="6350" cmpd="sng">
              <a:noFill/>
              <a:round/>
            </a:ln>
            <a:effectLst/>
          </c:spPr>
          <c:invertIfNegative val="0"/>
          <c:cat>
            <c:strRef>
              <c:f>Figure3!$R$6:$R$9</c:f>
              <c:strCache>
                <c:ptCount val="4"/>
                <c:pt idx="0">
                  <c:v>Finlande</c:v>
                </c:pt>
                <c:pt idx="1">
                  <c:v>France </c:v>
                </c:pt>
                <c:pt idx="2">
                  <c:v>Italie</c:v>
                </c:pt>
                <c:pt idx="3">
                  <c:v>Royaume-Uni</c:v>
                </c:pt>
              </c:strCache>
            </c:strRef>
          </c:cat>
          <c:val>
            <c:numRef>
              <c:f>Figure3!$Q$6:$Q$9</c:f>
              <c:numCache>
                <c:formatCode>0.0</c:formatCode>
                <c:ptCount val="4"/>
                <c:pt idx="0">
                  <c:v>24.36</c:v>
                </c:pt>
                <c:pt idx="1">
                  <c:v>30.9</c:v>
                </c:pt>
                <c:pt idx="2">
                  <c:v>33.92</c:v>
                </c:pt>
                <c:pt idx="3">
                  <c:v>17.16</c:v>
                </c:pt>
              </c:numCache>
            </c:numRef>
          </c:val>
        </c:ser>
        <c:dLbls>
          <c:showLegendKey val="0"/>
          <c:showVal val="0"/>
          <c:showCatName val="0"/>
          <c:showSerName val="0"/>
          <c:showPercent val="0"/>
          <c:showBubbleSize val="0"/>
        </c:dLbls>
        <c:gapWidth val="80"/>
        <c:overlap val="100"/>
        <c:axId val="434476544"/>
        <c:axId val="434478464"/>
      </c:barChart>
      <c:catAx>
        <c:axId val="43447654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34478464"/>
        <c:crosses val="autoZero"/>
        <c:auto val="1"/>
        <c:lblAlgn val="ctr"/>
        <c:lblOffset val="0"/>
        <c:tickLblSkip val="1"/>
        <c:noMultiLvlLbl val="0"/>
      </c:catAx>
      <c:valAx>
        <c:axId val="434478464"/>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34476544"/>
        <c:crosses val="autoZero"/>
        <c:crossBetween val="between"/>
      </c:valAx>
      <c:spPr>
        <a:solidFill>
          <a:srgbClr val="DCE6F2"/>
        </a:solidFill>
        <a:ln w="9525">
          <a:noFill/>
        </a:ln>
      </c:spPr>
    </c:plotArea>
    <c:legend>
      <c:legendPos val="r"/>
      <c:layout>
        <c:manualLayout>
          <c:xMode val="edge"/>
          <c:yMode val="edge"/>
          <c:x val="0.77854960445161148"/>
          <c:y val="4.0297115053000244E-2"/>
          <c:w val="0.22145039554838847"/>
          <c:h val="0.75270842172722741"/>
        </c:manualLayout>
      </c:layout>
      <c:overlay val="0"/>
      <c:spPr>
        <a:solidFill>
          <a:srgbClr val="DCE6F2"/>
        </a:solidFill>
        <a:ln>
          <a:noFill/>
          <a:round/>
        </a:ln>
        <a:effectLst/>
        <a:extLst>
          <a:ext uri="{91240B29-F687-4F45-9708-019B960494DF}">
            <a14:hiddenLine xmlns:a14="http://schemas.microsoft.com/office/drawing/2010/main">
              <a:noFill/>
              <a:round/>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81892355250394E-2"/>
          <c:y val="0.17491576894434899"/>
          <c:w val="0.90718598398835926"/>
          <c:h val="0.59060962258894101"/>
        </c:manualLayout>
      </c:layout>
      <c:lineChart>
        <c:grouping val="standard"/>
        <c:varyColors val="0"/>
        <c:ser>
          <c:idx val="1"/>
          <c:order val="0"/>
          <c:tx>
            <c:strRef>
              <c:f>'Figures4&amp;5'!$N$4</c:f>
              <c:strCache>
                <c:ptCount val="1"/>
                <c:pt idx="0">
                  <c:v>Finland</c:v>
                </c:pt>
              </c:strCache>
            </c:strRef>
          </c:tx>
          <c:spPr>
            <a:ln w="19050" cap="rnd" cmpd="sng" algn="ctr">
              <a:solidFill>
                <a:srgbClr val="92D050"/>
              </a:solidFill>
              <a:prstDash val="solid"/>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'Figures4&amp;5'!$N$6:$N$11</c:f>
              <c:numCache>
                <c:formatCode>0.0</c:formatCode>
                <c:ptCount val="6"/>
                <c:pt idx="0">
                  <c:v>78.84</c:v>
                </c:pt>
                <c:pt idx="1">
                  <c:v>64.180000000000007</c:v>
                </c:pt>
                <c:pt idx="2">
                  <c:v>50.03</c:v>
                </c:pt>
                <c:pt idx="3">
                  <c:v>61.91</c:v>
                </c:pt>
                <c:pt idx="4">
                  <c:v>57.94</c:v>
                </c:pt>
                <c:pt idx="5">
                  <c:v>26.119999999999997</c:v>
                </c:pt>
              </c:numCache>
            </c:numRef>
          </c:val>
          <c:smooth val="0"/>
        </c:ser>
        <c:ser>
          <c:idx val="2"/>
          <c:order val="1"/>
          <c:tx>
            <c:strRef>
              <c:f>'Figures4&amp;5'!$O$4</c:f>
              <c:strCache>
                <c:ptCount val="1"/>
                <c:pt idx="0">
                  <c:v>France</c:v>
                </c:pt>
              </c:strCache>
            </c:strRef>
          </c:tx>
          <c:spPr>
            <a:ln w="19050" cap="rnd" cmpd="sng" algn="ctr">
              <a:solidFill>
                <a:srgbClr val="92D050"/>
              </a:solidFill>
              <a:prstDash val="dash"/>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'Figures4&amp;5'!$O$6:$O$11</c:f>
              <c:numCache>
                <c:formatCode>0.0</c:formatCode>
                <c:ptCount val="6"/>
                <c:pt idx="0">
                  <c:v>54.09</c:v>
                </c:pt>
                <c:pt idx="1">
                  <c:v>70.819999999999993</c:v>
                </c:pt>
                <c:pt idx="2">
                  <c:v>72.759999999999991</c:v>
                </c:pt>
                <c:pt idx="3">
                  <c:v>64.38</c:v>
                </c:pt>
                <c:pt idx="4">
                  <c:v>68.900000000000006</c:v>
                </c:pt>
                <c:pt idx="5">
                  <c:v>41.27</c:v>
                </c:pt>
              </c:numCache>
            </c:numRef>
          </c:val>
          <c:smooth val="0"/>
        </c:ser>
        <c:ser>
          <c:idx val="3"/>
          <c:order val="2"/>
          <c:tx>
            <c:strRef>
              <c:f>'Figures4&amp;5'!$P$4</c:f>
              <c:strCache>
                <c:ptCount val="1"/>
                <c:pt idx="0">
                  <c:v>Italy</c:v>
                </c:pt>
              </c:strCache>
            </c:strRef>
          </c:tx>
          <c:spPr>
            <a:ln w="19050" cap="rnd" cmpd="sng" algn="ctr">
              <a:solidFill>
                <a:srgbClr val="92D050"/>
              </a:solidFill>
              <a:prstDash val="lgDashDot"/>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'Figures4&amp;5'!$P$6:$P$11</c:f>
              <c:numCache>
                <c:formatCode>0.0</c:formatCode>
                <c:ptCount val="6"/>
                <c:pt idx="0">
                  <c:v>86.5</c:v>
                </c:pt>
                <c:pt idx="1">
                  <c:v>79.669999999999987</c:v>
                </c:pt>
                <c:pt idx="2">
                  <c:v>75.300000000000011</c:v>
                </c:pt>
                <c:pt idx="3">
                  <c:v>84.960000000000008</c:v>
                </c:pt>
                <c:pt idx="4">
                  <c:v>83.43</c:v>
                </c:pt>
                <c:pt idx="5">
                  <c:v>41.989999999999995</c:v>
                </c:pt>
              </c:numCache>
            </c:numRef>
          </c:val>
          <c:smooth val="0"/>
        </c:ser>
        <c:ser>
          <c:idx val="0"/>
          <c:order val="3"/>
          <c:tx>
            <c:strRef>
              <c:f>'Figures4&amp;5'!$Q$4</c:f>
              <c:strCache>
                <c:ptCount val="1"/>
                <c:pt idx="0">
                  <c:v>United Kingdom</c:v>
                </c:pt>
              </c:strCache>
            </c:strRef>
          </c:tx>
          <c:spPr>
            <a:ln w="19050" cap="rnd" cmpd="sng" algn="ctr">
              <a:solidFill>
                <a:srgbClr val="92D050"/>
              </a:solidFill>
              <a:prstDash val="sysDash"/>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'Figures4&amp;5'!$Q$6:$Q$11</c:f>
              <c:numCache>
                <c:formatCode>0.0</c:formatCode>
                <c:ptCount val="6"/>
                <c:pt idx="0">
                  <c:v>50.61</c:v>
                </c:pt>
                <c:pt idx="1">
                  <c:v>51.22</c:v>
                </c:pt>
                <c:pt idx="2">
                  <c:v>35.270000000000003</c:v>
                </c:pt>
                <c:pt idx="3">
                  <c:v>46.31</c:v>
                </c:pt>
                <c:pt idx="4">
                  <c:v>41.67</c:v>
                </c:pt>
                <c:pt idx="5">
                  <c:v>49.34</c:v>
                </c:pt>
              </c:numCache>
            </c:numRef>
          </c:val>
          <c:smooth val="0"/>
        </c:ser>
        <c:dLbls>
          <c:showLegendKey val="0"/>
          <c:showVal val="0"/>
          <c:showCatName val="0"/>
          <c:showSerName val="0"/>
          <c:showPercent val="0"/>
          <c:showBubbleSize val="0"/>
        </c:dLbls>
        <c:marker val="1"/>
        <c:smooth val="0"/>
        <c:axId val="105772928"/>
        <c:axId val="105774464"/>
      </c:lineChart>
      <c:catAx>
        <c:axId val="1057729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5774464"/>
        <c:crosses val="autoZero"/>
        <c:auto val="1"/>
        <c:lblAlgn val="ctr"/>
        <c:lblOffset val="0"/>
        <c:tickLblSkip val="1"/>
        <c:noMultiLvlLbl val="0"/>
      </c:catAx>
      <c:valAx>
        <c:axId val="105774464"/>
        <c:scaling>
          <c:orientation val="minMax"/>
          <c:max val="9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5772928"/>
        <c:crosses val="autoZero"/>
        <c:crossBetween val="between"/>
      </c:valAx>
      <c:spPr>
        <a:solidFill>
          <a:srgbClr val="DCE6F2"/>
        </a:solidFill>
        <a:ln w="9525">
          <a:noFill/>
        </a:ln>
      </c:spPr>
    </c:plotArea>
    <c:legend>
      <c:legendPos val="r"/>
      <c:layout>
        <c:manualLayout>
          <c:xMode val="edge"/>
          <c:yMode val="edge"/>
          <c:x val="8.2281893004115231E-2"/>
          <c:y val="2.687830687830688E-2"/>
          <c:w val="0.90589849108367626"/>
          <c:h val="0.1007936507936508"/>
        </c:manualLayout>
      </c:layout>
      <c:overlay val="1"/>
      <c:spPr>
        <a:solidFill>
          <a:srgbClr val="DCE6F2"/>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81892355250394E-2"/>
          <c:y val="0.16841506239126366"/>
          <c:w val="0.90273830601729621"/>
          <c:h val="0.59711039185910564"/>
        </c:manualLayout>
      </c:layout>
      <c:lineChart>
        <c:grouping val="standard"/>
        <c:varyColors val="0"/>
        <c:ser>
          <c:idx val="1"/>
          <c:order val="0"/>
          <c:tx>
            <c:strRef>
              <c:f>'Figures4&amp;5'!$R$4</c:f>
              <c:strCache>
                <c:ptCount val="1"/>
                <c:pt idx="0">
                  <c:v>Finland</c:v>
                </c:pt>
              </c:strCache>
            </c:strRef>
          </c:tx>
          <c:spPr>
            <a:ln w="19050" cap="rnd" cmpd="sng" algn="ctr">
              <a:solidFill>
                <a:schemeClr val="accent2"/>
              </a:solidFill>
              <a:prstDash val="solid"/>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'Figures4&amp;5'!$R$6:$R$11</c:f>
              <c:numCache>
                <c:formatCode>0.0</c:formatCode>
                <c:ptCount val="6"/>
                <c:pt idx="0">
                  <c:v>16.59</c:v>
                </c:pt>
                <c:pt idx="1">
                  <c:v>25.74</c:v>
                </c:pt>
                <c:pt idx="2">
                  <c:v>32.58</c:v>
                </c:pt>
                <c:pt idx="3">
                  <c:v>24.91</c:v>
                </c:pt>
                <c:pt idx="4">
                  <c:v>27.560000000000002</c:v>
                </c:pt>
                <c:pt idx="5">
                  <c:v>60.68</c:v>
                </c:pt>
              </c:numCache>
            </c:numRef>
          </c:val>
          <c:smooth val="0"/>
        </c:ser>
        <c:ser>
          <c:idx val="2"/>
          <c:order val="1"/>
          <c:tx>
            <c:strRef>
              <c:f>'Figures4&amp;5'!$S$4</c:f>
              <c:strCache>
                <c:ptCount val="1"/>
                <c:pt idx="0">
                  <c:v>France</c:v>
                </c:pt>
              </c:strCache>
            </c:strRef>
          </c:tx>
          <c:spPr>
            <a:ln w="19050" cap="rnd" cmpd="sng" algn="ctr">
              <a:solidFill>
                <a:schemeClr val="accent2"/>
              </a:solidFill>
              <a:prstDash val="dash"/>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'Figures4&amp;5'!$S$6:$S$11</c:f>
              <c:numCache>
                <c:formatCode>0.0</c:formatCode>
                <c:ptCount val="6"/>
                <c:pt idx="0">
                  <c:v>37.629999999999995</c:v>
                </c:pt>
                <c:pt idx="1">
                  <c:v>24.65</c:v>
                </c:pt>
                <c:pt idx="2">
                  <c:v>22.02</c:v>
                </c:pt>
                <c:pt idx="3">
                  <c:v>28.16</c:v>
                </c:pt>
                <c:pt idx="4">
                  <c:v>24.97</c:v>
                </c:pt>
                <c:pt idx="5">
                  <c:v>54.349999999999994</c:v>
                </c:pt>
              </c:numCache>
            </c:numRef>
          </c:val>
          <c:smooth val="0"/>
        </c:ser>
        <c:ser>
          <c:idx val="3"/>
          <c:order val="2"/>
          <c:tx>
            <c:strRef>
              <c:f>'Figures4&amp;5'!$T$4</c:f>
              <c:strCache>
                <c:ptCount val="1"/>
                <c:pt idx="0">
                  <c:v>Italy</c:v>
                </c:pt>
              </c:strCache>
            </c:strRef>
          </c:tx>
          <c:spPr>
            <a:ln w="19050" cap="rnd" cmpd="sng" algn="ctr">
              <a:solidFill>
                <a:schemeClr val="accent2"/>
              </a:solidFill>
              <a:prstDash val="lgDashDot"/>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'Figures4&amp;5'!$T$6:$T$11</c:f>
              <c:numCache>
                <c:formatCode>0.0</c:formatCode>
                <c:ptCount val="6"/>
                <c:pt idx="0">
                  <c:v>10.600000000000001</c:v>
                </c:pt>
                <c:pt idx="1">
                  <c:v>19.18</c:v>
                </c:pt>
                <c:pt idx="2">
                  <c:v>22.35</c:v>
                </c:pt>
                <c:pt idx="3">
                  <c:v>12.459999999999999</c:v>
                </c:pt>
                <c:pt idx="4">
                  <c:v>14.879999999999999</c:v>
                </c:pt>
                <c:pt idx="5">
                  <c:v>56.86</c:v>
                </c:pt>
              </c:numCache>
            </c:numRef>
          </c:val>
          <c:smooth val="0"/>
        </c:ser>
        <c:ser>
          <c:idx val="0"/>
          <c:order val="3"/>
          <c:tx>
            <c:strRef>
              <c:f>'Figures4&amp;5'!$U$4</c:f>
              <c:strCache>
                <c:ptCount val="1"/>
                <c:pt idx="0">
                  <c:v>United Kingdom</c:v>
                </c:pt>
              </c:strCache>
            </c:strRef>
          </c:tx>
          <c:spPr>
            <a:ln w="19050" cap="rnd" cmpd="sng" algn="ctr">
              <a:solidFill>
                <a:schemeClr val="accent2"/>
              </a:solidFill>
              <a:prstDash val="sysDash"/>
              <a:round/>
            </a:ln>
            <a:effectLst/>
          </c:spPr>
          <c:marker>
            <c:symbol val="none"/>
          </c:marker>
          <c:cat>
            <c:strRef>
              <c:f>'Figures4&amp;5'!$M$6:$M$11</c:f>
              <c:strCache>
                <c:ptCount val="6"/>
                <c:pt idx="0">
                  <c:v>&lt;18</c:v>
                </c:pt>
                <c:pt idx="1">
                  <c:v>18-24</c:v>
                </c:pt>
                <c:pt idx="2">
                  <c:v>25-34</c:v>
                </c:pt>
                <c:pt idx="3">
                  <c:v>35-44</c:v>
                </c:pt>
                <c:pt idx="4">
                  <c:v>45-54</c:v>
                </c:pt>
                <c:pt idx="5">
                  <c:v>55-64</c:v>
                </c:pt>
              </c:strCache>
            </c:strRef>
          </c:cat>
          <c:val>
            <c:numRef>
              <c:f>'Figures4&amp;5'!$U$6:$U$11</c:f>
              <c:numCache>
                <c:formatCode>0.0</c:formatCode>
                <c:ptCount val="6"/>
                <c:pt idx="0">
                  <c:v>42.32</c:v>
                </c:pt>
                <c:pt idx="1">
                  <c:v>39.660000000000004</c:v>
                </c:pt>
                <c:pt idx="2">
                  <c:v>57.699999999999996</c:v>
                </c:pt>
                <c:pt idx="3">
                  <c:v>43.910000000000004</c:v>
                </c:pt>
                <c:pt idx="4">
                  <c:v>45.75</c:v>
                </c:pt>
                <c:pt idx="5">
                  <c:v>36.65</c:v>
                </c:pt>
              </c:numCache>
            </c:numRef>
          </c:val>
          <c:smooth val="0"/>
        </c:ser>
        <c:dLbls>
          <c:showLegendKey val="0"/>
          <c:showVal val="0"/>
          <c:showCatName val="0"/>
          <c:showSerName val="0"/>
          <c:showPercent val="0"/>
          <c:showBubbleSize val="0"/>
        </c:dLbls>
        <c:marker val="1"/>
        <c:smooth val="0"/>
        <c:axId val="105797120"/>
        <c:axId val="105798656"/>
      </c:lineChart>
      <c:catAx>
        <c:axId val="1057971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5798656"/>
        <c:crosses val="autoZero"/>
        <c:auto val="1"/>
        <c:lblAlgn val="ctr"/>
        <c:lblOffset val="0"/>
        <c:tickLblSkip val="1"/>
        <c:noMultiLvlLbl val="0"/>
      </c:catAx>
      <c:valAx>
        <c:axId val="105798656"/>
        <c:scaling>
          <c:orientation val="minMax"/>
          <c:max val="9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5797120"/>
        <c:crosses val="autoZero"/>
        <c:crossBetween val="between"/>
      </c:valAx>
      <c:spPr>
        <a:solidFill>
          <a:srgbClr val="DCE6F2"/>
        </a:solidFill>
        <a:ln w="9525">
          <a:noFill/>
        </a:ln>
      </c:spPr>
    </c:plotArea>
    <c:legend>
      <c:legendPos val="r"/>
      <c:layout>
        <c:manualLayout>
          <c:xMode val="edge"/>
          <c:yMode val="edge"/>
          <c:x val="8.2281893004115231E-2"/>
          <c:y val="2.687830687830688E-2"/>
          <c:w val="0.89683263732733698"/>
          <c:h val="0.1007936507936508"/>
        </c:manualLayout>
      </c:layout>
      <c:overlay val="1"/>
      <c:spPr>
        <a:solidFill>
          <a:srgbClr val="DCE6F2"/>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81892355250394E-2"/>
          <c:y val="0.16748306878306879"/>
          <c:w val="0.90589849108367626"/>
          <c:h val="0.59804232804232804"/>
        </c:manualLayout>
      </c:layout>
      <c:lineChart>
        <c:grouping val="standard"/>
        <c:varyColors val="0"/>
        <c:ser>
          <c:idx val="1"/>
          <c:order val="0"/>
          <c:tx>
            <c:strRef>
              <c:f>'Figures4&amp;5'!$AA$4</c:f>
              <c:strCache>
                <c:ptCount val="1"/>
                <c:pt idx="0">
                  <c:v>Finland</c:v>
                </c:pt>
              </c:strCache>
            </c:strRef>
          </c:tx>
          <c:spPr>
            <a:ln w="19050" cap="rnd" cmpd="sng" algn="ctr">
              <a:solidFill>
                <a:srgbClr val="92D050"/>
              </a:solidFill>
              <a:prstDash val="solid"/>
              <a:round/>
            </a:ln>
            <a:effectLst/>
          </c:spPr>
          <c:marker>
            <c:symbol val="none"/>
          </c:marker>
          <c:cat>
            <c:strRef>
              <c:f>'Figures4&amp;5'!$Y$6:$Y$15</c:f>
              <c:strCache>
                <c:ptCount val="10"/>
                <c:pt idx="0">
                  <c:v>Poorest</c:v>
                </c:pt>
                <c:pt idx="1">
                  <c:v>2</c:v>
                </c:pt>
                <c:pt idx="2">
                  <c:v>3</c:v>
                </c:pt>
                <c:pt idx="3">
                  <c:v>4</c:v>
                </c:pt>
                <c:pt idx="4">
                  <c:v>5</c:v>
                </c:pt>
                <c:pt idx="5">
                  <c:v>6</c:v>
                </c:pt>
                <c:pt idx="6">
                  <c:v>7</c:v>
                </c:pt>
                <c:pt idx="7">
                  <c:v>8</c:v>
                </c:pt>
                <c:pt idx="8">
                  <c:v>9</c:v>
                </c:pt>
                <c:pt idx="9">
                  <c:v>Richest</c:v>
                </c:pt>
              </c:strCache>
            </c:strRef>
          </c:cat>
          <c:val>
            <c:numRef>
              <c:f>'Figures4&amp;5'!$AA$6:$AA$15</c:f>
              <c:numCache>
                <c:formatCode>0.0</c:formatCode>
                <c:ptCount val="10"/>
                <c:pt idx="0">
                  <c:v>48.27</c:v>
                </c:pt>
                <c:pt idx="1">
                  <c:v>60.96</c:v>
                </c:pt>
                <c:pt idx="2">
                  <c:v>59.29</c:v>
                </c:pt>
                <c:pt idx="3">
                  <c:v>63.33</c:v>
                </c:pt>
                <c:pt idx="4">
                  <c:v>62.91</c:v>
                </c:pt>
                <c:pt idx="5">
                  <c:v>64.150000000000006</c:v>
                </c:pt>
                <c:pt idx="6">
                  <c:v>58.5</c:v>
                </c:pt>
                <c:pt idx="7">
                  <c:v>57.1</c:v>
                </c:pt>
                <c:pt idx="8">
                  <c:v>53.789999999999992</c:v>
                </c:pt>
                <c:pt idx="9">
                  <c:v>37.910000000000004</c:v>
                </c:pt>
              </c:numCache>
            </c:numRef>
          </c:val>
          <c:smooth val="0"/>
        </c:ser>
        <c:ser>
          <c:idx val="2"/>
          <c:order val="1"/>
          <c:tx>
            <c:strRef>
              <c:f>'Figures4&amp;5'!$AB$4</c:f>
              <c:strCache>
                <c:ptCount val="1"/>
                <c:pt idx="0">
                  <c:v>France</c:v>
                </c:pt>
              </c:strCache>
            </c:strRef>
          </c:tx>
          <c:spPr>
            <a:ln w="19050" cap="rnd" cmpd="sng" algn="ctr">
              <a:solidFill>
                <a:srgbClr val="92D050"/>
              </a:solidFill>
              <a:prstDash val="dash"/>
              <a:round/>
            </a:ln>
            <a:effectLst/>
          </c:spPr>
          <c:marker>
            <c:symbol val="none"/>
          </c:marker>
          <c:cat>
            <c:strRef>
              <c:f>'Figures4&amp;5'!$Y$6:$Y$15</c:f>
              <c:strCache>
                <c:ptCount val="10"/>
                <c:pt idx="0">
                  <c:v>Poorest</c:v>
                </c:pt>
                <c:pt idx="1">
                  <c:v>2</c:v>
                </c:pt>
                <c:pt idx="2">
                  <c:v>3</c:v>
                </c:pt>
                <c:pt idx="3">
                  <c:v>4</c:v>
                </c:pt>
                <c:pt idx="4">
                  <c:v>5</c:v>
                </c:pt>
                <c:pt idx="5">
                  <c:v>6</c:v>
                </c:pt>
                <c:pt idx="6">
                  <c:v>7</c:v>
                </c:pt>
                <c:pt idx="7">
                  <c:v>8</c:v>
                </c:pt>
                <c:pt idx="8">
                  <c:v>9</c:v>
                </c:pt>
                <c:pt idx="9">
                  <c:v>Richest</c:v>
                </c:pt>
              </c:strCache>
            </c:strRef>
          </c:cat>
          <c:val>
            <c:numRef>
              <c:f>'Figures4&amp;5'!$AB$6:$AB$15</c:f>
              <c:numCache>
                <c:formatCode>0.0</c:formatCode>
                <c:ptCount val="10"/>
                <c:pt idx="0">
                  <c:v>63.92</c:v>
                </c:pt>
                <c:pt idx="1">
                  <c:v>60.25</c:v>
                </c:pt>
                <c:pt idx="2">
                  <c:v>66.12</c:v>
                </c:pt>
                <c:pt idx="3">
                  <c:v>72.599999999999994</c:v>
                </c:pt>
                <c:pt idx="4">
                  <c:v>72.199999999999989</c:v>
                </c:pt>
                <c:pt idx="5">
                  <c:v>68.81</c:v>
                </c:pt>
                <c:pt idx="6">
                  <c:v>68.650000000000006</c:v>
                </c:pt>
                <c:pt idx="7">
                  <c:v>57.34</c:v>
                </c:pt>
                <c:pt idx="8">
                  <c:v>50.3</c:v>
                </c:pt>
                <c:pt idx="9">
                  <c:v>30.14</c:v>
                </c:pt>
              </c:numCache>
            </c:numRef>
          </c:val>
          <c:smooth val="0"/>
        </c:ser>
        <c:ser>
          <c:idx val="3"/>
          <c:order val="2"/>
          <c:tx>
            <c:strRef>
              <c:f>'Figures4&amp;5'!$AC$4</c:f>
              <c:strCache>
                <c:ptCount val="1"/>
                <c:pt idx="0">
                  <c:v>Italy</c:v>
                </c:pt>
              </c:strCache>
            </c:strRef>
          </c:tx>
          <c:spPr>
            <a:ln w="19050" cap="rnd" cmpd="sng" algn="ctr">
              <a:solidFill>
                <a:srgbClr val="92D050"/>
              </a:solidFill>
              <a:prstDash val="lgDashDot"/>
              <a:round/>
            </a:ln>
            <a:effectLst/>
          </c:spPr>
          <c:marker>
            <c:symbol val="none"/>
          </c:marker>
          <c:cat>
            <c:strRef>
              <c:f>'Figures4&amp;5'!$Y$6:$Y$15</c:f>
              <c:strCache>
                <c:ptCount val="10"/>
                <c:pt idx="0">
                  <c:v>Poorest</c:v>
                </c:pt>
                <c:pt idx="1">
                  <c:v>2</c:v>
                </c:pt>
                <c:pt idx="2">
                  <c:v>3</c:v>
                </c:pt>
                <c:pt idx="3">
                  <c:v>4</c:v>
                </c:pt>
                <c:pt idx="4">
                  <c:v>5</c:v>
                </c:pt>
                <c:pt idx="5">
                  <c:v>6</c:v>
                </c:pt>
                <c:pt idx="6">
                  <c:v>7</c:v>
                </c:pt>
                <c:pt idx="7">
                  <c:v>8</c:v>
                </c:pt>
                <c:pt idx="8">
                  <c:v>9</c:v>
                </c:pt>
                <c:pt idx="9">
                  <c:v>Richest</c:v>
                </c:pt>
              </c:strCache>
            </c:strRef>
          </c:cat>
          <c:val>
            <c:numRef>
              <c:f>'Figures4&amp;5'!$AC$6:$AC$15</c:f>
              <c:numCache>
                <c:formatCode>0.0</c:formatCode>
                <c:ptCount val="10"/>
                <c:pt idx="0">
                  <c:v>83.14</c:v>
                </c:pt>
                <c:pt idx="1">
                  <c:v>79.02000000000001</c:v>
                </c:pt>
                <c:pt idx="2">
                  <c:v>76.300000000000011</c:v>
                </c:pt>
                <c:pt idx="3">
                  <c:v>76.34</c:v>
                </c:pt>
                <c:pt idx="4">
                  <c:v>76.63</c:v>
                </c:pt>
                <c:pt idx="5">
                  <c:v>75.680000000000007</c:v>
                </c:pt>
                <c:pt idx="6">
                  <c:v>76.069999999999993</c:v>
                </c:pt>
                <c:pt idx="7">
                  <c:v>74.69</c:v>
                </c:pt>
                <c:pt idx="8">
                  <c:v>72.89</c:v>
                </c:pt>
                <c:pt idx="9">
                  <c:v>66.28</c:v>
                </c:pt>
              </c:numCache>
            </c:numRef>
          </c:val>
          <c:smooth val="0"/>
        </c:ser>
        <c:ser>
          <c:idx val="0"/>
          <c:order val="3"/>
          <c:tx>
            <c:strRef>
              <c:f>'Figures4&amp;5'!$Z$4</c:f>
              <c:strCache>
                <c:ptCount val="1"/>
                <c:pt idx="0">
                  <c:v>United Kingdom</c:v>
                </c:pt>
              </c:strCache>
            </c:strRef>
          </c:tx>
          <c:spPr>
            <a:ln w="19050" cap="rnd" cmpd="sng" algn="ctr">
              <a:solidFill>
                <a:srgbClr val="92D050"/>
              </a:solidFill>
              <a:prstDash val="sysDash"/>
              <a:round/>
            </a:ln>
            <a:effectLst/>
          </c:spPr>
          <c:marker>
            <c:symbol val="none"/>
          </c:marker>
          <c:cat>
            <c:strRef>
              <c:f>'Figures4&amp;5'!$Y$6:$Y$15</c:f>
              <c:strCache>
                <c:ptCount val="10"/>
                <c:pt idx="0">
                  <c:v>Poorest</c:v>
                </c:pt>
                <c:pt idx="1">
                  <c:v>2</c:v>
                </c:pt>
                <c:pt idx="2">
                  <c:v>3</c:v>
                </c:pt>
                <c:pt idx="3">
                  <c:v>4</c:v>
                </c:pt>
                <c:pt idx="4">
                  <c:v>5</c:v>
                </c:pt>
                <c:pt idx="5">
                  <c:v>6</c:v>
                </c:pt>
                <c:pt idx="6">
                  <c:v>7</c:v>
                </c:pt>
                <c:pt idx="7">
                  <c:v>8</c:v>
                </c:pt>
                <c:pt idx="8">
                  <c:v>9</c:v>
                </c:pt>
                <c:pt idx="9">
                  <c:v>Richest</c:v>
                </c:pt>
              </c:strCache>
            </c:strRef>
          </c:cat>
          <c:val>
            <c:numRef>
              <c:f>'Figures4&amp;5'!$Z$6:$Z$15</c:f>
              <c:numCache>
                <c:formatCode>0.0</c:formatCode>
                <c:ptCount val="10"/>
                <c:pt idx="0">
                  <c:v>63.36</c:v>
                </c:pt>
                <c:pt idx="1">
                  <c:v>30.43</c:v>
                </c:pt>
                <c:pt idx="2">
                  <c:v>40.15</c:v>
                </c:pt>
                <c:pt idx="3">
                  <c:v>50.040000000000006</c:v>
                </c:pt>
                <c:pt idx="4">
                  <c:v>61.459999999999994</c:v>
                </c:pt>
                <c:pt idx="5">
                  <c:v>64.62</c:v>
                </c:pt>
                <c:pt idx="6">
                  <c:v>53.87</c:v>
                </c:pt>
                <c:pt idx="7">
                  <c:v>41.04</c:v>
                </c:pt>
                <c:pt idx="8">
                  <c:v>24.550000000000004</c:v>
                </c:pt>
                <c:pt idx="9">
                  <c:v>31.050000000000004</c:v>
                </c:pt>
              </c:numCache>
            </c:numRef>
          </c:val>
          <c:smooth val="0"/>
        </c:ser>
        <c:dLbls>
          <c:showLegendKey val="0"/>
          <c:showVal val="0"/>
          <c:showCatName val="0"/>
          <c:showSerName val="0"/>
          <c:showPercent val="0"/>
          <c:showBubbleSize val="0"/>
        </c:dLbls>
        <c:marker val="1"/>
        <c:smooth val="0"/>
        <c:axId val="105833600"/>
        <c:axId val="105835136"/>
      </c:lineChart>
      <c:catAx>
        <c:axId val="105833600"/>
        <c:scaling>
          <c:orientation val="minMax"/>
        </c:scaling>
        <c:delete val="0"/>
        <c:axPos val="b"/>
        <c:majorGridlines>
          <c:spPr>
            <a:ln w="9525" cmpd="sng">
              <a:solidFill>
                <a:srgbClr val="FFFFFF"/>
              </a:solidFill>
              <a:prstDash val="solid"/>
            </a:ln>
          </c:spPr>
        </c:majorGridlines>
        <c:numFmt formatCode="#\ ##0" sourceLinked="0"/>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5835136"/>
        <c:crosses val="autoZero"/>
        <c:auto val="1"/>
        <c:lblAlgn val="ctr"/>
        <c:lblOffset val="0"/>
        <c:tickLblSkip val="1"/>
        <c:noMultiLvlLbl val="0"/>
      </c:catAx>
      <c:valAx>
        <c:axId val="10583513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5833600"/>
        <c:crosses val="autoZero"/>
        <c:crossBetween val="between"/>
      </c:valAx>
      <c:spPr>
        <a:solidFill>
          <a:srgbClr val="DCE6F2"/>
        </a:solidFill>
        <a:ln w="9525">
          <a:noFill/>
        </a:ln>
      </c:spPr>
    </c:plotArea>
    <c:legend>
      <c:legendPos val="r"/>
      <c:layout>
        <c:manualLayout>
          <c:xMode val="edge"/>
          <c:yMode val="edge"/>
          <c:x val="8.2281893004115231E-2"/>
          <c:y val="2.687830687830688E-2"/>
          <c:w val="0.90589849108367626"/>
          <c:h val="0.1007936507936508"/>
        </c:manualLayout>
      </c:layout>
      <c:overlay val="1"/>
      <c:spPr>
        <a:solidFill>
          <a:srgbClr val="DCE6F2"/>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12" Type="http://schemas.openxmlformats.org/officeDocument/2006/relationships/image" Target="../media/image6.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image" Target="../media/image5.png"/><Relationship Id="rId5" Type="http://schemas.openxmlformats.org/officeDocument/2006/relationships/chart" Target="../charts/chart11.xml"/><Relationship Id="rId10" Type="http://schemas.openxmlformats.org/officeDocument/2006/relationships/image" Target="../media/image4.png"/><Relationship Id="rId4" Type="http://schemas.openxmlformats.org/officeDocument/2006/relationships/chart" Target="../charts/chart10.xml"/><Relationship Id="rId9"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2</xdr:col>
      <xdr:colOff>1938618</xdr:colOff>
      <xdr:row>0</xdr:row>
      <xdr:rowOff>33615</xdr:rowOff>
    </xdr:from>
    <xdr:to>
      <xdr:col>2</xdr:col>
      <xdr:colOff>6797902</xdr:colOff>
      <xdr:row>11</xdr:row>
      <xdr:rowOff>67235</xdr:rowOff>
    </xdr:to>
    <xdr:pic>
      <xdr:nvPicPr>
        <xdr:cNvPr id="2" name="Picture 1" descr="http://portal.oecd.org/eshare/pac/PublishingImages/logos/logo_fr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6143" y="33615"/>
          <a:ext cx="4859284" cy="1814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78440</xdr:colOff>
      <xdr:row>0</xdr:row>
      <xdr:rowOff>89647</xdr:rowOff>
    </xdr:from>
    <xdr:to>
      <xdr:col>0</xdr:col>
      <xdr:colOff>5186622</xdr:colOff>
      <xdr:row>10</xdr:row>
      <xdr:rowOff>56029</xdr:rowOff>
    </xdr:to>
    <xdr:pic>
      <xdr:nvPicPr>
        <xdr:cNvPr id="3" name="Picture 2" descr="http://portal.oecd.org/eshare/pac/PublishingImages/logos/logo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40" y="89647"/>
          <a:ext cx="5108182" cy="1585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68354</xdr:colOff>
      <xdr:row>2</xdr:row>
      <xdr:rowOff>33339</xdr:rowOff>
    </xdr:from>
    <xdr:to>
      <xdr:col>10</xdr:col>
      <xdr:colOff>514349</xdr:colOff>
      <xdr:row>16</xdr:row>
      <xdr:rowOff>57151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68354</xdr:colOff>
      <xdr:row>22</xdr:row>
      <xdr:rowOff>33339</xdr:rowOff>
    </xdr:from>
    <xdr:to>
      <xdr:col>10</xdr:col>
      <xdr:colOff>514349</xdr:colOff>
      <xdr:row>36</xdr:row>
      <xdr:rowOff>57151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2</xdr:row>
      <xdr:rowOff>52387</xdr:rowOff>
    </xdr:from>
    <xdr:to>
      <xdr:col>10</xdr:col>
      <xdr:colOff>581024</xdr:colOff>
      <xdr:row>15</xdr:row>
      <xdr:rowOff>125985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xdr:colOff>
      <xdr:row>22</xdr:row>
      <xdr:rowOff>52388</xdr:rowOff>
    </xdr:from>
    <xdr:to>
      <xdr:col>10</xdr:col>
      <xdr:colOff>581024</xdr:colOff>
      <xdr:row>34</xdr:row>
      <xdr:rowOff>142876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2</xdr:row>
      <xdr:rowOff>76200</xdr:rowOff>
    </xdr:from>
    <xdr:to>
      <xdr:col>6</xdr:col>
      <xdr:colOff>457200</xdr:colOff>
      <xdr:row>21</xdr:row>
      <xdr:rowOff>142875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32</xdr:row>
      <xdr:rowOff>76200</xdr:rowOff>
    </xdr:from>
    <xdr:to>
      <xdr:col>6</xdr:col>
      <xdr:colOff>457200</xdr:colOff>
      <xdr:row>51</xdr:row>
      <xdr:rowOff>142875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3</xdr:row>
      <xdr:rowOff>0</xdr:rowOff>
    </xdr:from>
    <xdr:to>
      <xdr:col>4</xdr:col>
      <xdr:colOff>401400</xdr:colOff>
      <xdr:row>14</xdr:row>
      <xdr:rowOff>108825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96492</xdr:colOff>
      <xdr:row>16</xdr:row>
      <xdr:rowOff>28161</xdr:rowOff>
    </xdr:from>
    <xdr:to>
      <xdr:col>4</xdr:col>
      <xdr:colOff>459792</xdr:colOff>
      <xdr:row>27</xdr:row>
      <xdr:rowOff>140713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12700</xdr:colOff>
      <xdr:row>3</xdr:row>
      <xdr:rowOff>12700</xdr:rowOff>
    </xdr:from>
    <xdr:to>
      <xdr:col>10</xdr:col>
      <xdr:colOff>376000</xdr:colOff>
      <xdr:row>14</xdr:row>
      <xdr:rowOff>121525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12700</xdr:colOff>
      <xdr:row>15</xdr:row>
      <xdr:rowOff>159625</xdr:rowOff>
    </xdr:from>
    <xdr:to>
      <xdr:col>10</xdr:col>
      <xdr:colOff>376000</xdr:colOff>
      <xdr:row>27</xdr:row>
      <xdr:rowOff>106525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33</xdr:row>
      <xdr:rowOff>0</xdr:rowOff>
    </xdr:from>
    <xdr:to>
      <xdr:col>4</xdr:col>
      <xdr:colOff>401400</xdr:colOff>
      <xdr:row>44</xdr:row>
      <xdr:rowOff>108825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96492</xdr:colOff>
      <xdr:row>46</xdr:row>
      <xdr:rowOff>28161</xdr:rowOff>
    </xdr:from>
    <xdr:to>
      <xdr:col>4</xdr:col>
      <xdr:colOff>459792</xdr:colOff>
      <xdr:row>57</xdr:row>
      <xdr:rowOff>140713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12700</xdr:colOff>
      <xdr:row>33</xdr:row>
      <xdr:rowOff>12700</xdr:rowOff>
    </xdr:from>
    <xdr:to>
      <xdr:col>10</xdr:col>
      <xdr:colOff>376000</xdr:colOff>
      <xdr:row>44</xdr:row>
      <xdr:rowOff>121525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12700</xdr:colOff>
      <xdr:row>45</xdr:row>
      <xdr:rowOff>159625</xdr:rowOff>
    </xdr:from>
    <xdr:to>
      <xdr:col>10</xdr:col>
      <xdr:colOff>376000</xdr:colOff>
      <xdr:row>57</xdr:row>
      <xdr:rowOff>106525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11</xdr:col>
      <xdr:colOff>1</xdr:colOff>
      <xdr:row>6</xdr:row>
      <xdr:rowOff>4</xdr:rowOff>
    </xdr:from>
    <xdr:to>
      <xdr:col>11</xdr:col>
      <xdr:colOff>201601</xdr:colOff>
      <xdr:row>6</xdr:row>
      <xdr:rowOff>115204</xdr:rowOff>
    </xdr:to>
    <xdr:pic>
      <xdr:nvPicPr>
        <xdr:cNvPr id="14" name="Picture 13" descr="France_small"/>
        <xdr:cNvPicPr>
          <a:picLocks noChangeAspect="1" noChangeArrowheads="1"/>
        </xdr:cNvPicPr>
      </xdr:nvPicPr>
      <xdr:blipFill>
        <a:blip xmlns:r="http://schemas.openxmlformats.org/officeDocument/2006/relationships" r:embed="rId9" cstate="print"/>
        <a:srcRect/>
        <a:stretch>
          <a:fillRect/>
        </a:stretch>
      </xdr:blipFill>
      <xdr:spPr bwMode="auto">
        <a:xfrm>
          <a:off x="6292454" y="964410"/>
          <a:ext cx="201600" cy="115200"/>
        </a:xfrm>
        <a:prstGeom prst="rect">
          <a:avLst/>
        </a:prstGeom>
        <a:noFill/>
        <a:ln w="9525">
          <a:noFill/>
          <a:miter lim="800000"/>
          <a:headEnd/>
          <a:tailEnd/>
        </a:ln>
      </xdr:spPr>
    </xdr:pic>
    <xdr:clientData/>
  </xdr:twoCellAnchor>
  <xdr:twoCellAnchor editAs="oneCell">
    <xdr:from>
      <xdr:col>11</xdr:col>
      <xdr:colOff>1</xdr:colOff>
      <xdr:row>8</xdr:row>
      <xdr:rowOff>1</xdr:rowOff>
    </xdr:from>
    <xdr:to>
      <xdr:col>11</xdr:col>
      <xdr:colOff>186980</xdr:colOff>
      <xdr:row>8</xdr:row>
      <xdr:rowOff>115201</xdr:rowOff>
    </xdr:to>
    <xdr:pic>
      <xdr:nvPicPr>
        <xdr:cNvPr id="15" name="Picture 14" descr="FINL0001"/>
        <xdr:cNvPicPr>
          <a:picLocks noChangeAspect="1" noChangeArrowheads="1"/>
        </xdr:cNvPicPr>
      </xdr:nvPicPr>
      <xdr:blipFill>
        <a:blip xmlns:r="http://schemas.openxmlformats.org/officeDocument/2006/relationships" r:embed="rId10" cstate="print"/>
        <a:srcRect/>
        <a:stretch>
          <a:fillRect/>
        </a:stretch>
      </xdr:blipFill>
      <xdr:spPr bwMode="auto">
        <a:xfrm>
          <a:off x="6292454" y="1285876"/>
          <a:ext cx="186979" cy="115200"/>
        </a:xfrm>
        <a:prstGeom prst="rect">
          <a:avLst/>
        </a:prstGeom>
        <a:noFill/>
        <a:ln w="9525">
          <a:noFill/>
          <a:miter lim="800000"/>
          <a:headEnd/>
          <a:tailEnd/>
        </a:ln>
      </xdr:spPr>
    </xdr:pic>
    <xdr:clientData/>
  </xdr:twoCellAnchor>
  <xdr:twoCellAnchor editAs="oneCell">
    <xdr:from>
      <xdr:col>11</xdr:col>
      <xdr:colOff>3</xdr:colOff>
      <xdr:row>10</xdr:row>
      <xdr:rowOff>9</xdr:rowOff>
    </xdr:from>
    <xdr:to>
      <xdr:col>11</xdr:col>
      <xdr:colOff>200028</xdr:colOff>
      <xdr:row>10</xdr:row>
      <xdr:rowOff>114309</xdr:rowOff>
    </xdr:to>
    <xdr:pic>
      <xdr:nvPicPr>
        <xdr:cNvPr id="16" name="Picture 15" descr="Italy_small"/>
        <xdr:cNvPicPr>
          <a:picLocks noChangeAspect="1" noChangeArrowheads="1"/>
        </xdr:cNvPicPr>
      </xdr:nvPicPr>
      <xdr:blipFill>
        <a:blip xmlns:r="http://schemas.openxmlformats.org/officeDocument/2006/relationships" r:embed="rId11" cstate="print"/>
        <a:srcRect/>
        <a:stretch>
          <a:fillRect/>
        </a:stretch>
      </xdr:blipFill>
      <xdr:spPr bwMode="auto">
        <a:xfrm>
          <a:off x="6292456" y="1607353"/>
          <a:ext cx="200025" cy="114300"/>
        </a:xfrm>
        <a:prstGeom prst="rect">
          <a:avLst/>
        </a:prstGeom>
        <a:noFill/>
        <a:ln w="9525">
          <a:noFill/>
          <a:miter lim="800000"/>
          <a:headEnd/>
          <a:tailEnd/>
        </a:ln>
      </xdr:spPr>
    </xdr:pic>
    <xdr:clientData/>
  </xdr:twoCellAnchor>
  <xdr:twoCellAnchor editAs="oneCell">
    <xdr:from>
      <xdr:col>11</xdr:col>
      <xdr:colOff>2</xdr:colOff>
      <xdr:row>12</xdr:row>
      <xdr:rowOff>16</xdr:rowOff>
    </xdr:from>
    <xdr:to>
      <xdr:col>11</xdr:col>
      <xdr:colOff>200027</xdr:colOff>
      <xdr:row>12</xdr:row>
      <xdr:rowOff>114316</xdr:rowOff>
    </xdr:to>
    <xdr:pic>
      <xdr:nvPicPr>
        <xdr:cNvPr id="17" name="Picture 16" descr="United%20Kingdom_small"/>
        <xdr:cNvPicPr>
          <a:picLocks noChangeAspect="1" noChangeArrowheads="1"/>
        </xdr:cNvPicPr>
      </xdr:nvPicPr>
      <xdr:blipFill>
        <a:blip xmlns:r="http://schemas.openxmlformats.org/officeDocument/2006/relationships" r:embed="rId12" cstate="print"/>
        <a:srcRect/>
        <a:stretch>
          <a:fillRect/>
        </a:stretch>
      </xdr:blipFill>
      <xdr:spPr bwMode="auto">
        <a:xfrm>
          <a:off x="6292455" y="1928829"/>
          <a:ext cx="200025" cy="114300"/>
        </a:xfrm>
        <a:prstGeom prst="rect">
          <a:avLst/>
        </a:prstGeom>
        <a:noFill/>
        <a:ln w="9525">
          <a:noFill/>
          <a:miter lim="800000"/>
          <a:headEnd/>
          <a:tailEnd/>
        </a:ln>
      </xdr:spPr>
    </xdr:pic>
    <xdr:clientData/>
  </xdr:twoCellAnchor>
  <xdr:twoCellAnchor editAs="oneCell">
    <xdr:from>
      <xdr:col>1</xdr:col>
      <xdr:colOff>232173</xdr:colOff>
      <xdr:row>6</xdr:row>
      <xdr:rowOff>142875</xdr:rowOff>
    </xdr:from>
    <xdr:to>
      <xdr:col>1</xdr:col>
      <xdr:colOff>419152</xdr:colOff>
      <xdr:row>7</xdr:row>
      <xdr:rowOff>97340</xdr:rowOff>
    </xdr:to>
    <xdr:pic>
      <xdr:nvPicPr>
        <xdr:cNvPr id="18" name="Picture 17" descr="FINL0001"/>
        <xdr:cNvPicPr>
          <a:picLocks noChangeAspect="1" noChangeArrowheads="1"/>
        </xdr:cNvPicPr>
      </xdr:nvPicPr>
      <xdr:blipFill>
        <a:blip xmlns:r="http://schemas.openxmlformats.org/officeDocument/2006/relationships" r:embed="rId10" cstate="print"/>
        <a:srcRect/>
        <a:stretch>
          <a:fillRect/>
        </a:stretch>
      </xdr:blipFill>
      <xdr:spPr bwMode="auto">
        <a:xfrm>
          <a:off x="839392" y="1107281"/>
          <a:ext cx="186979" cy="115200"/>
        </a:xfrm>
        <a:prstGeom prst="rect">
          <a:avLst/>
        </a:prstGeom>
        <a:noFill/>
        <a:ln w="9525">
          <a:noFill/>
          <a:miter lim="800000"/>
          <a:headEnd/>
          <a:tailEnd/>
        </a:ln>
      </xdr:spPr>
    </xdr:pic>
    <xdr:clientData/>
  </xdr:twoCellAnchor>
  <xdr:twoCellAnchor editAs="oneCell">
    <xdr:from>
      <xdr:col>3</xdr:col>
      <xdr:colOff>65486</xdr:colOff>
      <xdr:row>6</xdr:row>
      <xdr:rowOff>53582</xdr:rowOff>
    </xdr:from>
    <xdr:to>
      <xdr:col>3</xdr:col>
      <xdr:colOff>267086</xdr:colOff>
      <xdr:row>7</xdr:row>
      <xdr:rowOff>8047</xdr:rowOff>
    </xdr:to>
    <xdr:pic>
      <xdr:nvPicPr>
        <xdr:cNvPr id="19" name="Picture 18" descr="France_small"/>
        <xdr:cNvPicPr>
          <a:picLocks noChangeAspect="1" noChangeArrowheads="1"/>
        </xdr:cNvPicPr>
      </xdr:nvPicPr>
      <xdr:blipFill>
        <a:blip xmlns:r="http://schemas.openxmlformats.org/officeDocument/2006/relationships" r:embed="rId9" cstate="print"/>
        <a:srcRect/>
        <a:stretch>
          <a:fillRect/>
        </a:stretch>
      </xdr:blipFill>
      <xdr:spPr bwMode="auto">
        <a:xfrm>
          <a:off x="1887142" y="1017988"/>
          <a:ext cx="201600" cy="115200"/>
        </a:xfrm>
        <a:prstGeom prst="rect">
          <a:avLst/>
        </a:prstGeom>
        <a:noFill/>
        <a:ln w="9525">
          <a:noFill/>
          <a:miter lim="800000"/>
          <a:headEnd/>
          <a:tailEnd/>
        </a:ln>
      </xdr:spPr>
    </xdr:pic>
    <xdr:clientData/>
  </xdr:twoCellAnchor>
  <xdr:twoCellAnchor editAs="oneCell">
    <xdr:from>
      <xdr:col>3</xdr:col>
      <xdr:colOff>35721</xdr:colOff>
      <xdr:row>8</xdr:row>
      <xdr:rowOff>35735</xdr:rowOff>
    </xdr:from>
    <xdr:to>
      <xdr:col>3</xdr:col>
      <xdr:colOff>235746</xdr:colOff>
      <xdr:row>8</xdr:row>
      <xdr:rowOff>150035</xdr:rowOff>
    </xdr:to>
    <xdr:pic>
      <xdr:nvPicPr>
        <xdr:cNvPr id="20" name="Picture 19" descr="United%20Kingdom_small"/>
        <xdr:cNvPicPr>
          <a:picLocks noChangeAspect="1" noChangeArrowheads="1"/>
        </xdr:cNvPicPr>
      </xdr:nvPicPr>
      <xdr:blipFill>
        <a:blip xmlns:r="http://schemas.openxmlformats.org/officeDocument/2006/relationships" r:embed="rId12" cstate="print"/>
        <a:srcRect/>
        <a:stretch>
          <a:fillRect/>
        </a:stretch>
      </xdr:blipFill>
      <xdr:spPr bwMode="auto">
        <a:xfrm>
          <a:off x="1857377" y="1321610"/>
          <a:ext cx="200025" cy="114300"/>
        </a:xfrm>
        <a:prstGeom prst="rect">
          <a:avLst/>
        </a:prstGeom>
        <a:noFill/>
        <a:ln w="9525">
          <a:noFill/>
          <a:miter lim="800000"/>
          <a:headEnd/>
          <a:tailEnd/>
        </a:ln>
      </xdr:spPr>
    </xdr:pic>
    <xdr:clientData/>
  </xdr:twoCellAnchor>
  <xdr:twoCellAnchor editAs="oneCell">
    <xdr:from>
      <xdr:col>1</xdr:col>
      <xdr:colOff>184549</xdr:colOff>
      <xdr:row>5</xdr:row>
      <xdr:rowOff>59541</xdr:rowOff>
    </xdr:from>
    <xdr:to>
      <xdr:col>1</xdr:col>
      <xdr:colOff>384574</xdr:colOff>
      <xdr:row>6</xdr:row>
      <xdr:rowOff>13107</xdr:rowOff>
    </xdr:to>
    <xdr:pic>
      <xdr:nvPicPr>
        <xdr:cNvPr id="21" name="Picture 20" descr="Italy_small"/>
        <xdr:cNvPicPr>
          <a:picLocks noChangeAspect="1" noChangeArrowheads="1"/>
        </xdr:cNvPicPr>
      </xdr:nvPicPr>
      <xdr:blipFill>
        <a:blip xmlns:r="http://schemas.openxmlformats.org/officeDocument/2006/relationships" r:embed="rId11" cstate="print"/>
        <a:srcRect/>
        <a:stretch>
          <a:fillRect/>
        </a:stretch>
      </xdr:blipFill>
      <xdr:spPr bwMode="auto">
        <a:xfrm>
          <a:off x="791768" y="863213"/>
          <a:ext cx="200025" cy="114300"/>
        </a:xfrm>
        <a:prstGeom prst="rect">
          <a:avLst/>
        </a:prstGeom>
        <a:noFill/>
        <a:ln w="9525">
          <a:noFill/>
          <a:miter lim="800000"/>
          <a:headEnd/>
          <a:tailEnd/>
        </a:ln>
      </xdr:spPr>
    </xdr:pic>
    <xdr:clientData/>
  </xdr:twoCellAnchor>
  <xdr:twoCellAnchor editAs="oneCell">
    <xdr:from>
      <xdr:col>6</xdr:col>
      <xdr:colOff>440533</xdr:colOff>
      <xdr:row>5</xdr:row>
      <xdr:rowOff>83354</xdr:rowOff>
    </xdr:from>
    <xdr:to>
      <xdr:col>7</xdr:col>
      <xdr:colOff>33339</xdr:colOff>
      <xdr:row>6</xdr:row>
      <xdr:rowOff>36920</xdr:rowOff>
    </xdr:to>
    <xdr:pic>
      <xdr:nvPicPr>
        <xdr:cNvPr id="22" name="Picture 21" descr="Italy_small"/>
        <xdr:cNvPicPr>
          <a:picLocks noChangeAspect="1" noChangeArrowheads="1"/>
        </xdr:cNvPicPr>
      </xdr:nvPicPr>
      <xdr:blipFill>
        <a:blip xmlns:r="http://schemas.openxmlformats.org/officeDocument/2006/relationships" r:embed="rId11" cstate="print"/>
        <a:srcRect/>
        <a:stretch>
          <a:fillRect/>
        </a:stretch>
      </xdr:blipFill>
      <xdr:spPr bwMode="auto">
        <a:xfrm>
          <a:off x="3696892" y="887026"/>
          <a:ext cx="200025" cy="114300"/>
        </a:xfrm>
        <a:prstGeom prst="rect">
          <a:avLst/>
        </a:prstGeom>
        <a:noFill/>
        <a:ln w="9525">
          <a:noFill/>
          <a:miter lim="800000"/>
          <a:headEnd/>
          <a:tailEnd/>
        </a:ln>
      </xdr:spPr>
    </xdr:pic>
    <xdr:clientData/>
  </xdr:twoCellAnchor>
  <xdr:twoCellAnchor editAs="oneCell">
    <xdr:from>
      <xdr:col>8</xdr:col>
      <xdr:colOff>565548</xdr:colOff>
      <xdr:row>6</xdr:row>
      <xdr:rowOff>59536</xdr:rowOff>
    </xdr:from>
    <xdr:to>
      <xdr:col>9</xdr:col>
      <xdr:colOff>159929</xdr:colOff>
      <xdr:row>7</xdr:row>
      <xdr:rowOff>14001</xdr:rowOff>
    </xdr:to>
    <xdr:pic>
      <xdr:nvPicPr>
        <xdr:cNvPr id="23" name="Picture 22" descr="France_small"/>
        <xdr:cNvPicPr>
          <a:picLocks noChangeAspect="1" noChangeArrowheads="1"/>
        </xdr:cNvPicPr>
      </xdr:nvPicPr>
      <xdr:blipFill>
        <a:blip xmlns:r="http://schemas.openxmlformats.org/officeDocument/2006/relationships" r:embed="rId9" cstate="print"/>
        <a:srcRect/>
        <a:stretch>
          <a:fillRect/>
        </a:stretch>
      </xdr:blipFill>
      <xdr:spPr bwMode="auto">
        <a:xfrm>
          <a:off x="5036345" y="1023942"/>
          <a:ext cx="201600" cy="115200"/>
        </a:xfrm>
        <a:prstGeom prst="rect">
          <a:avLst/>
        </a:prstGeom>
        <a:noFill/>
        <a:ln w="9525">
          <a:noFill/>
          <a:miter lim="800000"/>
          <a:headEnd/>
          <a:tailEnd/>
        </a:ln>
      </xdr:spPr>
    </xdr:pic>
    <xdr:clientData/>
  </xdr:twoCellAnchor>
  <xdr:twoCellAnchor editAs="oneCell">
    <xdr:from>
      <xdr:col>9</xdr:col>
      <xdr:colOff>196455</xdr:colOff>
      <xdr:row>8</xdr:row>
      <xdr:rowOff>89313</xdr:rowOff>
    </xdr:from>
    <xdr:to>
      <xdr:col>9</xdr:col>
      <xdr:colOff>396480</xdr:colOff>
      <xdr:row>9</xdr:row>
      <xdr:rowOff>42879</xdr:rowOff>
    </xdr:to>
    <xdr:pic>
      <xdr:nvPicPr>
        <xdr:cNvPr id="24" name="Picture 23" descr="United%20Kingdom_small"/>
        <xdr:cNvPicPr>
          <a:picLocks noChangeAspect="1" noChangeArrowheads="1"/>
        </xdr:cNvPicPr>
      </xdr:nvPicPr>
      <xdr:blipFill>
        <a:blip xmlns:r="http://schemas.openxmlformats.org/officeDocument/2006/relationships" r:embed="rId12" cstate="print"/>
        <a:srcRect/>
        <a:stretch>
          <a:fillRect/>
        </a:stretch>
      </xdr:blipFill>
      <xdr:spPr bwMode="auto">
        <a:xfrm>
          <a:off x="5274471" y="1375188"/>
          <a:ext cx="200025" cy="114300"/>
        </a:xfrm>
        <a:prstGeom prst="rect">
          <a:avLst/>
        </a:prstGeom>
        <a:noFill/>
        <a:ln w="9525">
          <a:noFill/>
          <a:miter lim="800000"/>
          <a:headEnd/>
          <a:tailEnd/>
        </a:ln>
      </xdr:spPr>
    </xdr:pic>
    <xdr:clientData/>
  </xdr:twoCellAnchor>
  <xdr:twoCellAnchor editAs="oneCell">
    <xdr:from>
      <xdr:col>7</xdr:col>
      <xdr:colOff>369095</xdr:colOff>
      <xdr:row>6</xdr:row>
      <xdr:rowOff>130968</xdr:rowOff>
    </xdr:from>
    <xdr:to>
      <xdr:col>7</xdr:col>
      <xdr:colOff>556074</xdr:colOff>
      <xdr:row>7</xdr:row>
      <xdr:rowOff>85433</xdr:rowOff>
    </xdr:to>
    <xdr:pic>
      <xdr:nvPicPr>
        <xdr:cNvPr id="25" name="Picture 24" descr="FINL0001"/>
        <xdr:cNvPicPr>
          <a:picLocks noChangeAspect="1" noChangeArrowheads="1"/>
        </xdr:cNvPicPr>
      </xdr:nvPicPr>
      <xdr:blipFill>
        <a:blip xmlns:r="http://schemas.openxmlformats.org/officeDocument/2006/relationships" r:embed="rId10" cstate="print"/>
        <a:srcRect/>
        <a:stretch>
          <a:fillRect/>
        </a:stretch>
      </xdr:blipFill>
      <xdr:spPr bwMode="auto">
        <a:xfrm>
          <a:off x="4232673" y="1095374"/>
          <a:ext cx="186979" cy="115200"/>
        </a:xfrm>
        <a:prstGeom prst="rect">
          <a:avLst/>
        </a:prstGeom>
        <a:noFill/>
        <a:ln w="9525">
          <a:noFill/>
          <a:miter lim="800000"/>
          <a:headEnd/>
          <a:tailEnd/>
        </a:ln>
      </xdr:spPr>
    </xdr:pic>
    <xdr:clientData/>
  </xdr:twoCellAnchor>
  <xdr:twoCellAnchor editAs="oneCell">
    <xdr:from>
      <xdr:col>1</xdr:col>
      <xdr:colOff>470298</xdr:colOff>
      <xdr:row>20</xdr:row>
      <xdr:rowOff>148844</xdr:rowOff>
    </xdr:from>
    <xdr:to>
      <xdr:col>2</xdr:col>
      <xdr:colOff>63104</xdr:colOff>
      <xdr:row>21</xdr:row>
      <xdr:rowOff>102410</xdr:rowOff>
    </xdr:to>
    <xdr:pic>
      <xdr:nvPicPr>
        <xdr:cNvPr id="26" name="Picture 25" descr="United%20Kingdom_small"/>
        <xdr:cNvPicPr>
          <a:picLocks noChangeAspect="1" noChangeArrowheads="1"/>
        </xdr:cNvPicPr>
      </xdr:nvPicPr>
      <xdr:blipFill>
        <a:blip xmlns:r="http://schemas.openxmlformats.org/officeDocument/2006/relationships" r:embed="rId12" cstate="print"/>
        <a:srcRect/>
        <a:stretch>
          <a:fillRect/>
        </a:stretch>
      </xdr:blipFill>
      <xdr:spPr bwMode="auto">
        <a:xfrm>
          <a:off x="1077517" y="3363532"/>
          <a:ext cx="200025" cy="114300"/>
        </a:xfrm>
        <a:prstGeom prst="rect">
          <a:avLst/>
        </a:prstGeom>
        <a:noFill/>
        <a:ln w="9525">
          <a:noFill/>
          <a:miter lim="800000"/>
          <a:headEnd/>
          <a:tailEnd/>
        </a:ln>
      </xdr:spPr>
    </xdr:pic>
    <xdr:clientData/>
  </xdr:twoCellAnchor>
  <xdr:twoCellAnchor editAs="oneCell">
    <xdr:from>
      <xdr:col>1</xdr:col>
      <xdr:colOff>577454</xdr:colOff>
      <xdr:row>22</xdr:row>
      <xdr:rowOff>41672</xdr:rowOff>
    </xdr:from>
    <xdr:to>
      <xdr:col>2</xdr:col>
      <xdr:colOff>157214</xdr:colOff>
      <xdr:row>22</xdr:row>
      <xdr:rowOff>156872</xdr:rowOff>
    </xdr:to>
    <xdr:pic>
      <xdr:nvPicPr>
        <xdr:cNvPr id="27" name="Picture 26" descr="FINL0001"/>
        <xdr:cNvPicPr>
          <a:picLocks noChangeAspect="1" noChangeArrowheads="1"/>
        </xdr:cNvPicPr>
      </xdr:nvPicPr>
      <xdr:blipFill>
        <a:blip xmlns:r="http://schemas.openxmlformats.org/officeDocument/2006/relationships" r:embed="rId10" cstate="print"/>
        <a:srcRect/>
        <a:stretch>
          <a:fillRect/>
        </a:stretch>
      </xdr:blipFill>
      <xdr:spPr bwMode="auto">
        <a:xfrm>
          <a:off x="1184673" y="3577828"/>
          <a:ext cx="186979" cy="115200"/>
        </a:xfrm>
        <a:prstGeom prst="rect">
          <a:avLst/>
        </a:prstGeom>
        <a:noFill/>
        <a:ln w="9525">
          <a:noFill/>
          <a:miter lim="800000"/>
          <a:headEnd/>
          <a:tailEnd/>
        </a:ln>
      </xdr:spPr>
    </xdr:pic>
    <xdr:clientData/>
  </xdr:twoCellAnchor>
  <xdr:twoCellAnchor editAs="oneCell">
    <xdr:from>
      <xdr:col>3</xdr:col>
      <xdr:colOff>59534</xdr:colOff>
      <xdr:row>23</xdr:row>
      <xdr:rowOff>119072</xdr:rowOff>
    </xdr:from>
    <xdr:to>
      <xdr:col>3</xdr:col>
      <xdr:colOff>259559</xdr:colOff>
      <xdr:row>24</xdr:row>
      <xdr:rowOff>72638</xdr:rowOff>
    </xdr:to>
    <xdr:pic>
      <xdr:nvPicPr>
        <xdr:cNvPr id="28" name="Picture 27" descr="Italy_small"/>
        <xdr:cNvPicPr>
          <a:picLocks noChangeAspect="1" noChangeArrowheads="1"/>
        </xdr:cNvPicPr>
      </xdr:nvPicPr>
      <xdr:blipFill>
        <a:blip xmlns:r="http://schemas.openxmlformats.org/officeDocument/2006/relationships" r:embed="rId11" cstate="print"/>
        <a:srcRect/>
        <a:stretch>
          <a:fillRect/>
        </a:stretch>
      </xdr:blipFill>
      <xdr:spPr bwMode="auto">
        <a:xfrm>
          <a:off x="1881190" y="3815963"/>
          <a:ext cx="200025" cy="114300"/>
        </a:xfrm>
        <a:prstGeom prst="rect">
          <a:avLst/>
        </a:prstGeom>
        <a:noFill/>
        <a:ln w="9525">
          <a:noFill/>
          <a:miter lim="800000"/>
          <a:headEnd/>
          <a:tailEnd/>
        </a:ln>
      </xdr:spPr>
    </xdr:pic>
    <xdr:clientData/>
  </xdr:twoCellAnchor>
  <xdr:twoCellAnchor editAs="oneCell">
    <xdr:from>
      <xdr:col>0</xdr:col>
      <xdr:colOff>565548</xdr:colOff>
      <xdr:row>22</xdr:row>
      <xdr:rowOff>47629</xdr:rowOff>
    </xdr:from>
    <xdr:to>
      <xdr:col>1</xdr:col>
      <xdr:colOff>159929</xdr:colOff>
      <xdr:row>23</xdr:row>
      <xdr:rowOff>2094</xdr:rowOff>
    </xdr:to>
    <xdr:pic>
      <xdr:nvPicPr>
        <xdr:cNvPr id="29" name="Picture 28" descr="France_small"/>
        <xdr:cNvPicPr>
          <a:picLocks noChangeAspect="1" noChangeArrowheads="1"/>
        </xdr:cNvPicPr>
      </xdr:nvPicPr>
      <xdr:blipFill>
        <a:blip xmlns:r="http://schemas.openxmlformats.org/officeDocument/2006/relationships" r:embed="rId9" cstate="print"/>
        <a:srcRect/>
        <a:stretch>
          <a:fillRect/>
        </a:stretch>
      </xdr:blipFill>
      <xdr:spPr bwMode="auto">
        <a:xfrm>
          <a:off x="565548" y="3583785"/>
          <a:ext cx="201600" cy="115200"/>
        </a:xfrm>
        <a:prstGeom prst="rect">
          <a:avLst/>
        </a:prstGeom>
        <a:noFill/>
        <a:ln w="9525">
          <a:noFill/>
          <a:miter lim="800000"/>
          <a:headEnd/>
          <a:tailEnd/>
        </a:ln>
      </xdr:spPr>
    </xdr:pic>
    <xdr:clientData/>
  </xdr:twoCellAnchor>
  <xdr:twoCellAnchor editAs="oneCell">
    <xdr:from>
      <xdr:col>7</xdr:col>
      <xdr:colOff>196455</xdr:colOff>
      <xdr:row>20</xdr:row>
      <xdr:rowOff>59547</xdr:rowOff>
    </xdr:from>
    <xdr:to>
      <xdr:col>7</xdr:col>
      <xdr:colOff>396480</xdr:colOff>
      <xdr:row>21</xdr:row>
      <xdr:rowOff>13113</xdr:rowOff>
    </xdr:to>
    <xdr:pic>
      <xdr:nvPicPr>
        <xdr:cNvPr id="30" name="Picture 29" descr="United%20Kingdom_small"/>
        <xdr:cNvPicPr>
          <a:picLocks noChangeAspect="1" noChangeArrowheads="1"/>
        </xdr:cNvPicPr>
      </xdr:nvPicPr>
      <xdr:blipFill>
        <a:blip xmlns:r="http://schemas.openxmlformats.org/officeDocument/2006/relationships" r:embed="rId12" cstate="print"/>
        <a:srcRect/>
        <a:stretch>
          <a:fillRect/>
        </a:stretch>
      </xdr:blipFill>
      <xdr:spPr bwMode="auto">
        <a:xfrm>
          <a:off x="4060033" y="3274235"/>
          <a:ext cx="200025" cy="114300"/>
        </a:xfrm>
        <a:prstGeom prst="rect">
          <a:avLst/>
        </a:prstGeom>
        <a:noFill/>
        <a:ln w="9525">
          <a:noFill/>
          <a:miter lim="800000"/>
          <a:headEnd/>
          <a:tailEnd/>
        </a:ln>
      </xdr:spPr>
    </xdr:pic>
    <xdr:clientData/>
  </xdr:twoCellAnchor>
  <xdr:twoCellAnchor editAs="oneCell">
    <xdr:from>
      <xdr:col>9</xdr:col>
      <xdr:colOff>553642</xdr:colOff>
      <xdr:row>21</xdr:row>
      <xdr:rowOff>29769</xdr:rowOff>
    </xdr:from>
    <xdr:to>
      <xdr:col>10</xdr:col>
      <xdr:colOff>148024</xdr:colOff>
      <xdr:row>21</xdr:row>
      <xdr:rowOff>144969</xdr:rowOff>
    </xdr:to>
    <xdr:pic>
      <xdr:nvPicPr>
        <xdr:cNvPr id="31" name="Picture 30" descr="France_small"/>
        <xdr:cNvPicPr>
          <a:picLocks noChangeAspect="1" noChangeArrowheads="1"/>
        </xdr:cNvPicPr>
      </xdr:nvPicPr>
      <xdr:blipFill>
        <a:blip xmlns:r="http://schemas.openxmlformats.org/officeDocument/2006/relationships" r:embed="rId9" cstate="print"/>
        <a:srcRect/>
        <a:stretch>
          <a:fillRect/>
        </a:stretch>
      </xdr:blipFill>
      <xdr:spPr bwMode="auto">
        <a:xfrm>
          <a:off x="5631658" y="3405191"/>
          <a:ext cx="201600" cy="115200"/>
        </a:xfrm>
        <a:prstGeom prst="rect">
          <a:avLst/>
        </a:prstGeom>
        <a:noFill/>
        <a:ln w="9525">
          <a:noFill/>
          <a:miter lim="800000"/>
          <a:headEnd/>
          <a:tailEnd/>
        </a:ln>
      </xdr:spPr>
    </xdr:pic>
    <xdr:clientData/>
  </xdr:twoCellAnchor>
  <xdr:twoCellAnchor editAs="oneCell">
    <xdr:from>
      <xdr:col>7</xdr:col>
      <xdr:colOff>434580</xdr:colOff>
      <xdr:row>22</xdr:row>
      <xdr:rowOff>0</xdr:rowOff>
    </xdr:from>
    <xdr:to>
      <xdr:col>8</xdr:col>
      <xdr:colOff>14340</xdr:colOff>
      <xdr:row>22</xdr:row>
      <xdr:rowOff>115200</xdr:rowOff>
    </xdr:to>
    <xdr:pic>
      <xdr:nvPicPr>
        <xdr:cNvPr id="32" name="Picture 31" descr="FINL0001"/>
        <xdr:cNvPicPr>
          <a:picLocks noChangeAspect="1" noChangeArrowheads="1"/>
        </xdr:cNvPicPr>
      </xdr:nvPicPr>
      <xdr:blipFill>
        <a:blip xmlns:r="http://schemas.openxmlformats.org/officeDocument/2006/relationships" r:embed="rId10" cstate="print"/>
        <a:srcRect/>
        <a:stretch>
          <a:fillRect/>
        </a:stretch>
      </xdr:blipFill>
      <xdr:spPr bwMode="auto">
        <a:xfrm>
          <a:off x="4298158" y="3536156"/>
          <a:ext cx="186979" cy="115200"/>
        </a:xfrm>
        <a:prstGeom prst="rect">
          <a:avLst/>
        </a:prstGeom>
        <a:noFill/>
        <a:ln w="9525">
          <a:noFill/>
          <a:miter lim="800000"/>
          <a:headEnd/>
          <a:tailEnd/>
        </a:ln>
      </xdr:spPr>
    </xdr:pic>
    <xdr:clientData/>
  </xdr:twoCellAnchor>
  <xdr:twoCellAnchor editAs="oneCell">
    <xdr:from>
      <xdr:col>7</xdr:col>
      <xdr:colOff>23815</xdr:colOff>
      <xdr:row>23</xdr:row>
      <xdr:rowOff>5963</xdr:rowOff>
    </xdr:from>
    <xdr:to>
      <xdr:col>7</xdr:col>
      <xdr:colOff>223840</xdr:colOff>
      <xdr:row>23</xdr:row>
      <xdr:rowOff>120263</xdr:rowOff>
    </xdr:to>
    <xdr:pic>
      <xdr:nvPicPr>
        <xdr:cNvPr id="33" name="Picture 32" descr="Italy_small"/>
        <xdr:cNvPicPr>
          <a:picLocks noChangeAspect="1" noChangeArrowheads="1"/>
        </xdr:cNvPicPr>
      </xdr:nvPicPr>
      <xdr:blipFill>
        <a:blip xmlns:r="http://schemas.openxmlformats.org/officeDocument/2006/relationships" r:embed="rId11" cstate="print"/>
        <a:srcRect/>
        <a:stretch>
          <a:fillRect/>
        </a:stretch>
      </xdr:blipFill>
      <xdr:spPr bwMode="auto">
        <a:xfrm>
          <a:off x="3887393" y="3702854"/>
          <a:ext cx="200025" cy="114300"/>
        </a:xfrm>
        <a:prstGeom prst="rect">
          <a:avLst/>
        </a:prstGeom>
        <a:noFill/>
        <a:ln w="9525">
          <a:noFill/>
          <a:miter lim="800000"/>
          <a:headEnd/>
          <a:tailEnd/>
        </a:ln>
      </xdr:spPr>
    </xdr:pic>
    <xdr:clientData/>
  </xdr:twoCellAnchor>
  <xdr:twoCellAnchor editAs="oneCell">
    <xdr:from>
      <xdr:col>1</xdr:col>
      <xdr:colOff>89299</xdr:colOff>
      <xdr:row>36</xdr:row>
      <xdr:rowOff>59541</xdr:rowOff>
    </xdr:from>
    <xdr:to>
      <xdr:col>1</xdr:col>
      <xdr:colOff>289324</xdr:colOff>
      <xdr:row>37</xdr:row>
      <xdr:rowOff>13107</xdr:rowOff>
    </xdr:to>
    <xdr:pic>
      <xdr:nvPicPr>
        <xdr:cNvPr id="34" name="Picture 33" descr="Italy_small"/>
        <xdr:cNvPicPr>
          <a:picLocks noChangeAspect="1" noChangeArrowheads="1"/>
        </xdr:cNvPicPr>
      </xdr:nvPicPr>
      <xdr:blipFill>
        <a:blip xmlns:r="http://schemas.openxmlformats.org/officeDocument/2006/relationships" r:embed="rId11" cstate="print"/>
        <a:srcRect/>
        <a:stretch>
          <a:fillRect/>
        </a:stretch>
      </xdr:blipFill>
      <xdr:spPr bwMode="auto">
        <a:xfrm>
          <a:off x="698899" y="5888841"/>
          <a:ext cx="200025" cy="115491"/>
        </a:xfrm>
        <a:prstGeom prst="rect">
          <a:avLst/>
        </a:prstGeom>
        <a:noFill/>
        <a:ln w="9525">
          <a:noFill/>
          <a:miter lim="800000"/>
          <a:headEnd/>
          <a:tailEnd/>
        </a:ln>
      </xdr:spPr>
    </xdr:pic>
    <xdr:clientData/>
  </xdr:twoCellAnchor>
  <xdr:twoCellAnchor editAs="oneCell">
    <xdr:from>
      <xdr:col>1</xdr:col>
      <xdr:colOff>298848</xdr:colOff>
      <xdr:row>37</xdr:row>
      <xdr:rowOff>133350</xdr:rowOff>
    </xdr:from>
    <xdr:to>
      <xdr:col>1</xdr:col>
      <xdr:colOff>485827</xdr:colOff>
      <xdr:row>38</xdr:row>
      <xdr:rowOff>87815</xdr:rowOff>
    </xdr:to>
    <xdr:pic>
      <xdr:nvPicPr>
        <xdr:cNvPr id="35" name="Picture 34" descr="FINL0001"/>
        <xdr:cNvPicPr>
          <a:picLocks noChangeAspect="1" noChangeArrowheads="1"/>
        </xdr:cNvPicPr>
      </xdr:nvPicPr>
      <xdr:blipFill>
        <a:blip xmlns:r="http://schemas.openxmlformats.org/officeDocument/2006/relationships" r:embed="rId10" cstate="print"/>
        <a:srcRect/>
        <a:stretch>
          <a:fillRect/>
        </a:stretch>
      </xdr:blipFill>
      <xdr:spPr bwMode="auto">
        <a:xfrm>
          <a:off x="908448" y="6124575"/>
          <a:ext cx="186979" cy="116390"/>
        </a:xfrm>
        <a:prstGeom prst="rect">
          <a:avLst/>
        </a:prstGeom>
        <a:noFill/>
        <a:ln w="9525">
          <a:noFill/>
          <a:miter lim="800000"/>
          <a:headEnd/>
          <a:tailEnd/>
        </a:ln>
      </xdr:spPr>
    </xdr:pic>
    <xdr:clientData/>
  </xdr:twoCellAnchor>
  <xdr:twoCellAnchor editAs="oneCell">
    <xdr:from>
      <xdr:col>3</xdr:col>
      <xdr:colOff>83346</xdr:colOff>
      <xdr:row>39</xdr:row>
      <xdr:rowOff>45260</xdr:rowOff>
    </xdr:from>
    <xdr:to>
      <xdr:col>3</xdr:col>
      <xdr:colOff>283371</xdr:colOff>
      <xdr:row>39</xdr:row>
      <xdr:rowOff>159560</xdr:rowOff>
    </xdr:to>
    <xdr:pic>
      <xdr:nvPicPr>
        <xdr:cNvPr id="36" name="Picture 35" descr="United%20Kingdom_small"/>
        <xdr:cNvPicPr>
          <a:picLocks noChangeAspect="1" noChangeArrowheads="1"/>
        </xdr:cNvPicPr>
      </xdr:nvPicPr>
      <xdr:blipFill>
        <a:blip xmlns:r="http://schemas.openxmlformats.org/officeDocument/2006/relationships" r:embed="rId12" cstate="print"/>
        <a:srcRect/>
        <a:stretch>
          <a:fillRect/>
        </a:stretch>
      </xdr:blipFill>
      <xdr:spPr bwMode="auto">
        <a:xfrm>
          <a:off x="1912146" y="6360335"/>
          <a:ext cx="200025" cy="114300"/>
        </a:xfrm>
        <a:prstGeom prst="rect">
          <a:avLst/>
        </a:prstGeom>
        <a:noFill/>
        <a:ln w="9525">
          <a:noFill/>
          <a:miter lim="800000"/>
          <a:headEnd/>
          <a:tailEnd/>
        </a:ln>
      </xdr:spPr>
    </xdr:pic>
    <xdr:clientData/>
  </xdr:twoCellAnchor>
  <xdr:twoCellAnchor editAs="oneCell">
    <xdr:from>
      <xdr:col>3</xdr:col>
      <xdr:colOff>75011</xdr:colOff>
      <xdr:row>37</xdr:row>
      <xdr:rowOff>53582</xdr:rowOff>
    </xdr:from>
    <xdr:to>
      <xdr:col>3</xdr:col>
      <xdr:colOff>276611</xdr:colOff>
      <xdr:row>38</xdr:row>
      <xdr:rowOff>8047</xdr:rowOff>
    </xdr:to>
    <xdr:pic>
      <xdr:nvPicPr>
        <xdr:cNvPr id="37" name="Picture 36" descr="France_small"/>
        <xdr:cNvPicPr>
          <a:picLocks noChangeAspect="1" noChangeArrowheads="1"/>
        </xdr:cNvPicPr>
      </xdr:nvPicPr>
      <xdr:blipFill>
        <a:blip xmlns:r="http://schemas.openxmlformats.org/officeDocument/2006/relationships" r:embed="rId9" cstate="print"/>
        <a:srcRect/>
        <a:stretch>
          <a:fillRect/>
        </a:stretch>
      </xdr:blipFill>
      <xdr:spPr bwMode="auto">
        <a:xfrm>
          <a:off x="1903811" y="6044807"/>
          <a:ext cx="201600" cy="116390"/>
        </a:xfrm>
        <a:prstGeom prst="rect">
          <a:avLst/>
        </a:prstGeom>
        <a:noFill/>
        <a:ln w="9525">
          <a:noFill/>
          <a:miter lim="800000"/>
          <a:headEnd/>
          <a:tailEnd/>
        </a:ln>
      </xdr:spPr>
    </xdr:pic>
    <xdr:clientData/>
  </xdr:twoCellAnchor>
  <xdr:twoCellAnchor editAs="oneCell">
    <xdr:from>
      <xdr:col>6</xdr:col>
      <xdr:colOff>469108</xdr:colOff>
      <xdr:row>36</xdr:row>
      <xdr:rowOff>92879</xdr:rowOff>
    </xdr:from>
    <xdr:to>
      <xdr:col>7</xdr:col>
      <xdr:colOff>61914</xdr:colOff>
      <xdr:row>37</xdr:row>
      <xdr:rowOff>46445</xdr:rowOff>
    </xdr:to>
    <xdr:pic>
      <xdr:nvPicPr>
        <xdr:cNvPr id="38" name="Picture 37" descr="Italy_small"/>
        <xdr:cNvPicPr>
          <a:picLocks noChangeAspect="1" noChangeArrowheads="1"/>
        </xdr:cNvPicPr>
      </xdr:nvPicPr>
      <xdr:blipFill>
        <a:blip xmlns:r="http://schemas.openxmlformats.org/officeDocument/2006/relationships" r:embed="rId11" cstate="print"/>
        <a:srcRect/>
        <a:stretch>
          <a:fillRect/>
        </a:stretch>
      </xdr:blipFill>
      <xdr:spPr bwMode="auto">
        <a:xfrm>
          <a:off x="3736183" y="5922179"/>
          <a:ext cx="202406" cy="115491"/>
        </a:xfrm>
        <a:prstGeom prst="rect">
          <a:avLst/>
        </a:prstGeom>
        <a:noFill/>
        <a:ln w="9525">
          <a:noFill/>
          <a:miter lim="800000"/>
          <a:headEnd/>
          <a:tailEnd/>
        </a:ln>
      </xdr:spPr>
    </xdr:pic>
    <xdr:clientData/>
  </xdr:twoCellAnchor>
  <xdr:twoCellAnchor editAs="oneCell">
    <xdr:from>
      <xdr:col>7</xdr:col>
      <xdr:colOff>340520</xdr:colOff>
      <xdr:row>37</xdr:row>
      <xdr:rowOff>130968</xdr:rowOff>
    </xdr:from>
    <xdr:to>
      <xdr:col>7</xdr:col>
      <xdr:colOff>527499</xdr:colOff>
      <xdr:row>38</xdr:row>
      <xdr:rowOff>85433</xdr:rowOff>
    </xdr:to>
    <xdr:pic>
      <xdr:nvPicPr>
        <xdr:cNvPr id="39" name="Picture 38" descr="FINL0001"/>
        <xdr:cNvPicPr>
          <a:picLocks noChangeAspect="1" noChangeArrowheads="1"/>
        </xdr:cNvPicPr>
      </xdr:nvPicPr>
      <xdr:blipFill>
        <a:blip xmlns:r="http://schemas.openxmlformats.org/officeDocument/2006/relationships" r:embed="rId10" cstate="print"/>
        <a:srcRect/>
        <a:stretch>
          <a:fillRect/>
        </a:stretch>
      </xdr:blipFill>
      <xdr:spPr bwMode="auto">
        <a:xfrm>
          <a:off x="4217195" y="6122193"/>
          <a:ext cx="186979" cy="116390"/>
        </a:xfrm>
        <a:prstGeom prst="rect">
          <a:avLst/>
        </a:prstGeom>
        <a:noFill/>
        <a:ln w="9525">
          <a:noFill/>
          <a:miter lim="800000"/>
          <a:headEnd/>
          <a:tailEnd/>
        </a:ln>
      </xdr:spPr>
    </xdr:pic>
    <xdr:clientData/>
  </xdr:twoCellAnchor>
  <xdr:twoCellAnchor editAs="oneCell">
    <xdr:from>
      <xdr:col>8</xdr:col>
      <xdr:colOff>556023</xdr:colOff>
      <xdr:row>37</xdr:row>
      <xdr:rowOff>59536</xdr:rowOff>
    </xdr:from>
    <xdr:to>
      <xdr:col>9</xdr:col>
      <xdr:colOff>150404</xdr:colOff>
      <xdr:row>38</xdr:row>
      <xdr:rowOff>14001</xdr:rowOff>
    </xdr:to>
    <xdr:pic>
      <xdr:nvPicPr>
        <xdr:cNvPr id="40" name="Picture 39" descr="France_small"/>
        <xdr:cNvPicPr>
          <a:picLocks noChangeAspect="1" noChangeArrowheads="1"/>
        </xdr:cNvPicPr>
      </xdr:nvPicPr>
      <xdr:blipFill>
        <a:blip xmlns:r="http://schemas.openxmlformats.org/officeDocument/2006/relationships" r:embed="rId9" cstate="print"/>
        <a:srcRect/>
        <a:stretch>
          <a:fillRect/>
        </a:stretch>
      </xdr:blipFill>
      <xdr:spPr bwMode="auto">
        <a:xfrm>
          <a:off x="5042298" y="6050761"/>
          <a:ext cx="203981" cy="116390"/>
        </a:xfrm>
        <a:prstGeom prst="rect">
          <a:avLst/>
        </a:prstGeom>
        <a:noFill/>
        <a:ln w="9525">
          <a:noFill/>
          <a:miter lim="800000"/>
          <a:headEnd/>
          <a:tailEnd/>
        </a:ln>
      </xdr:spPr>
    </xdr:pic>
    <xdr:clientData/>
  </xdr:twoCellAnchor>
  <xdr:twoCellAnchor editAs="oneCell">
    <xdr:from>
      <xdr:col>9</xdr:col>
      <xdr:colOff>205980</xdr:colOff>
      <xdr:row>38</xdr:row>
      <xdr:rowOff>155988</xdr:rowOff>
    </xdr:from>
    <xdr:to>
      <xdr:col>9</xdr:col>
      <xdr:colOff>406005</xdr:colOff>
      <xdr:row>39</xdr:row>
      <xdr:rowOff>109554</xdr:rowOff>
    </xdr:to>
    <xdr:pic>
      <xdr:nvPicPr>
        <xdr:cNvPr id="41" name="Picture 40" descr="United%20Kingdom_small"/>
        <xdr:cNvPicPr>
          <a:picLocks noChangeAspect="1" noChangeArrowheads="1"/>
        </xdr:cNvPicPr>
      </xdr:nvPicPr>
      <xdr:blipFill>
        <a:blip xmlns:r="http://schemas.openxmlformats.org/officeDocument/2006/relationships" r:embed="rId12" cstate="print"/>
        <a:srcRect/>
        <a:stretch>
          <a:fillRect/>
        </a:stretch>
      </xdr:blipFill>
      <xdr:spPr bwMode="auto">
        <a:xfrm>
          <a:off x="5301855" y="6309138"/>
          <a:ext cx="200025" cy="115491"/>
        </a:xfrm>
        <a:prstGeom prst="rect">
          <a:avLst/>
        </a:prstGeom>
        <a:noFill/>
        <a:ln w="9525">
          <a:noFill/>
          <a:miter lim="800000"/>
          <a:headEnd/>
          <a:tailEnd/>
        </a:ln>
      </xdr:spPr>
    </xdr:pic>
    <xdr:clientData/>
  </xdr:twoCellAnchor>
  <xdr:twoCellAnchor editAs="oneCell">
    <xdr:from>
      <xdr:col>0</xdr:col>
      <xdr:colOff>575073</xdr:colOff>
      <xdr:row>52</xdr:row>
      <xdr:rowOff>104779</xdr:rowOff>
    </xdr:from>
    <xdr:to>
      <xdr:col>1</xdr:col>
      <xdr:colOff>169454</xdr:colOff>
      <xdr:row>53</xdr:row>
      <xdr:rowOff>59244</xdr:rowOff>
    </xdr:to>
    <xdr:pic>
      <xdr:nvPicPr>
        <xdr:cNvPr id="42" name="Picture 41" descr="France_small"/>
        <xdr:cNvPicPr>
          <a:picLocks noChangeAspect="1" noChangeArrowheads="1"/>
        </xdr:cNvPicPr>
      </xdr:nvPicPr>
      <xdr:blipFill>
        <a:blip xmlns:r="http://schemas.openxmlformats.org/officeDocument/2006/relationships" r:embed="rId9" cstate="print"/>
        <a:srcRect/>
        <a:stretch>
          <a:fillRect/>
        </a:stretch>
      </xdr:blipFill>
      <xdr:spPr bwMode="auto">
        <a:xfrm>
          <a:off x="575073" y="8524879"/>
          <a:ext cx="203981" cy="116390"/>
        </a:xfrm>
        <a:prstGeom prst="rect">
          <a:avLst/>
        </a:prstGeom>
        <a:noFill/>
        <a:ln w="9525">
          <a:noFill/>
          <a:miter lim="800000"/>
          <a:headEnd/>
          <a:tailEnd/>
        </a:ln>
      </xdr:spPr>
    </xdr:pic>
    <xdr:clientData/>
  </xdr:twoCellAnchor>
  <xdr:twoCellAnchor editAs="oneCell">
    <xdr:from>
      <xdr:col>1</xdr:col>
      <xdr:colOff>460773</xdr:colOff>
      <xdr:row>51</xdr:row>
      <xdr:rowOff>53594</xdr:rowOff>
    </xdr:from>
    <xdr:to>
      <xdr:col>2</xdr:col>
      <xdr:colOff>53579</xdr:colOff>
      <xdr:row>52</xdr:row>
      <xdr:rowOff>7160</xdr:rowOff>
    </xdr:to>
    <xdr:pic>
      <xdr:nvPicPr>
        <xdr:cNvPr id="43" name="Picture 42" descr="United%20Kingdom_small"/>
        <xdr:cNvPicPr>
          <a:picLocks noChangeAspect="1" noChangeArrowheads="1"/>
        </xdr:cNvPicPr>
      </xdr:nvPicPr>
      <xdr:blipFill>
        <a:blip xmlns:r="http://schemas.openxmlformats.org/officeDocument/2006/relationships" r:embed="rId12" cstate="print"/>
        <a:srcRect/>
        <a:stretch>
          <a:fillRect/>
        </a:stretch>
      </xdr:blipFill>
      <xdr:spPr bwMode="auto">
        <a:xfrm>
          <a:off x="1070373" y="8311769"/>
          <a:ext cx="202406" cy="115491"/>
        </a:xfrm>
        <a:prstGeom prst="rect">
          <a:avLst/>
        </a:prstGeom>
        <a:noFill/>
        <a:ln w="9525">
          <a:noFill/>
          <a:miter lim="800000"/>
          <a:headEnd/>
          <a:tailEnd/>
        </a:ln>
      </xdr:spPr>
    </xdr:pic>
    <xdr:clientData/>
  </xdr:twoCellAnchor>
  <xdr:twoCellAnchor editAs="oneCell">
    <xdr:from>
      <xdr:col>1</xdr:col>
      <xdr:colOff>558404</xdr:colOff>
      <xdr:row>52</xdr:row>
      <xdr:rowOff>89297</xdr:rowOff>
    </xdr:from>
    <xdr:to>
      <xdr:col>2</xdr:col>
      <xdr:colOff>138164</xdr:colOff>
      <xdr:row>53</xdr:row>
      <xdr:rowOff>42572</xdr:rowOff>
    </xdr:to>
    <xdr:pic>
      <xdr:nvPicPr>
        <xdr:cNvPr id="44" name="Picture 43" descr="FINL0001"/>
        <xdr:cNvPicPr>
          <a:picLocks noChangeAspect="1" noChangeArrowheads="1"/>
        </xdr:cNvPicPr>
      </xdr:nvPicPr>
      <xdr:blipFill>
        <a:blip xmlns:r="http://schemas.openxmlformats.org/officeDocument/2006/relationships" r:embed="rId10" cstate="print"/>
        <a:srcRect/>
        <a:stretch>
          <a:fillRect/>
        </a:stretch>
      </xdr:blipFill>
      <xdr:spPr bwMode="auto">
        <a:xfrm>
          <a:off x="1168004" y="8509397"/>
          <a:ext cx="189360" cy="115200"/>
        </a:xfrm>
        <a:prstGeom prst="rect">
          <a:avLst/>
        </a:prstGeom>
        <a:noFill/>
        <a:ln w="9525">
          <a:noFill/>
          <a:miter lim="800000"/>
          <a:headEnd/>
          <a:tailEnd/>
        </a:ln>
      </xdr:spPr>
    </xdr:pic>
    <xdr:clientData/>
  </xdr:twoCellAnchor>
  <xdr:twoCellAnchor editAs="oneCell">
    <xdr:from>
      <xdr:col>3</xdr:col>
      <xdr:colOff>97634</xdr:colOff>
      <xdr:row>53</xdr:row>
      <xdr:rowOff>157172</xdr:rowOff>
    </xdr:from>
    <xdr:to>
      <xdr:col>3</xdr:col>
      <xdr:colOff>297659</xdr:colOff>
      <xdr:row>54</xdr:row>
      <xdr:rowOff>110738</xdr:rowOff>
    </xdr:to>
    <xdr:pic>
      <xdr:nvPicPr>
        <xdr:cNvPr id="45" name="Picture 44" descr="Italy_small"/>
        <xdr:cNvPicPr>
          <a:picLocks noChangeAspect="1" noChangeArrowheads="1"/>
        </xdr:cNvPicPr>
      </xdr:nvPicPr>
      <xdr:blipFill>
        <a:blip xmlns:r="http://schemas.openxmlformats.org/officeDocument/2006/relationships" r:embed="rId11" cstate="print"/>
        <a:srcRect/>
        <a:stretch>
          <a:fillRect/>
        </a:stretch>
      </xdr:blipFill>
      <xdr:spPr bwMode="auto">
        <a:xfrm>
          <a:off x="1926434" y="8739197"/>
          <a:ext cx="200025" cy="115491"/>
        </a:xfrm>
        <a:prstGeom prst="rect">
          <a:avLst/>
        </a:prstGeom>
        <a:noFill/>
        <a:ln w="9525">
          <a:noFill/>
          <a:miter lim="800000"/>
          <a:headEnd/>
          <a:tailEnd/>
        </a:ln>
      </xdr:spPr>
    </xdr:pic>
    <xdr:clientData/>
  </xdr:twoCellAnchor>
  <xdr:twoCellAnchor editAs="oneCell">
    <xdr:from>
      <xdr:col>6</xdr:col>
      <xdr:colOff>566740</xdr:colOff>
      <xdr:row>53</xdr:row>
      <xdr:rowOff>53588</xdr:rowOff>
    </xdr:from>
    <xdr:to>
      <xdr:col>7</xdr:col>
      <xdr:colOff>157165</xdr:colOff>
      <xdr:row>54</xdr:row>
      <xdr:rowOff>5963</xdr:rowOff>
    </xdr:to>
    <xdr:pic>
      <xdr:nvPicPr>
        <xdr:cNvPr id="46" name="Picture 45" descr="Italy_small"/>
        <xdr:cNvPicPr>
          <a:picLocks noChangeAspect="1" noChangeArrowheads="1"/>
        </xdr:cNvPicPr>
      </xdr:nvPicPr>
      <xdr:blipFill>
        <a:blip xmlns:r="http://schemas.openxmlformats.org/officeDocument/2006/relationships" r:embed="rId11" cstate="print"/>
        <a:srcRect/>
        <a:stretch>
          <a:fillRect/>
        </a:stretch>
      </xdr:blipFill>
      <xdr:spPr bwMode="auto">
        <a:xfrm>
          <a:off x="3833815" y="8635613"/>
          <a:ext cx="200025" cy="114300"/>
        </a:xfrm>
        <a:prstGeom prst="rect">
          <a:avLst/>
        </a:prstGeom>
        <a:noFill/>
        <a:ln w="9525">
          <a:noFill/>
          <a:miter lim="800000"/>
          <a:headEnd/>
          <a:tailEnd/>
        </a:ln>
      </xdr:spPr>
    </xdr:pic>
    <xdr:clientData/>
  </xdr:twoCellAnchor>
  <xdr:twoCellAnchor editAs="oneCell">
    <xdr:from>
      <xdr:col>7</xdr:col>
      <xdr:colOff>148830</xdr:colOff>
      <xdr:row>50</xdr:row>
      <xdr:rowOff>126222</xdr:rowOff>
    </xdr:from>
    <xdr:to>
      <xdr:col>7</xdr:col>
      <xdr:colOff>348855</xdr:colOff>
      <xdr:row>51</xdr:row>
      <xdr:rowOff>79788</xdr:rowOff>
    </xdr:to>
    <xdr:pic>
      <xdr:nvPicPr>
        <xdr:cNvPr id="47" name="Picture 46" descr="United%20Kingdom_small"/>
        <xdr:cNvPicPr>
          <a:picLocks noChangeAspect="1" noChangeArrowheads="1"/>
        </xdr:cNvPicPr>
      </xdr:nvPicPr>
      <xdr:blipFill>
        <a:blip xmlns:r="http://schemas.openxmlformats.org/officeDocument/2006/relationships" r:embed="rId12" cstate="print"/>
        <a:srcRect/>
        <a:stretch>
          <a:fillRect/>
        </a:stretch>
      </xdr:blipFill>
      <xdr:spPr bwMode="auto">
        <a:xfrm>
          <a:off x="4025505" y="8222472"/>
          <a:ext cx="200025" cy="115491"/>
        </a:xfrm>
        <a:prstGeom prst="rect">
          <a:avLst/>
        </a:prstGeom>
        <a:noFill/>
        <a:ln w="9525">
          <a:noFill/>
          <a:miter lim="800000"/>
          <a:headEnd/>
          <a:tailEnd/>
        </a:ln>
      </xdr:spPr>
    </xdr:pic>
    <xdr:clientData/>
  </xdr:twoCellAnchor>
  <xdr:twoCellAnchor editAs="oneCell">
    <xdr:from>
      <xdr:col>7</xdr:col>
      <xdr:colOff>444105</xdr:colOff>
      <xdr:row>52</xdr:row>
      <xdr:rowOff>57150</xdr:rowOff>
    </xdr:from>
    <xdr:to>
      <xdr:col>8</xdr:col>
      <xdr:colOff>23865</xdr:colOff>
      <xdr:row>53</xdr:row>
      <xdr:rowOff>10425</xdr:rowOff>
    </xdr:to>
    <xdr:pic>
      <xdr:nvPicPr>
        <xdr:cNvPr id="48" name="Picture 47" descr="FINL0001"/>
        <xdr:cNvPicPr>
          <a:picLocks noChangeAspect="1" noChangeArrowheads="1"/>
        </xdr:cNvPicPr>
      </xdr:nvPicPr>
      <xdr:blipFill>
        <a:blip xmlns:r="http://schemas.openxmlformats.org/officeDocument/2006/relationships" r:embed="rId10" cstate="print"/>
        <a:srcRect/>
        <a:stretch>
          <a:fillRect/>
        </a:stretch>
      </xdr:blipFill>
      <xdr:spPr bwMode="auto">
        <a:xfrm>
          <a:off x="4320780" y="8477250"/>
          <a:ext cx="189360" cy="115200"/>
        </a:xfrm>
        <a:prstGeom prst="rect">
          <a:avLst/>
        </a:prstGeom>
        <a:noFill/>
        <a:ln w="9525">
          <a:noFill/>
          <a:miter lim="800000"/>
          <a:headEnd/>
          <a:tailEnd/>
        </a:ln>
      </xdr:spPr>
    </xdr:pic>
    <xdr:clientData/>
  </xdr:twoCellAnchor>
  <xdr:twoCellAnchor editAs="oneCell">
    <xdr:from>
      <xdr:col>9</xdr:col>
      <xdr:colOff>544117</xdr:colOff>
      <xdr:row>51</xdr:row>
      <xdr:rowOff>67869</xdr:rowOff>
    </xdr:from>
    <xdr:to>
      <xdr:col>10</xdr:col>
      <xdr:colOff>138499</xdr:colOff>
      <xdr:row>52</xdr:row>
      <xdr:rowOff>21144</xdr:rowOff>
    </xdr:to>
    <xdr:pic>
      <xdr:nvPicPr>
        <xdr:cNvPr id="49" name="Picture 48" descr="France_small"/>
        <xdr:cNvPicPr>
          <a:picLocks noChangeAspect="1" noChangeArrowheads="1"/>
        </xdr:cNvPicPr>
      </xdr:nvPicPr>
      <xdr:blipFill>
        <a:blip xmlns:r="http://schemas.openxmlformats.org/officeDocument/2006/relationships" r:embed="rId9" cstate="print"/>
        <a:srcRect/>
        <a:stretch>
          <a:fillRect/>
        </a:stretch>
      </xdr:blipFill>
      <xdr:spPr bwMode="auto">
        <a:xfrm>
          <a:off x="5639992" y="8326044"/>
          <a:ext cx="203982" cy="115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146050</xdr:colOff>
      <xdr:row>2</xdr:row>
      <xdr:rowOff>65650</xdr:rowOff>
    </xdr:from>
    <xdr:to>
      <xdr:col>4</xdr:col>
      <xdr:colOff>509350</xdr:colOff>
      <xdr:row>11</xdr:row>
      <xdr:rowOff>12550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146050</xdr:colOff>
      <xdr:row>19</xdr:row>
      <xdr:rowOff>65650</xdr:rowOff>
    </xdr:from>
    <xdr:to>
      <xdr:col>4</xdr:col>
      <xdr:colOff>509350</xdr:colOff>
      <xdr:row>28</xdr:row>
      <xdr:rowOff>12550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C\Applic\MF\incdisnw\section5_19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ables/table1.xml><?xml version="1.0" encoding="utf-8"?>
<table xmlns="http://schemas.openxmlformats.org/spreadsheetml/2006/main" id="1" name="Table119" displayName="Table119" ref="M17:T26" totalsRowShown="0" tableBorderDxfId="77">
  <tableColumns count="8">
    <tableColumn id="1" name="UK"/>
    <tableColumn id="2" name="Lose more than 10%" dataDxfId="76"/>
    <tableColumn id="4" name="Lose 5-10%" dataDxfId="75"/>
    <tableColumn id="6" name="Lose 1-5%" dataDxfId="74"/>
    <tableColumn id="3" name="Within 1%" dataDxfId="73"/>
    <tableColumn id="5" name="Gain 1-5%" dataDxfId="72"/>
    <tableColumn id="7" name="Gain 5-10%" dataDxfId="71"/>
    <tableColumn id="8" name="Gain more than 10%" dataDxfId="70"/>
  </tableColumns>
  <tableStyleInfo showFirstColumn="0" showLastColumn="0" showRowStripes="1" showColumnStripes="0"/>
</table>
</file>

<file path=xl/tables/table2.xml><?xml version="1.0" encoding="utf-8"?>
<table xmlns="http://schemas.openxmlformats.org/spreadsheetml/2006/main" id="2" name="Table120" displayName="Table120" ref="M28:T37" totalsRowShown="0" tableBorderDxfId="69">
  <tableColumns count="8">
    <tableColumn id="1" name="Finland"/>
    <tableColumn id="2" name="Lose more than 10%" dataDxfId="68"/>
    <tableColumn id="4" name="Lose 5-10%" dataDxfId="67"/>
    <tableColumn id="6" name="Lose 1-5%" dataDxfId="66"/>
    <tableColumn id="3" name="Within 1%" dataDxfId="65"/>
    <tableColumn id="5" name="Gain 1-5%" dataDxfId="64"/>
    <tableColumn id="7" name="Gain 5-10%" dataDxfId="63"/>
    <tableColumn id="8" name="Gain more than 10%" dataDxfId="62"/>
  </tableColumns>
  <tableStyleInfo showFirstColumn="0" showLastColumn="0" showRowStripes="1" showColumnStripes="0"/>
</table>
</file>

<file path=xl/tables/table3.xml><?xml version="1.0" encoding="utf-8"?>
<table xmlns="http://schemas.openxmlformats.org/spreadsheetml/2006/main" id="3" name="Table121" displayName="Table121" ref="M39:T48" totalsRowShown="0" tableBorderDxfId="61">
  <tableColumns count="8">
    <tableColumn id="1" name="France"/>
    <tableColumn id="2" name="Lose more than 10%" dataDxfId="60"/>
    <tableColumn id="4" name="Lose 5-10%" dataDxfId="59"/>
    <tableColumn id="6" name="Lose 1-5%" dataDxfId="58"/>
    <tableColumn id="3" name="Within 1%" dataDxfId="57"/>
    <tableColumn id="5" name="Gain 1-5%" dataDxfId="56"/>
    <tableColumn id="7" name="Gain 5-10%" dataDxfId="55"/>
    <tableColumn id="8" name="Gain more than 10%" dataDxfId="54"/>
  </tableColumns>
  <tableStyleInfo showFirstColumn="0" showLastColumn="0" showRowStripes="1" showColumnStripes="0"/>
</table>
</file>

<file path=xl/tables/table4.xml><?xml version="1.0" encoding="utf-8"?>
<table xmlns="http://schemas.openxmlformats.org/spreadsheetml/2006/main" id="4" name="Table122" displayName="Table122" ref="M50:T60" totalsRowShown="0" tableBorderDxfId="53">
  <tableColumns count="8">
    <tableColumn id="1" name="Italy"/>
    <tableColumn id="2" name="Lose more than 10%" dataDxfId="52"/>
    <tableColumn id="4" name="Lose 5-10%" dataDxfId="51"/>
    <tableColumn id="6" name="Lose 1-5%" dataDxfId="50"/>
    <tableColumn id="3" name="Within 1%" dataDxfId="49"/>
    <tableColumn id="5" name="Gain 1-5%" dataDxfId="48"/>
    <tableColumn id="7" name="Gain 5-10%" dataDxfId="47"/>
    <tableColumn id="8" name="Gain more than 10%" dataDxfId="46"/>
  </tableColumns>
  <tableStyleInfo showFirstColumn="0" showLastColumn="0" showRowStripes="1" showColumnStripes="0"/>
</table>
</file>

<file path=xl/tables/table5.xml><?xml version="1.0" encoding="utf-8"?>
<table xmlns="http://schemas.openxmlformats.org/spreadsheetml/2006/main" id="10" name="Table153034" displayName="Table153034" ref="Y59:AF72" totalsRowShown="0" headerRowDxfId="45" dataDxfId="44" tableBorderDxfId="43">
  <tableColumns count="8">
    <tableColumn id="1" name=" " dataDxfId="42"/>
    <tableColumn id="2" name="Lose more than 10%" dataDxfId="41"/>
    <tableColumn id="3" name="Lose 5-10%" dataDxfId="40"/>
    <tableColumn id="4" name="Lose 1-5%" dataDxfId="39"/>
    <tableColumn id="5" name="Within 1%" dataDxfId="38"/>
    <tableColumn id="6" name="Gain 1-5%" dataDxfId="37"/>
    <tableColumn id="7" name="Gain 5-10%" dataDxfId="36"/>
    <tableColumn id="8" name="Gain more than 10%" dataDxfId="35"/>
  </tableColumns>
  <tableStyleInfo showFirstColumn="0" showLastColumn="0" showRowStripes="1" showColumnStripes="0"/>
</table>
</file>

<file path=xl/tables/table6.xml><?xml version="1.0" encoding="utf-8"?>
<table xmlns="http://schemas.openxmlformats.org/spreadsheetml/2006/main" id="11" name="Table1" displayName="Table1" ref="Y45:AF57" totalsRowShown="0" headerRowDxfId="34" dataDxfId="33" tableBorderDxfId="32">
  <tableColumns count="8">
    <tableColumn id="1" name=" " dataDxfId="31"/>
    <tableColumn id="2" name="Lose more than 10%" dataDxfId="30"/>
    <tableColumn id="3" name="Lose 5-10%" dataDxfId="29"/>
    <tableColumn id="4" name="Lose 1-5%" dataDxfId="28"/>
    <tableColumn id="5" name="Within 1%" dataDxfId="27"/>
    <tableColumn id="6" name="Gain 1-5%" dataDxfId="26"/>
    <tableColumn id="7" name="Gain 5-10%" dataDxfId="25"/>
    <tableColumn id="8" name="Gain more than 10%" dataDxfId="24"/>
  </tableColumns>
  <tableStyleInfo showFirstColumn="0" showLastColumn="0" showRowStripes="1" showColumnStripes="0"/>
</table>
</file>

<file path=xl/tables/table7.xml><?xml version="1.0" encoding="utf-8"?>
<table xmlns="http://schemas.openxmlformats.org/spreadsheetml/2006/main" id="12" name="Table111" displayName="Table111" ref="Y31:AF43" totalsRowShown="0" headerRowDxfId="23" dataDxfId="22" tableBorderDxfId="21">
  <tableColumns count="8">
    <tableColumn id="1" name=" " dataDxfId="20"/>
    <tableColumn id="2" name="Lose more than 10%" dataDxfId="19"/>
    <tableColumn id="3" name="Lose 5-10%" dataDxfId="18"/>
    <tableColumn id="4" name="Lose 1-5%" dataDxfId="17"/>
    <tableColumn id="5" name="Within 1%" dataDxfId="16"/>
    <tableColumn id="6" name="Gain 1-5%" dataDxfId="15"/>
    <tableColumn id="7" name="Gain 5-10%" dataDxfId="14"/>
    <tableColumn id="8" name="Gain more than 10%" dataDxfId="13"/>
  </tableColumns>
  <tableStyleInfo showFirstColumn="0" showLastColumn="0" showRowStripes="1" showColumnStripes="0"/>
</table>
</file>

<file path=xl/tables/table8.xml><?xml version="1.0" encoding="utf-8"?>
<table xmlns="http://schemas.openxmlformats.org/spreadsheetml/2006/main" id="13" name="Table114" displayName="Table114" ref="Y17:AF29" totalsRowShown="0" dataDxfId="12" tableBorderDxfId="11">
  <tableColumns count="8">
    <tableColumn id="1" name=" " dataDxfId="10"/>
    <tableColumn id="2" name="Lose more than 10%" dataDxfId="9"/>
    <tableColumn id="3" name="Lose 5-10%" dataDxfId="8"/>
    <tableColumn id="4" name="Lose 1-5%" dataDxfId="7"/>
    <tableColumn id="5" name="Within 1%" dataDxfId="6"/>
    <tableColumn id="6" name="Gain 1-5%" dataDxfId="5"/>
    <tableColumn id="7" name="Gain 5-10%" dataDxfId="4"/>
    <tableColumn id="8" name="Gain more than 10%" dataDxfId="3"/>
  </tableColumns>
  <tableStyleInfo showFirstColumn="0" showLastColumn="0" showRowStripes="1" showColumnStripes="0"/>
</table>
</file>

<file path=xl/tables/table9.xml><?xml version="1.0" encoding="utf-8"?>
<table xmlns="http://schemas.openxmlformats.org/spreadsheetml/2006/main" id="5" name="Table16" displayName="Table16" ref="G4:I9" totalsRowShown="0" tableBorderDxfId="2">
  <tableColumns count="3">
    <tableColumn id="1" name=" "/>
    <tableColumn id="3" name="With existing benefits" dataDxfId="1"/>
    <tableColumn id="5" name="With a basic Inco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mployment/future-of-work.htm" TargetMode="External"/><Relationship Id="rId1" Type="http://schemas.openxmlformats.org/officeDocument/2006/relationships/hyperlink" Target="http://www.oecd.org/employment/future-of-work.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drawing" Target="../drawings/drawing4.xml"/><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4.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22.bin"/><Relationship Id="rId13" Type="http://schemas.openxmlformats.org/officeDocument/2006/relationships/customProperty" Target="../customProperty27.bin"/><Relationship Id="rId18" Type="http://schemas.openxmlformats.org/officeDocument/2006/relationships/table" Target="../tables/table9.xml"/><Relationship Id="rId3" Type="http://schemas.openxmlformats.org/officeDocument/2006/relationships/customProperty" Target="../customProperty17.bin"/><Relationship Id="rId7" Type="http://schemas.openxmlformats.org/officeDocument/2006/relationships/customProperty" Target="../customProperty21.bin"/><Relationship Id="rId12" Type="http://schemas.openxmlformats.org/officeDocument/2006/relationships/customProperty" Target="../customProperty26.bin"/><Relationship Id="rId17" Type="http://schemas.openxmlformats.org/officeDocument/2006/relationships/drawing" Target="../drawings/drawing6.xml"/><Relationship Id="rId2" Type="http://schemas.openxmlformats.org/officeDocument/2006/relationships/customProperty" Target="../customProperty16.bin"/><Relationship Id="rId16" Type="http://schemas.openxmlformats.org/officeDocument/2006/relationships/customProperty" Target="../customProperty30.bin"/><Relationship Id="rId1" Type="http://schemas.openxmlformats.org/officeDocument/2006/relationships/printerSettings" Target="../printerSettings/printerSettings6.bin"/><Relationship Id="rId6" Type="http://schemas.openxmlformats.org/officeDocument/2006/relationships/customProperty" Target="../customProperty20.bin"/><Relationship Id="rId11" Type="http://schemas.openxmlformats.org/officeDocument/2006/relationships/customProperty" Target="../customProperty25.bin"/><Relationship Id="rId5" Type="http://schemas.openxmlformats.org/officeDocument/2006/relationships/customProperty" Target="../customProperty19.bin"/><Relationship Id="rId15" Type="http://schemas.openxmlformats.org/officeDocument/2006/relationships/customProperty" Target="../customProperty29.bin"/><Relationship Id="rId10" Type="http://schemas.openxmlformats.org/officeDocument/2006/relationships/customProperty" Target="../customProperty24.bin"/><Relationship Id="rId4" Type="http://schemas.openxmlformats.org/officeDocument/2006/relationships/customProperty" Target="../customProperty18.bin"/><Relationship Id="rId9" Type="http://schemas.openxmlformats.org/officeDocument/2006/relationships/customProperty" Target="../customProperty23.bin"/><Relationship Id="rId14" Type="http://schemas.openxmlformats.org/officeDocument/2006/relationships/customProperty" Target="../customProperty2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2:D35"/>
  <sheetViews>
    <sheetView showGridLines="0" tabSelected="1" zoomScale="85" zoomScaleNormal="85" workbookViewId="0">
      <pane ySplit="14" topLeftCell="A15" activePane="bottomLeft" state="frozen"/>
      <selection activeCell="C33" sqref="C33:C35"/>
      <selection pane="bottomLeft" activeCell="A14" sqref="A14"/>
    </sheetView>
  </sheetViews>
  <sheetFormatPr defaultRowHeight="12.75"/>
  <cols>
    <col min="1" max="1" width="99" style="70" customWidth="1"/>
    <col min="2" max="2" width="9.140625" style="53"/>
    <col min="3" max="3" width="108.85546875" style="53" customWidth="1"/>
    <col min="4" max="16384" width="9.140625" style="53"/>
  </cols>
  <sheetData>
    <row r="2" spans="1:3">
      <c r="A2" s="104"/>
      <c r="C2" s="104"/>
    </row>
    <row r="3" spans="1:3">
      <c r="A3" s="104"/>
      <c r="C3" s="104"/>
    </row>
    <row r="13" spans="1:3" ht="18">
      <c r="A13" s="54" t="s">
        <v>243</v>
      </c>
      <c r="C13" s="54" t="s">
        <v>244</v>
      </c>
    </row>
    <row r="14" spans="1:3" ht="23.25">
      <c r="A14" s="55" t="s">
        <v>173</v>
      </c>
      <c r="C14" s="55" t="s">
        <v>174</v>
      </c>
    </row>
    <row r="15" spans="1:3">
      <c r="A15" s="56"/>
    </row>
    <row r="16" spans="1:3">
      <c r="A16" s="57" t="str">
        <f>Figure1!A1</f>
        <v xml:space="preserve">1. Existing cash support can be patchy and is not always tightly targeted to the poor </v>
      </c>
      <c r="C16" s="64" t="str">
        <f>Figure1!A21</f>
        <v>1. Le système de transferts sociaux en espèces peut présenter des lacunes et n'est pas toujours bien ciblé sur les plus pauvres</v>
      </c>
    </row>
    <row r="17" spans="1:4">
      <c r="A17" s="59" t="str">
        <f>Figure1!A2</f>
        <v>Transfers received by working-age individuals in low and high-income groups, 2013 or latest year available</v>
      </c>
      <c r="C17" s="60" t="str">
        <f>Figure1!A22</f>
        <v>Transferts reçus par les personnes d'âge actif aux revenus faibles et élevés, 2013 ou dernière année disponible</v>
      </c>
    </row>
    <row r="18" spans="1:4">
      <c r="A18" s="57" t="str">
        <f>Figure2!A1</f>
        <v>2. At current spending levels, a basic income would be well below the poverty line</v>
      </c>
      <c r="C18" s="58" t="str">
        <f>Figure2!A21</f>
        <v>2. Aux niveaux de dépenses actuels, un revenu de base serait nettement inférieur au seuil de pauvreté</v>
      </c>
    </row>
    <row r="19" spans="1:4">
      <c r="A19" s="61" t="str">
        <f>Figure2!A2</f>
        <v>Non-elderly benefit spending per capita and social assistance level for a single person as a percentage of the poverty line, 2013</v>
      </c>
      <c r="C19" s="62" t="str">
        <f>Figure2!A22</f>
        <v>Dépenses de transferts par habitant (hors prestations destinées aux personnes âgées) et niveau de revenu minimum garanti pour une personne seule, en pourcentage du seuil de pauvreté, 2013</v>
      </c>
    </row>
    <row r="20" spans="1:4">
      <c r="A20" s="57" t="str">
        <f>Figure3!A1</f>
        <v>3. Few people would see their incomes unaffected by a Basic Income</v>
      </c>
      <c r="B20" s="63"/>
      <c r="C20" s="64" t="str">
        <f>Figure3!A31</f>
        <v>3. Rares sont les personnes dont le revenu ne serait en rien affecté par l'instauration d'un revenu de base</v>
      </c>
      <c r="D20" s="63"/>
    </row>
    <row r="21" spans="1:4">
      <c r="A21" s="65" t="str">
        <f>Figure3!A2</f>
        <v>Gainers and losers, in % of individuals in working-age households</v>
      </c>
      <c r="B21" s="63"/>
      <c r="C21" s="66" t="str">
        <f>Figure3!A32</f>
        <v>Gagnants et perdants, en % des membres de ménages d'âge actif</v>
      </c>
      <c r="D21" s="63"/>
    </row>
    <row r="22" spans="1:4">
      <c r="A22" s="57" t="str">
        <f>'Figures4&amp;5'!A1</f>
        <v>4. Early retirees would lose out when existing benefits are replaced with a modest BI</v>
      </c>
      <c r="C22" s="64" t="str">
        <f>'Figures4&amp;5'!A31</f>
        <v>4. Les préretraités y perdraient si les prestations existantes étaient remplacées par un revenu de base d'un montant modeste</v>
      </c>
      <c r="D22" s="63"/>
    </row>
    <row r="23" spans="1:4">
      <c r="A23" s="61" t="str">
        <f>'Figures4&amp;5'!A3:E3</f>
        <v>Panel A: Percentage gaining, by age group</v>
      </c>
      <c r="C23" s="66" t="str">
        <f>'Figures4&amp;5'!A33</f>
        <v>Partie A: Pourcentage gagnant, par groupe d'âge</v>
      </c>
      <c r="D23" s="63"/>
    </row>
    <row r="24" spans="1:4">
      <c r="A24" s="61" t="str">
        <f>'Figures4&amp;5'!A16:E16</f>
        <v>Panel B: Percentage losing, by age group</v>
      </c>
      <c r="C24" s="66" t="str">
        <f>'Figures4&amp;5'!A46</f>
        <v>Partie B: Pourcentage perdant, par groupe d'âge</v>
      </c>
      <c r="D24" s="63"/>
    </row>
    <row r="25" spans="1:4">
      <c r="A25" s="57" t="str">
        <f>'Figures4&amp;5'!G1</f>
        <v>5. Low-income households currently receiving a benefit would often be worse off under a BI</v>
      </c>
      <c r="C25" s="64" t="str">
        <f>'Figures4&amp;5'!G31</f>
        <v>5.Les ménages à faible revenu bénéficiant actuellement d'une prestation perdraient souvent à l'instauration d'un revenu de base</v>
      </c>
      <c r="D25" s="63"/>
    </row>
    <row r="26" spans="1:4">
      <c r="A26" s="61" t="str">
        <f>'Figures4&amp;5'!G3</f>
        <v>Panel A: Percentage gaining, by income group</v>
      </c>
      <c r="C26" s="66" t="str">
        <f>'Figures4&amp;5'!G33</f>
        <v>Partie A: Pourcentage gagnant, par groupe de revenu</v>
      </c>
      <c r="D26" s="63"/>
    </row>
    <row r="27" spans="1:4">
      <c r="A27" s="61" t="str">
        <f>'Figures4&amp;5'!G16</f>
        <v>Panel B: Percentage losing, by income group</v>
      </c>
      <c r="C27" s="66" t="str">
        <f>'Figures4&amp;5'!G46</f>
        <v>Partie B: Pourcentage perdant, par groupe de revenu</v>
      </c>
      <c r="D27" s="63"/>
    </row>
    <row r="28" spans="1:4">
      <c r="A28" s="57" t="str">
        <f>Figure6!A1</f>
        <v>6. … Basic income would often not lower poverty overall</v>
      </c>
      <c r="C28" s="64" t="str">
        <f>Figure6!A18</f>
        <v xml:space="preserve">6. … et le revenu de base ne permettrait pas forcément de faire reculer la pauvreté </v>
      </c>
    </row>
    <row r="29" spans="1:4">
      <c r="A29" s="61" t="str">
        <f>Figure6!A2</f>
        <v>Poverty rates under existing systems, and a BI</v>
      </c>
      <c r="C29" s="62" t="str">
        <f>Figure6!A19</f>
        <v>Taux de pauvreté avec le système actuel, et avec un revenu de base</v>
      </c>
    </row>
    <row r="30" spans="1:4">
      <c r="A30" s="67"/>
      <c r="C30" s="68"/>
    </row>
    <row r="31" spans="1:4">
      <c r="A31" s="57" t="s">
        <v>226</v>
      </c>
      <c r="C31" s="58" t="s">
        <v>228</v>
      </c>
    </row>
    <row r="33" spans="1:3">
      <c r="A33" s="105" t="s">
        <v>175</v>
      </c>
      <c r="B33" s="69"/>
      <c r="C33" s="106" t="s">
        <v>176</v>
      </c>
    </row>
    <row r="34" spans="1:3">
      <c r="A34" s="105"/>
      <c r="C34" s="106"/>
    </row>
    <row r="35" spans="1:3">
      <c r="A35" s="105"/>
      <c r="C35" s="106"/>
    </row>
  </sheetData>
  <mergeCells count="4">
    <mergeCell ref="A2:A3"/>
    <mergeCell ref="C2:C3"/>
    <mergeCell ref="A33:A35"/>
    <mergeCell ref="C33:C35"/>
  </mergeCells>
  <hyperlinks>
    <hyperlink ref="A16" location="Figure1!A1" display="Figure1!A1"/>
    <hyperlink ref="A18" location="Figure2!A1" display="Figure2!A1"/>
    <hyperlink ref="A28" location="Figure6!A1" display="Figure6!A1"/>
    <hyperlink ref="C16" location="Figure1!A21" display="Figure1!A21"/>
    <hyperlink ref="C18" location="Figure2!A21" display="Figure2!A21"/>
    <hyperlink ref="A20" location="Figure3!A1" display="Figure3!A1"/>
    <hyperlink ref="C20" location="Figure3!A31" display="Figure3!A31"/>
    <hyperlink ref="A22" location="'Figures4&amp;5'!A1" display="'Figures4&amp;5'!A1"/>
    <hyperlink ref="A25" location="'Figures4&amp;5'!G1" display="'Figures4&amp;5'!G1"/>
    <hyperlink ref="C25" location="'Figures4&amp;5'!G31" display="'Figures4&amp;5'!G31"/>
    <hyperlink ref="C22" location="'Figures4&amp;5'!G1" display="'Figures4&amp;5'!G1"/>
    <hyperlink ref="A31" r:id="rId1"/>
    <hyperlink ref="C31" r:id="rId2"/>
    <hyperlink ref="C28" location="Figure6!A18" display="Figure6!A18"/>
  </hyperlinks>
  <pageMargins left="0.70866141732283472" right="0.70866141732283472" top="0.74803149606299213" bottom="0.74803149606299213" header="0.31496062992125984" footer="0.31496062992125984"/>
  <pageSetup paperSize="9" scale="61" orientation="landscape" r:id="rId3"/>
  <headerFooter>
    <oddFooter>&amp;ROECD(2017), Basic Income as a Policy Option: Can it add up? - &amp;A</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zoomScaleNormal="100" workbookViewId="0">
      <selection sqref="A1:K1"/>
    </sheetView>
  </sheetViews>
  <sheetFormatPr defaultRowHeight="12.75"/>
  <cols>
    <col min="12" max="12" width="9.140625" customWidth="1"/>
    <col min="13" max="13" width="14.28515625" bestFit="1" customWidth="1"/>
    <col min="14" max="14" width="5.42578125" bestFit="1" customWidth="1"/>
    <col min="15" max="15" width="18.85546875" style="97" bestFit="1" customWidth="1"/>
    <col min="16" max="16" width="17.5703125" style="97" bestFit="1" customWidth="1"/>
    <col min="17" max="17" width="15" style="31" bestFit="1" customWidth="1"/>
    <col min="19" max="19" width="15" bestFit="1" customWidth="1"/>
  </cols>
  <sheetData>
    <row r="1" spans="1:28">
      <c r="A1" s="108" t="s">
        <v>118</v>
      </c>
      <c r="B1" s="108"/>
      <c r="C1" s="108"/>
      <c r="D1" s="108"/>
      <c r="E1" s="108"/>
      <c r="F1" s="108"/>
      <c r="G1" s="108"/>
      <c r="H1" s="108"/>
      <c r="I1" s="108"/>
      <c r="J1" s="108"/>
      <c r="K1" s="108"/>
      <c r="M1" s="109" t="s">
        <v>153</v>
      </c>
      <c r="N1" s="109"/>
      <c r="O1" s="109"/>
      <c r="P1" s="109"/>
      <c r="Q1" s="109"/>
      <c r="S1" s="57" t="s">
        <v>193</v>
      </c>
    </row>
    <row r="2" spans="1:28">
      <c r="A2" s="110" t="s">
        <v>117</v>
      </c>
      <c r="B2" s="110"/>
      <c r="C2" s="110"/>
      <c r="D2" s="110"/>
      <c r="E2" s="110"/>
      <c r="F2" s="110"/>
      <c r="G2" s="110"/>
      <c r="H2" s="110"/>
      <c r="I2" s="110"/>
      <c r="J2" s="110"/>
      <c r="K2" s="110"/>
      <c r="M2" s="109"/>
      <c r="N2" s="109"/>
      <c r="O2" s="109"/>
      <c r="P2" s="109"/>
      <c r="Q2" s="109"/>
    </row>
    <row r="3" spans="1:28">
      <c r="M3" s="33"/>
      <c r="N3" s="33"/>
      <c r="O3" s="36" t="s">
        <v>93</v>
      </c>
      <c r="P3" s="36" t="s">
        <v>94</v>
      </c>
      <c r="Q3" s="34"/>
    </row>
    <row r="4" spans="1:28">
      <c r="O4" s="35" t="s">
        <v>219</v>
      </c>
      <c r="P4" s="35" t="s">
        <v>220</v>
      </c>
    </row>
    <row r="5" spans="1:28">
      <c r="M5" t="s">
        <v>77</v>
      </c>
      <c r="N5" t="s">
        <v>84</v>
      </c>
      <c r="O5" s="7">
        <v>232.95673076923072</v>
      </c>
      <c r="P5" s="7">
        <v>29.435096153846153</v>
      </c>
      <c r="Q5" s="31" t="s">
        <v>120</v>
      </c>
    </row>
    <row r="6" spans="1:28">
      <c r="M6" t="s">
        <v>58</v>
      </c>
      <c r="N6" t="s">
        <v>59</v>
      </c>
      <c r="O6" s="7">
        <v>230.95238095238096</v>
      </c>
      <c r="P6" s="7">
        <v>42.857142857142854</v>
      </c>
      <c r="Q6" s="31" t="s">
        <v>121</v>
      </c>
    </row>
    <row r="7" spans="1:28">
      <c r="M7" t="s">
        <v>12</v>
      </c>
      <c r="N7" t="s">
        <v>40</v>
      </c>
      <c r="O7" s="7">
        <v>213.86960645507151</v>
      </c>
      <c r="P7" s="7">
        <v>46.027608626922699</v>
      </c>
      <c r="Q7" s="31" t="s">
        <v>122</v>
      </c>
    </row>
    <row r="8" spans="1:28">
      <c r="M8" t="s">
        <v>95</v>
      </c>
      <c r="N8" t="s">
        <v>85</v>
      </c>
      <c r="O8" s="7">
        <v>213.17540322580643</v>
      </c>
      <c r="P8" s="7">
        <v>20.725806451612904</v>
      </c>
      <c r="Q8" s="31" t="s">
        <v>123</v>
      </c>
    </row>
    <row r="9" spans="1:28">
      <c r="M9" t="s">
        <v>41</v>
      </c>
      <c r="N9" t="s">
        <v>42</v>
      </c>
      <c r="O9" s="7">
        <v>169.31251083835915</v>
      </c>
      <c r="P9" s="7">
        <v>34.931308888417895</v>
      </c>
      <c r="Q9" s="31" t="s">
        <v>124</v>
      </c>
    </row>
    <row r="10" spans="1:28">
      <c r="M10" t="s">
        <v>60</v>
      </c>
      <c r="N10" t="s">
        <v>61</v>
      </c>
      <c r="O10" s="7">
        <v>168.77092394743408</v>
      </c>
      <c r="P10" s="7">
        <v>28.741452056373298</v>
      </c>
      <c r="Q10" s="31" t="s">
        <v>125</v>
      </c>
    </row>
    <row r="11" spans="1:28">
      <c r="M11" t="s">
        <v>46</v>
      </c>
      <c r="N11" t="s">
        <v>47</v>
      </c>
      <c r="O11" s="7">
        <v>161.37211657902796</v>
      </c>
      <c r="P11" s="7">
        <v>67.333146591307994</v>
      </c>
      <c r="Q11" s="31" t="s">
        <v>126</v>
      </c>
    </row>
    <row r="12" spans="1:28">
      <c r="M12" t="s">
        <v>34</v>
      </c>
      <c r="N12" t="s">
        <v>35</v>
      </c>
      <c r="O12" s="7">
        <v>147.12960278341546</v>
      </c>
      <c r="P12" s="7">
        <v>63.88808350246449</v>
      </c>
      <c r="Q12" s="31" t="s">
        <v>127</v>
      </c>
      <c r="T12" s="3"/>
      <c r="U12" s="3"/>
      <c r="V12" s="3"/>
      <c r="W12" s="3"/>
      <c r="X12" s="3"/>
      <c r="Y12" s="3"/>
      <c r="Z12" s="3"/>
    </row>
    <row r="13" spans="1:28">
      <c r="M13" t="s">
        <v>44</v>
      </c>
      <c r="N13" t="s">
        <v>45</v>
      </c>
      <c r="O13" s="7">
        <v>142.50896684145073</v>
      </c>
      <c r="P13" s="7">
        <v>67.774694260466575</v>
      </c>
      <c r="Q13" s="31" t="s">
        <v>128</v>
      </c>
      <c r="S13" s="3"/>
      <c r="T13" s="3"/>
      <c r="U13" s="3"/>
      <c r="V13" s="3"/>
      <c r="W13" s="3"/>
      <c r="X13" s="3"/>
      <c r="Y13" s="3"/>
      <c r="Z13" s="3"/>
    </row>
    <row r="14" spans="1:28">
      <c r="M14" t="s">
        <v>96</v>
      </c>
      <c r="N14" t="s">
        <v>86</v>
      </c>
      <c r="O14" s="7">
        <v>136.15045251433776</v>
      </c>
      <c r="P14" s="7">
        <v>63.886113346687729</v>
      </c>
      <c r="Q14" s="31" t="s">
        <v>96</v>
      </c>
      <c r="S14" s="3"/>
      <c r="T14" s="3"/>
      <c r="U14" s="3"/>
      <c r="V14" s="3"/>
      <c r="W14" s="3"/>
      <c r="X14" s="3"/>
      <c r="Y14" s="3"/>
      <c r="Z14" s="3"/>
    </row>
    <row r="15" spans="1:28">
      <c r="M15" t="s">
        <v>36</v>
      </c>
      <c r="N15" t="s">
        <v>37</v>
      </c>
      <c r="O15" s="7">
        <v>135.1235015600036</v>
      </c>
      <c r="P15" s="7">
        <v>67.417315165834353</v>
      </c>
      <c r="Q15" s="31" t="s">
        <v>129</v>
      </c>
      <c r="S15" s="3"/>
      <c r="T15" s="3"/>
      <c r="U15" s="4"/>
      <c r="V15" s="4"/>
      <c r="W15" s="4"/>
      <c r="X15" s="4"/>
      <c r="Y15" s="4"/>
      <c r="Z15" s="4"/>
      <c r="AA15" s="4"/>
      <c r="AB15" s="4"/>
    </row>
    <row r="16" spans="1:28">
      <c r="M16" t="s">
        <v>78</v>
      </c>
      <c r="N16" t="s">
        <v>87</v>
      </c>
      <c r="O16" s="7">
        <v>129.39007474815349</v>
      </c>
      <c r="P16" s="7">
        <v>78.835119924745555</v>
      </c>
      <c r="Q16" s="31" t="s">
        <v>130</v>
      </c>
      <c r="S16" s="3"/>
      <c r="T16" s="3"/>
      <c r="U16" s="4"/>
      <c r="V16" s="4"/>
      <c r="W16" s="4"/>
      <c r="X16" s="4"/>
      <c r="Y16" s="4"/>
      <c r="Z16" s="4"/>
      <c r="AA16" s="4"/>
      <c r="AB16" s="4"/>
    </row>
    <row r="17" spans="1:28" ht="49.5" customHeight="1">
      <c r="A17" s="111" t="s">
        <v>152</v>
      </c>
      <c r="B17" s="111"/>
      <c r="C17" s="111"/>
      <c r="D17" s="111"/>
      <c r="E17" s="111"/>
      <c r="F17" s="111"/>
      <c r="G17" s="111"/>
      <c r="H17" s="111"/>
      <c r="I17" s="111"/>
      <c r="J17" s="111"/>
      <c r="K17" s="111"/>
      <c r="M17" t="s">
        <v>48</v>
      </c>
      <c r="N17" t="s">
        <v>49</v>
      </c>
      <c r="O17" s="7">
        <v>125.74152375862556</v>
      </c>
      <c r="P17" s="7">
        <v>78.126817460192711</v>
      </c>
      <c r="Q17" s="31" t="s">
        <v>131</v>
      </c>
      <c r="S17" s="3"/>
      <c r="T17" s="3"/>
      <c r="U17" s="4"/>
      <c r="V17" s="4"/>
      <c r="W17" s="4"/>
      <c r="X17" s="4"/>
      <c r="Y17" s="4"/>
      <c r="Z17" s="4"/>
      <c r="AA17" s="4"/>
      <c r="AB17" s="4"/>
    </row>
    <row r="18" spans="1:28">
      <c r="M18" t="s">
        <v>54</v>
      </c>
      <c r="N18" t="s">
        <v>55</v>
      </c>
      <c r="O18" s="7">
        <v>121.77955683408439</v>
      </c>
      <c r="P18" s="7">
        <v>102.01016436286875</v>
      </c>
      <c r="Q18" s="31" t="s">
        <v>132</v>
      </c>
      <c r="S18" s="3"/>
      <c r="T18" s="3"/>
      <c r="U18" s="4"/>
      <c r="V18" s="4"/>
      <c r="W18" s="4"/>
      <c r="X18" s="4"/>
      <c r="Y18" s="4"/>
      <c r="Z18" s="4"/>
      <c r="AA18" s="4"/>
      <c r="AB18" s="4"/>
    </row>
    <row r="19" spans="1:28">
      <c r="M19" t="s">
        <v>79</v>
      </c>
      <c r="N19" t="s">
        <v>88</v>
      </c>
      <c r="O19" s="7">
        <v>121.60042866193798</v>
      </c>
      <c r="P19" s="7">
        <v>92.875494792236353</v>
      </c>
      <c r="Q19" s="31" t="s">
        <v>133</v>
      </c>
      <c r="S19" s="3"/>
      <c r="T19" s="3"/>
      <c r="U19" s="4"/>
      <c r="V19" s="4"/>
      <c r="W19" s="4"/>
      <c r="X19" s="4"/>
      <c r="Y19" s="4"/>
      <c r="Z19" s="4"/>
      <c r="AA19" s="4"/>
      <c r="AB19" s="4"/>
    </row>
    <row r="20" spans="1:28">
      <c r="M20" t="s">
        <v>13</v>
      </c>
      <c r="N20" t="s">
        <v>43</v>
      </c>
      <c r="O20" s="7">
        <v>119</v>
      </c>
      <c r="P20" s="7">
        <v>107</v>
      </c>
      <c r="Q20" s="31" t="s">
        <v>13</v>
      </c>
      <c r="S20" s="3"/>
      <c r="T20" s="3"/>
      <c r="U20" s="4"/>
      <c r="V20" s="4"/>
      <c r="W20" s="4"/>
      <c r="X20" s="4"/>
      <c r="Y20" s="4"/>
      <c r="Z20" s="4"/>
      <c r="AA20" s="4"/>
      <c r="AB20" s="4"/>
    </row>
    <row r="21" spans="1:28" ht="27" customHeight="1">
      <c r="A21" s="112" t="s">
        <v>224</v>
      </c>
      <c r="B21" s="112"/>
      <c r="C21" s="112"/>
      <c r="D21" s="112"/>
      <c r="E21" s="112"/>
      <c r="F21" s="112"/>
      <c r="G21" s="112"/>
      <c r="H21" s="112"/>
      <c r="I21" s="112"/>
      <c r="J21" s="112"/>
      <c r="K21" s="112"/>
      <c r="M21" t="s">
        <v>149</v>
      </c>
      <c r="N21" t="s">
        <v>64</v>
      </c>
      <c r="O21" s="7">
        <v>117.82767724471918</v>
      </c>
      <c r="P21" s="7">
        <v>67.574942740150234</v>
      </c>
      <c r="Q21" s="31" t="s">
        <v>150</v>
      </c>
      <c r="S21" s="3"/>
      <c r="T21" s="3"/>
      <c r="U21" s="4"/>
      <c r="V21" s="4"/>
      <c r="W21" s="4"/>
      <c r="X21" s="4"/>
      <c r="Y21" s="4"/>
      <c r="Z21" s="4"/>
      <c r="AA21" s="4"/>
      <c r="AB21" s="4"/>
    </row>
    <row r="22" spans="1:28">
      <c r="A22" s="110" t="s">
        <v>239</v>
      </c>
      <c r="B22" s="110"/>
      <c r="C22" s="110"/>
      <c r="D22" s="110"/>
      <c r="E22" s="110"/>
      <c r="F22" s="110"/>
      <c r="G22" s="110"/>
      <c r="H22" s="110"/>
      <c r="I22" s="110"/>
      <c r="J22" s="110"/>
      <c r="K22" s="110"/>
      <c r="M22" s="29" t="s">
        <v>100</v>
      </c>
      <c r="N22" s="29"/>
      <c r="O22" s="30">
        <v>117.80150202254416</v>
      </c>
      <c r="P22" s="30">
        <v>93.614717771937421</v>
      </c>
      <c r="Q22" s="32" t="s">
        <v>134</v>
      </c>
      <c r="S22" s="3"/>
      <c r="T22" s="3"/>
      <c r="U22" s="4"/>
      <c r="V22" s="4"/>
      <c r="W22" s="4"/>
      <c r="X22" s="4"/>
      <c r="Y22" s="4"/>
      <c r="Z22" s="4"/>
      <c r="AA22" s="4"/>
      <c r="AB22" s="4"/>
    </row>
    <row r="23" spans="1:28">
      <c r="M23" t="s">
        <v>67</v>
      </c>
      <c r="N23" t="s">
        <v>68</v>
      </c>
      <c r="O23" s="7">
        <v>115.001006652192</v>
      </c>
      <c r="P23" s="7">
        <v>103.05070597961983</v>
      </c>
      <c r="Q23" s="31" t="s">
        <v>135</v>
      </c>
      <c r="S23" s="3"/>
      <c r="T23" s="3"/>
      <c r="U23" s="4"/>
      <c r="V23" s="4"/>
      <c r="W23" s="4"/>
      <c r="X23" s="4"/>
      <c r="Y23" s="4"/>
      <c r="Z23" s="4"/>
      <c r="AA23" s="4"/>
      <c r="AB23" s="4"/>
    </row>
    <row r="24" spans="1:28">
      <c r="M24" t="s">
        <v>80</v>
      </c>
      <c r="N24" t="s">
        <v>89</v>
      </c>
      <c r="O24" s="7">
        <v>108.05903978359487</v>
      </c>
      <c r="P24" s="7">
        <v>121.30630919586235</v>
      </c>
      <c r="Q24" s="31" t="s">
        <v>136</v>
      </c>
      <c r="S24" s="3"/>
      <c r="T24" s="3"/>
      <c r="U24" s="4"/>
      <c r="V24" s="4"/>
      <c r="W24" s="4"/>
      <c r="X24" s="4"/>
      <c r="Y24" s="4"/>
      <c r="Z24" s="4"/>
      <c r="AA24" s="4"/>
      <c r="AB24" s="4"/>
    </row>
    <row r="25" spans="1:28">
      <c r="M25" t="s">
        <v>81</v>
      </c>
      <c r="N25" t="s">
        <v>90</v>
      </c>
      <c r="O25" s="7">
        <v>106.08513982560632</v>
      </c>
      <c r="P25" s="7">
        <v>99.38509177139936</v>
      </c>
      <c r="Q25" s="31" t="s">
        <v>137</v>
      </c>
      <c r="S25" s="3"/>
      <c r="T25" s="3"/>
      <c r="U25" s="4"/>
      <c r="V25" s="4"/>
      <c r="W25" s="4"/>
      <c r="X25" s="4"/>
      <c r="Y25" s="4"/>
      <c r="Z25" s="4"/>
      <c r="AA25" s="4"/>
      <c r="AB25" s="4"/>
    </row>
    <row r="26" spans="1:28">
      <c r="M26" t="s">
        <v>62</v>
      </c>
      <c r="N26" t="s">
        <v>63</v>
      </c>
      <c r="O26" s="7">
        <v>99.186129835541053</v>
      </c>
      <c r="P26" s="7">
        <v>96.235655261395152</v>
      </c>
      <c r="Q26" s="31" t="s">
        <v>138</v>
      </c>
      <c r="S26" s="3"/>
      <c r="T26" s="3"/>
      <c r="U26" s="4"/>
      <c r="V26" s="4"/>
      <c r="W26" s="4"/>
      <c r="X26" s="4"/>
      <c r="Y26" s="4"/>
      <c r="Z26" s="4"/>
      <c r="AA26" s="4"/>
      <c r="AB26" s="4"/>
    </row>
    <row r="27" spans="1:28">
      <c r="M27" t="s">
        <v>119</v>
      </c>
      <c r="N27" t="s">
        <v>75</v>
      </c>
      <c r="O27" s="7">
        <v>98.261779211597997</v>
      </c>
      <c r="P27" s="7">
        <v>92.781515163069074</v>
      </c>
      <c r="Q27" s="31" t="s">
        <v>151</v>
      </c>
      <c r="S27" s="3"/>
      <c r="T27" s="3"/>
      <c r="U27" s="4"/>
      <c r="V27" s="4"/>
      <c r="W27" s="4"/>
      <c r="X27" s="4"/>
      <c r="Y27" s="4"/>
      <c r="Z27" s="4"/>
      <c r="AA27" s="4"/>
      <c r="AB27" s="4"/>
    </row>
    <row r="28" spans="1:28">
      <c r="M28" t="s">
        <v>69</v>
      </c>
      <c r="N28" t="s">
        <v>70</v>
      </c>
      <c r="O28" s="7">
        <v>96.421793380854155</v>
      </c>
      <c r="P28" s="7">
        <v>91.736580993497711</v>
      </c>
      <c r="Q28" s="31" t="s">
        <v>139</v>
      </c>
      <c r="S28" s="3"/>
      <c r="T28" s="3"/>
      <c r="U28" s="4"/>
      <c r="V28" s="4"/>
      <c r="W28" s="4"/>
      <c r="X28" s="4"/>
      <c r="Y28" s="4"/>
      <c r="Z28" s="4"/>
      <c r="AA28" s="4"/>
      <c r="AB28" s="4"/>
    </row>
    <row r="29" spans="1:28">
      <c r="M29" t="s">
        <v>52</v>
      </c>
      <c r="N29" t="s">
        <v>53</v>
      </c>
      <c r="O29" s="7">
        <v>85.352339254423768</v>
      </c>
      <c r="P29" s="7">
        <v>90.290986299979522</v>
      </c>
      <c r="Q29" s="31" t="s">
        <v>140</v>
      </c>
      <c r="S29" s="3"/>
      <c r="T29" s="3"/>
      <c r="U29" s="4"/>
      <c r="V29" s="4"/>
      <c r="W29" s="4"/>
      <c r="X29" s="4"/>
      <c r="Y29" s="4"/>
      <c r="Z29" s="4"/>
      <c r="AA29" s="4"/>
      <c r="AB29" s="4"/>
    </row>
    <row r="30" spans="1:28">
      <c r="M30" t="s">
        <v>97</v>
      </c>
      <c r="N30" t="s">
        <v>98</v>
      </c>
      <c r="O30" s="7">
        <v>85.338345864661648</v>
      </c>
      <c r="P30" s="7">
        <v>95.238095238095255</v>
      </c>
      <c r="Q30" s="31" t="s">
        <v>141</v>
      </c>
      <c r="S30" s="3"/>
      <c r="T30" s="3"/>
      <c r="U30" s="4"/>
      <c r="V30" s="4"/>
      <c r="W30" s="4"/>
      <c r="X30" s="4"/>
      <c r="Y30" s="4"/>
      <c r="Z30" s="4"/>
      <c r="AA30" s="4"/>
      <c r="AB30" s="4"/>
    </row>
    <row r="31" spans="1:28">
      <c r="M31" t="s">
        <v>38</v>
      </c>
      <c r="N31" t="s">
        <v>39</v>
      </c>
      <c r="O31" s="7">
        <v>83.44385421902669</v>
      </c>
      <c r="P31" s="7">
        <v>119.69874959457719</v>
      </c>
      <c r="Q31" s="31" t="s">
        <v>142</v>
      </c>
      <c r="S31" s="3"/>
      <c r="U31" s="4"/>
      <c r="V31" s="4"/>
      <c r="W31" s="4"/>
      <c r="X31" s="4"/>
      <c r="Y31" s="4"/>
      <c r="Z31" s="4"/>
      <c r="AA31" s="4"/>
      <c r="AB31" s="4"/>
    </row>
    <row r="32" spans="1:28">
      <c r="M32" t="s">
        <v>82</v>
      </c>
      <c r="N32" t="s">
        <v>91</v>
      </c>
      <c r="O32" s="7">
        <v>78.042638115157686</v>
      </c>
      <c r="P32" s="7">
        <v>134.06649040312615</v>
      </c>
      <c r="Q32" s="31" t="s">
        <v>143</v>
      </c>
      <c r="U32" s="4"/>
      <c r="V32" s="4"/>
      <c r="W32" s="4"/>
      <c r="X32" s="4"/>
      <c r="Y32" s="4"/>
      <c r="Z32" s="4"/>
      <c r="AA32" s="4"/>
      <c r="AB32" s="4"/>
    </row>
    <row r="33" spans="1:28">
      <c r="M33" t="s">
        <v>50</v>
      </c>
      <c r="N33" t="s">
        <v>51</v>
      </c>
      <c r="O33" s="7">
        <v>75.154319796398028</v>
      </c>
      <c r="P33" s="7">
        <v>113.29278568317952</v>
      </c>
      <c r="Q33" s="31" t="s">
        <v>50</v>
      </c>
      <c r="U33" s="4"/>
      <c r="V33" s="4"/>
      <c r="W33" s="4"/>
      <c r="X33" s="4"/>
      <c r="Y33" s="4"/>
      <c r="Z33" s="4"/>
      <c r="AA33" s="4"/>
      <c r="AB33" s="4"/>
    </row>
    <row r="34" spans="1:28">
      <c r="M34" t="s">
        <v>83</v>
      </c>
      <c r="N34" t="s">
        <v>92</v>
      </c>
      <c r="O34" s="7">
        <v>74.371482919870019</v>
      </c>
      <c r="P34" s="7">
        <v>154.32690021399702</v>
      </c>
      <c r="Q34" s="31" t="s">
        <v>144</v>
      </c>
    </row>
    <row r="35" spans="1:28">
      <c r="M35" t="s">
        <v>73</v>
      </c>
      <c r="N35" t="s">
        <v>74</v>
      </c>
      <c r="O35" s="7">
        <v>71.31147478945708</v>
      </c>
      <c r="P35" s="7">
        <v>99.547993311082067</v>
      </c>
      <c r="Q35" s="31" t="s">
        <v>145</v>
      </c>
    </row>
    <row r="36" spans="1:28">
      <c r="M36" t="s">
        <v>65</v>
      </c>
      <c r="N36" t="s">
        <v>66</v>
      </c>
      <c r="O36" s="7">
        <v>54.354929179855176</v>
      </c>
      <c r="P36" s="7">
        <v>163.12673683444746</v>
      </c>
      <c r="Q36" s="31" t="s">
        <v>146</v>
      </c>
    </row>
    <row r="37" spans="1:28" ht="62.45" customHeight="1">
      <c r="A37" s="107" t="s">
        <v>225</v>
      </c>
      <c r="B37" s="107"/>
      <c r="C37" s="107"/>
      <c r="D37" s="107"/>
      <c r="E37" s="107"/>
      <c r="F37" s="107"/>
      <c r="G37" s="107"/>
      <c r="H37" s="107"/>
      <c r="I37" s="107"/>
      <c r="J37" s="107"/>
      <c r="K37" s="107"/>
      <c r="M37" t="s">
        <v>56</v>
      </c>
      <c r="N37" t="s">
        <v>57</v>
      </c>
      <c r="O37" s="7">
        <v>53.888545842521403</v>
      </c>
      <c r="P37" s="7">
        <v>193.4457013154454</v>
      </c>
      <c r="Q37" s="31" t="s">
        <v>56</v>
      </c>
    </row>
    <row r="38" spans="1:28">
      <c r="M38" t="s">
        <v>15</v>
      </c>
      <c r="N38" t="s">
        <v>76</v>
      </c>
      <c r="O38" s="7">
        <v>40.340003894722443</v>
      </c>
      <c r="P38" s="7">
        <v>187.73146131854233</v>
      </c>
      <c r="Q38" s="31" t="s">
        <v>147</v>
      </c>
    </row>
    <row r="39" spans="1:28">
      <c r="M39" t="s">
        <v>71</v>
      </c>
      <c r="N39" t="s">
        <v>72</v>
      </c>
      <c r="O39" s="7">
        <v>34.716821244157636</v>
      </c>
      <c r="P39" s="7">
        <v>165.71110723373749</v>
      </c>
      <c r="Q39" s="31" t="s">
        <v>148</v>
      </c>
    </row>
    <row r="40" spans="1:28">
      <c r="O40" s="7"/>
      <c r="P40" s="7"/>
    </row>
    <row r="41" spans="1:28">
      <c r="O41" s="7"/>
      <c r="P41" s="7"/>
    </row>
  </sheetData>
  <mergeCells count="7">
    <mergeCell ref="A37:K37"/>
    <mergeCell ref="A1:K1"/>
    <mergeCell ref="M1:Q2"/>
    <mergeCell ref="A2:K2"/>
    <mergeCell ref="A17:K17"/>
    <mergeCell ref="A21:K21"/>
    <mergeCell ref="A22:K22"/>
  </mergeCells>
  <hyperlinks>
    <hyperlink ref="S1" location="ReadMe!A1" display="Back to ReadMe"/>
  </hyperlinks>
  <pageMargins left="0.70866141732283472" right="0.70866141732283472" top="0.74803149606299213" bottom="0.74803149606299213" header="0.31496062992125984" footer="0.31496062992125984"/>
  <pageSetup paperSize="9" scale="76" orientation="landscape" r:id="rId1"/>
  <headerFooter>
    <oddFooter>&amp;ROECD(2017), Basic Income as a Policy Option: Can it add up? -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
  <sheetViews>
    <sheetView zoomScaleNormal="100" workbookViewId="0">
      <selection sqref="A1:K1"/>
    </sheetView>
  </sheetViews>
  <sheetFormatPr defaultRowHeight="12.75"/>
  <cols>
    <col min="11" max="11" width="11.7109375" customWidth="1"/>
    <col min="12" max="12" width="9.140625" style="38"/>
    <col min="13" max="13" width="15.85546875" style="38" bestFit="1" customWidth="1"/>
    <col min="14" max="14" width="31.5703125" style="40" bestFit="1" customWidth="1"/>
    <col min="15" max="15" width="48.85546875" style="40" bestFit="1" customWidth="1"/>
    <col min="16" max="16" width="18.28515625" style="38" bestFit="1" customWidth="1"/>
    <col min="17" max="17" width="9.140625" style="38"/>
    <col min="18" max="18" width="15" style="38" bestFit="1" customWidth="1"/>
    <col min="19" max="21" width="9.140625" style="38"/>
  </cols>
  <sheetData>
    <row r="1" spans="1:32">
      <c r="A1" s="108" t="s">
        <v>154</v>
      </c>
      <c r="B1" s="108"/>
      <c r="C1" s="108"/>
      <c r="D1" s="108"/>
      <c r="E1" s="108"/>
      <c r="F1" s="108"/>
      <c r="G1" s="108"/>
      <c r="H1" s="108"/>
      <c r="I1" s="108"/>
      <c r="J1" s="108"/>
      <c r="K1" s="108"/>
      <c r="M1" s="8"/>
      <c r="N1" s="42" t="s">
        <v>103</v>
      </c>
      <c r="O1" s="42" t="s">
        <v>109</v>
      </c>
      <c r="P1" s="8"/>
      <c r="R1" s="57" t="s">
        <v>193</v>
      </c>
    </row>
    <row r="2" spans="1:32">
      <c r="A2" s="114" t="s">
        <v>238</v>
      </c>
      <c r="B2" s="114"/>
      <c r="C2" s="114"/>
      <c r="D2" s="114"/>
      <c r="E2" s="114"/>
      <c r="F2" s="114"/>
      <c r="G2" s="114"/>
      <c r="H2" s="114"/>
      <c r="I2" s="114"/>
      <c r="J2" s="114"/>
      <c r="K2" s="114"/>
      <c r="M2" s="8"/>
      <c r="N2" s="42" t="s">
        <v>221</v>
      </c>
      <c r="O2" s="42" t="s">
        <v>237</v>
      </c>
      <c r="P2" s="8"/>
    </row>
    <row r="3" spans="1:32" ht="14.25">
      <c r="M3" s="39" t="s">
        <v>50</v>
      </c>
      <c r="N3" s="37">
        <v>0.48327346919848091</v>
      </c>
      <c r="O3" s="37">
        <v>0.87972055009209993</v>
      </c>
      <c r="P3" s="41" t="s">
        <v>50</v>
      </c>
    </row>
    <row r="4" spans="1:32" ht="14.25">
      <c r="M4" s="39" t="s">
        <v>65</v>
      </c>
      <c r="N4" s="37">
        <v>0.32732439705219807</v>
      </c>
      <c r="O4" s="37">
        <v>0.58893060622179116</v>
      </c>
      <c r="P4" s="41" t="s">
        <v>146</v>
      </c>
    </row>
    <row r="5" spans="1:32" ht="14.25">
      <c r="M5" s="39" t="s">
        <v>81</v>
      </c>
      <c r="N5" s="37">
        <v>0.28462548986759295</v>
      </c>
      <c r="O5" s="37">
        <v>0.90544701859426691</v>
      </c>
      <c r="P5" s="41" t="s">
        <v>137</v>
      </c>
    </row>
    <row r="6" spans="1:32" ht="14.25">
      <c r="M6" s="39" t="s">
        <v>36</v>
      </c>
      <c r="N6" s="37">
        <v>0.28294436244782373</v>
      </c>
      <c r="O6" s="37">
        <v>0.81286020927850244</v>
      </c>
      <c r="P6" s="41" t="s">
        <v>129</v>
      </c>
    </row>
    <row r="7" spans="1:32" ht="14.25">
      <c r="M7" s="39" t="s">
        <v>71</v>
      </c>
      <c r="N7" s="37">
        <v>0.26566531479380873</v>
      </c>
      <c r="O7" s="37">
        <v>0</v>
      </c>
      <c r="P7" s="41" t="s">
        <v>148</v>
      </c>
      <c r="W7" s="3"/>
      <c r="X7" s="3"/>
      <c r="Y7" s="3"/>
      <c r="Z7" s="3"/>
      <c r="AA7" s="3"/>
      <c r="AB7" s="3"/>
      <c r="AC7" s="3"/>
      <c r="AD7" s="3"/>
      <c r="AE7" s="3"/>
      <c r="AF7" s="3"/>
    </row>
    <row r="8" spans="1:32" ht="14.25">
      <c r="M8" s="39" t="s">
        <v>12</v>
      </c>
      <c r="N8" s="37">
        <v>0.25923220692794191</v>
      </c>
      <c r="O8" s="37">
        <v>0.43913041093798638</v>
      </c>
      <c r="P8" s="41" t="s">
        <v>122</v>
      </c>
      <c r="W8" s="3"/>
      <c r="X8" s="3"/>
      <c r="Y8" s="3"/>
      <c r="Z8" s="3"/>
      <c r="AA8" s="3"/>
      <c r="AB8" s="3"/>
      <c r="AC8" s="3"/>
      <c r="AD8" s="3"/>
      <c r="AE8" s="3"/>
      <c r="AF8" s="3"/>
    </row>
    <row r="9" spans="1:32" ht="14.25">
      <c r="M9" s="39" t="s">
        <v>58</v>
      </c>
      <c r="N9" s="37">
        <v>0.25083886553438189</v>
      </c>
      <c r="O9" s="37">
        <v>0.98841115083383269</v>
      </c>
      <c r="P9" s="41" t="s">
        <v>121</v>
      </c>
      <c r="W9" s="3"/>
      <c r="X9" s="3"/>
      <c r="Y9" s="3"/>
      <c r="Z9" s="3"/>
      <c r="AA9" s="3"/>
      <c r="AB9" s="3"/>
      <c r="AC9" s="3"/>
      <c r="AD9" s="3"/>
      <c r="AE9" s="3"/>
      <c r="AF9" s="3"/>
    </row>
    <row r="10" spans="1:32" ht="14.25">
      <c r="M10" s="39" t="s">
        <v>41</v>
      </c>
      <c r="N10" s="37">
        <v>0.24834703421589999</v>
      </c>
      <c r="O10" s="37">
        <v>0.83715831119809236</v>
      </c>
      <c r="P10" s="41" t="s">
        <v>124</v>
      </c>
      <c r="W10" s="3"/>
      <c r="X10" s="3"/>
      <c r="Y10" s="3"/>
      <c r="Z10" s="3"/>
      <c r="AA10" s="3"/>
      <c r="AB10" s="3"/>
      <c r="AC10" s="3"/>
      <c r="AD10" s="3"/>
      <c r="AE10" s="3"/>
      <c r="AF10" s="3"/>
    </row>
    <row r="11" spans="1:32" ht="14.25">
      <c r="M11" s="39" t="s">
        <v>56</v>
      </c>
      <c r="N11" s="37">
        <v>0.24719813433653437</v>
      </c>
      <c r="O11" s="37">
        <v>0.46719495633427</v>
      </c>
      <c r="P11" s="41" t="s">
        <v>56</v>
      </c>
      <c r="W11" s="3"/>
      <c r="X11" s="3"/>
      <c r="Y11" s="3"/>
      <c r="Z11" s="3"/>
      <c r="AA11" s="3"/>
      <c r="AB11" s="3"/>
      <c r="AC11" s="3"/>
      <c r="AD11" s="3"/>
      <c r="AE11" s="3"/>
      <c r="AF11" s="3"/>
    </row>
    <row r="12" spans="1:32" ht="14.25">
      <c r="M12" s="39" t="s">
        <v>69</v>
      </c>
      <c r="N12" s="37">
        <v>0.23384310388380641</v>
      </c>
      <c r="O12" s="37">
        <v>0.29359881790422082</v>
      </c>
      <c r="P12" s="41" t="s">
        <v>139</v>
      </c>
      <c r="W12" s="3"/>
      <c r="X12" s="3"/>
      <c r="Y12" s="4"/>
      <c r="Z12" s="4"/>
      <c r="AA12" s="4"/>
      <c r="AB12" s="4"/>
      <c r="AC12" s="4"/>
      <c r="AD12" s="4"/>
      <c r="AE12" s="4"/>
      <c r="AF12" s="4"/>
    </row>
    <row r="13" spans="1:32" ht="14.25">
      <c r="M13" s="39" t="s">
        <v>52</v>
      </c>
      <c r="N13" s="37">
        <v>0.23088508552429207</v>
      </c>
      <c r="O13" s="37">
        <v>0.36286669384427228</v>
      </c>
      <c r="P13" s="41" t="s">
        <v>140</v>
      </c>
      <c r="W13" s="3"/>
      <c r="X13" s="3"/>
      <c r="Y13" s="4"/>
      <c r="Z13" s="4"/>
      <c r="AA13" s="4"/>
      <c r="AB13" s="4"/>
      <c r="AC13" s="4"/>
      <c r="AD13" s="4"/>
      <c r="AE13" s="4"/>
      <c r="AF13" s="4"/>
    </row>
    <row r="14" spans="1:32" ht="14.25">
      <c r="M14" s="39" t="s">
        <v>15</v>
      </c>
      <c r="N14" s="37">
        <v>0.21942481016488161</v>
      </c>
      <c r="O14" s="37">
        <v>0.14013605442176871</v>
      </c>
      <c r="P14" s="41" t="s">
        <v>147</v>
      </c>
      <c r="W14" s="3"/>
      <c r="X14" s="3"/>
      <c r="Y14" s="4"/>
      <c r="Z14" s="4"/>
      <c r="AA14" s="4"/>
      <c r="AB14" s="4"/>
      <c r="AC14" s="4"/>
      <c r="AD14" s="4"/>
      <c r="AE14" s="4"/>
      <c r="AF14" s="4"/>
    </row>
    <row r="15" spans="1:32" ht="14.25">
      <c r="M15" s="39" t="s">
        <v>38</v>
      </c>
      <c r="N15" s="37">
        <v>0.21636606047954188</v>
      </c>
      <c r="O15" s="37">
        <v>0.58532255716077519</v>
      </c>
      <c r="P15" s="41" t="s">
        <v>142</v>
      </c>
      <c r="W15" s="3"/>
      <c r="X15" s="3"/>
      <c r="Y15" s="4"/>
      <c r="Z15" s="4"/>
      <c r="AA15" s="4"/>
      <c r="AB15" s="4"/>
      <c r="AC15" s="4"/>
      <c r="AD15" s="4"/>
      <c r="AE15" s="4"/>
      <c r="AF15" s="4"/>
    </row>
    <row r="16" spans="1:32" ht="14.25">
      <c r="M16" s="39" t="s">
        <v>46</v>
      </c>
      <c r="N16" s="37">
        <v>0.20589049050476566</v>
      </c>
      <c r="O16" s="37">
        <v>0.38163127795102475</v>
      </c>
      <c r="P16" s="41" t="s">
        <v>126</v>
      </c>
      <c r="W16" s="3"/>
      <c r="X16" s="3"/>
      <c r="Y16" s="4"/>
      <c r="Z16" s="4"/>
      <c r="AA16" s="4"/>
      <c r="AB16" s="4"/>
      <c r="AC16" s="4"/>
      <c r="AD16" s="4"/>
      <c r="AE16" s="4"/>
      <c r="AF16" s="4"/>
    </row>
    <row r="17" spans="1:32" ht="105.75" customHeight="1">
      <c r="A17" s="115" t="s">
        <v>155</v>
      </c>
      <c r="B17" s="115"/>
      <c r="C17" s="115"/>
      <c r="D17" s="115"/>
      <c r="E17" s="115"/>
      <c r="F17" s="115"/>
      <c r="G17" s="115"/>
      <c r="H17" s="115"/>
      <c r="I17" s="115"/>
      <c r="J17" s="115"/>
      <c r="K17" s="115"/>
      <c r="M17" s="39" t="s">
        <v>13</v>
      </c>
      <c r="N17" s="37">
        <v>0.20134265810252938</v>
      </c>
      <c r="O17" s="37">
        <v>0.55782718083617633</v>
      </c>
      <c r="P17" s="41" t="s">
        <v>13</v>
      </c>
      <c r="Q17" s="38" t="s">
        <v>108</v>
      </c>
      <c r="R17" s="9">
        <v>0.20134265810252938</v>
      </c>
      <c r="W17" s="3"/>
      <c r="X17" s="3"/>
      <c r="Y17" s="4"/>
      <c r="Z17" s="4"/>
      <c r="AA17" s="4"/>
      <c r="AB17" s="4"/>
      <c r="AC17" s="4"/>
      <c r="AD17" s="4"/>
      <c r="AE17" s="4"/>
      <c r="AF17" s="4"/>
    </row>
    <row r="18" spans="1:32" ht="14.25">
      <c r="M18" s="39" t="s">
        <v>48</v>
      </c>
      <c r="N18" s="37">
        <v>0.20064919304705811</v>
      </c>
      <c r="O18" s="37">
        <v>0.38531716306061392</v>
      </c>
      <c r="P18" s="41" t="s">
        <v>131</v>
      </c>
      <c r="W18" s="3"/>
      <c r="X18" s="3"/>
      <c r="Y18" s="4"/>
      <c r="Z18" s="4"/>
      <c r="AA18" s="4"/>
      <c r="AB18" s="4"/>
      <c r="AC18" s="4"/>
      <c r="AD18" s="4"/>
      <c r="AE18" s="4"/>
      <c r="AF18" s="4"/>
    </row>
    <row r="19" spans="1:32" ht="14.25">
      <c r="M19" s="39" t="s">
        <v>240</v>
      </c>
      <c r="N19" s="37">
        <v>0.18584132333514369</v>
      </c>
      <c r="O19" s="37">
        <v>0.37852832341325759</v>
      </c>
      <c r="P19" s="41" t="s">
        <v>150</v>
      </c>
      <c r="W19" s="3"/>
      <c r="X19" s="3"/>
      <c r="Y19" s="4"/>
      <c r="Z19" s="4"/>
      <c r="AA19" s="4"/>
      <c r="AB19" s="4"/>
      <c r="AC19" s="4"/>
      <c r="AD19" s="4"/>
      <c r="AE19" s="4"/>
      <c r="AF19" s="4"/>
    </row>
    <row r="20" spans="1:32" ht="14.25">
      <c r="M20" s="39" t="s">
        <v>60</v>
      </c>
      <c r="N20" s="37">
        <v>0.18509204919122277</v>
      </c>
      <c r="O20" s="37">
        <v>0.41235202189726977</v>
      </c>
      <c r="P20" s="41" t="s">
        <v>125</v>
      </c>
      <c r="W20" s="3"/>
      <c r="X20" s="3"/>
      <c r="Y20" s="4"/>
      <c r="Z20" s="4"/>
      <c r="AA20" s="4"/>
      <c r="AB20" s="4"/>
      <c r="AC20" s="4"/>
      <c r="AD20" s="4"/>
      <c r="AE20" s="4"/>
      <c r="AF20" s="4"/>
    </row>
    <row r="21" spans="1:32" ht="14.25">
      <c r="A21" s="116" t="s">
        <v>222</v>
      </c>
      <c r="B21" s="116"/>
      <c r="C21" s="116"/>
      <c r="D21" s="116"/>
      <c r="E21" s="116"/>
      <c r="F21" s="116"/>
      <c r="G21" s="116"/>
      <c r="H21" s="116"/>
      <c r="I21" s="116"/>
      <c r="J21" s="116"/>
      <c r="K21" s="116"/>
      <c r="M21" s="39" t="s">
        <v>241</v>
      </c>
      <c r="N21" s="37">
        <v>0.1773528452626299</v>
      </c>
      <c r="O21" s="37">
        <v>0.37864660849844001</v>
      </c>
      <c r="P21" s="41" t="s">
        <v>242</v>
      </c>
      <c r="W21" s="3"/>
      <c r="X21" s="3"/>
      <c r="Y21" s="4"/>
      <c r="Z21" s="4"/>
      <c r="AA21" s="4"/>
      <c r="AB21" s="4"/>
      <c r="AC21" s="4"/>
      <c r="AD21" s="4"/>
      <c r="AE21" s="4"/>
      <c r="AF21" s="4"/>
    </row>
    <row r="22" spans="1:32" ht="15" customHeight="1">
      <c r="A22" s="117" t="s">
        <v>236</v>
      </c>
      <c r="B22" s="117"/>
      <c r="C22" s="117"/>
      <c r="D22" s="117"/>
      <c r="E22" s="117"/>
      <c r="F22" s="117"/>
      <c r="G22" s="117"/>
      <c r="H22" s="117"/>
      <c r="I22" s="117"/>
      <c r="J22" s="117"/>
      <c r="K22" s="117"/>
      <c r="M22" s="39" t="s">
        <v>34</v>
      </c>
      <c r="N22" s="37">
        <v>0.16689010868846835</v>
      </c>
      <c r="O22" s="37">
        <v>0.44580684264496206</v>
      </c>
      <c r="P22" s="41" t="s">
        <v>127</v>
      </c>
      <c r="Y22" s="4"/>
      <c r="Z22" s="4"/>
      <c r="AA22" s="4"/>
      <c r="AB22" s="4"/>
      <c r="AC22" s="4"/>
      <c r="AD22" s="4"/>
      <c r="AE22" s="4"/>
      <c r="AF22" s="4"/>
    </row>
    <row r="23" spans="1:32" ht="14.25">
      <c r="M23" s="39" t="s">
        <v>95</v>
      </c>
      <c r="N23" s="37">
        <v>0.16139133626972657</v>
      </c>
      <c r="O23" s="37">
        <v>0.56568922759001328</v>
      </c>
      <c r="P23" s="41" t="s">
        <v>123</v>
      </c>
      <c r="Y23" s="4"/>
      <c r="Z23" s="4"/>
      <c r="AA23" s="4"/>
      <c r="AB23" s="4"/>
      <c r="AC23" s="4"/>
      <c r="AD23" s="4"/>
      <c r="AE23" s="4"/>
      <c r="AF23" s="4"/>
    </row>
    <row r="24" spans="1:32" ht="14.25">
      <c r="M24" s="39" t="s">
        <v>44</v>
      </c>
      <c r="N24" s="37">
        <v>0.16090513261186257</v>
      </c>
      <c r="O24" s="37">
        <v>0.43957292264848918</v>
      </c>
      <c r="P24" s="41" t="s">
        <v>128</v>
      </c>
      <c r="Y24" s="4"/>
      <c r="Z24" s="4"/>
      <c r="AA24" s="4"/>
      <c r="AB24" s="4"/>
      <c r="AC24" s="4"/>
      <c r="AD24" s="4"/>
      <c r="AE24" s="4"/>
      <c r="AF24" s="4"/>
    </row>
    <row r="25" spans="1:32" ht="14.25">
      <c r="M25" s="39" t="s">
        <v>77</v>
      </c>
      <c r="N25" s="37">
        <v>0.15381378076940774</v>
      </c>
      <c r="O25" s="37">
        <v>0.5819748282560826</v>
      </c>
      <c r="P25" s="41" t="s">
        <v>120</v>
      </c>
      <c r="Y25" s="4"/>
      <c r="Z25" s="4"/>
      <c r="AA25" s="4"/>
      <c r="AB25" s="4"/>
      <c r="AC25" s="4"/>
      <c r="AD25" s="4"/>
      <c r="AE25" s="4"/>
      <c r="AF25" s="4"/>
    </row>
    <row r="26" spans="1:32" ht="14.25">
      <c r="M26" s="39" t="s">
        <v>54</v>
      </c>
      <c r="N26" s="37">
        <v>0.15350867041070773</v>
      </c>
      <c r="O26" s="37">
        <v>0.94582840186770911</v>
      </c>
      <c r="P26" s="41" t="s">
        <v>132</v>
      </c>
      <c r="Y26" s="4"/>
      <c r="Z26" s="4"/>
      <c r="AA26" s="4"/>
      <c r="AB26" s="4"/>
      <c r="AC26" s="4"/>
      <c r="AD26" s="4"/>
      <c r="AE26" s="4"/>
      <c r="AF26" s="4"/>
    </row>
    <row r="27" spans="1:32" ht="14.25">
      <c r="M27" s="39" t="s">
        <v>62</v>
      </c>
      <c r="N27" s="37">
        <v>0.14788909618498317</v>
      </c>
      <c r="O27" s="37">
        <v>0.47109271196525782</v>
      </c>
      <c r="P27" s="41" t="s">
        <v>138</v>
      </c>
    </row>
    <row r="28" spans="1:32" ht="14.25">
      <c r="M28" s="39" t="s">
        <v>82</v>
      </c>
      <c r="N28" s="37">
        <v>0.14634978860521761</v>
      </c>
      <c r="O28" s="37">
        <v>0.22140858925786142</v>
      </c>
      <c r="P28" s="41" t="s">
        <v>143</v>
      </c>
    </row>
    <row r="29" spans="1:32" ht="14.25">
      <c r="M29" s="39" t="s">
        <v>79</v>
      </c>
      <c r="N29" s="37">
        <v>0.14521343187463792</v>
      </c>
      <c r="O29" s="37">
        <v>0.54183199922332947</v>
      </c>
      <c r="P29" s="41" t="s">
        <v>133</v>
      </c>
    </row>
    <row r="30" spans="1:32" ht="14.25">
      <c r="M30" s="39" t="s">
        <v>96</v>
      </c>
      <c r="N30" s="37">
        <v>0.14014593085343985</v>
      </c>
      <c r="O30" s="37">
        <v>0.42341784341335553</v>
      </c>
      <c r="P30" s="41" t="s">
        <v>96</v>
      </c>
    </row>
    <row r="31" spans="1:32" ht="14.25">
      <c r="M31" s="39" t="s">
        <v>73</v>
      </c>
      <c r="N31" s="37">
        <v>0.12361234902729959</v>
      </c>
      <c r="O31" s="37">
        <v>0.39741118557995952</v>
      </c>
      <c r="P31" s="41" t="s">
        <v>145</v>
      </c>
    </row>
    <row r="32" spans="1:32" ht="14.25">
      <c r="M32" s="39" t="s">
        <v>67</v>
      </c>
      <c r="N32" s="37">
        <v>9.2079532899440819E-2</v>
      </c>
      <c r="O32" s="37">
        <v>0.13852052157574735</v>
      </c>
      <c r="P32" s="41" t="s">
        <v>135</v>
      </c>
    </row>
    <row r="33" spans="1:16" ht="14.25">
      <c r="M33" s="39" t="s">
        <v>97</v>
      </c>
      <c r="N33" s="37">
        <v>8.2149018987621586E-2</v>
      </c>
      <c r="O33" s="37">
        <v>0.78013149555664496</v>
      </c>
      <c r="P33" s="41" t="s">
        <v>141</v>
      </c>
    </row>
    <row r="34" spans="1:16" ht="14.25">
      <c r="M34" s="39" t="s">
        <v>83</v>
      </c>
      <c r="N34" s="37">
        <v>7.7054875976793349E-2</v>
      </c>
      <c r="O34" s="37">
        <v>9.9490742579847136E-2</v>
      </c>
      <c r="P34" s="41" t="s">
        <v>144</v>
      </c>
    </row>
    <row r="35" spans="1:16" ht="14.25">
      <c r="M35" s="39" t="s">
        <v>80</v>
      </c>
      <c r="N35" s="37">
        <v>4.2933419698787244E-2</v>
      </c>
      <c r="O35" s="37">
        <v>0.41808316105397803</v>
      </c>
      <c r="P35" s="41" t="s">
        <v>136</v>
      </c>
    </row>
    <row r="36" spans="1:16" ht="14.25">
      <c r="M36" s="39" t="s">
        <v>99</v>
      </c>
      <c r="N36" s="37">
        <v>2.9129993074002238E-2</v>
      </c>
      <c r="O36" s="37">
        <v>0</v>
      </c>
      <c r="P36" s="41" t="s">
        <v>184</v>
      </c>
    </row>
    <row r="37" spans="1:16" ht="143.25" customHeight="1">
      <c r="A37" s="113" t="s">
        <v>223</v>
      </c>
      <c r="B37" s="113"/>
      <c r="C37" s="113"/>
      <c r="D37" s="113"/>
      <c r="E37" s="113"/>
      <c r="F37" s="113"/>
      <c r="G37" s="113"/>
      <c r="H37" s="113"/>
      <c r="I37" s="113"/>
      <c r="J37" s="113"/>
      <c r="K37" s="113"/>
    </row>
  </sheetData>
  <sortState ref="M3:R36">
    <sortCondition descending="1" ref="N3:N36"/>
  </sortState>
  <mergeCells count="6">
    <mergeCell ref="A37:K37"/>
    <mergeCell ref="A1:K1"/>
    <mergeCell ref="A2:K2"/>
    <mergeCell ref="A17:K17"/>
    <mergeCell ref="A21:K21"/>
    <mergeCell ref="A22:K22"/>
  </mergeCells>
  <hyperlinks>
    <hyperlink ref="R1" location="ReadMe!A1" display="Back to ReadMe"/>
  </hyperlinks>
  <pageMargins left="0.70866141732283472" right="0.70866141732283472" top="0.74803149606299213" bottom="0.74803149606299213" header="0.31496062992125984" footer="0.31496062992125984"/>
  <pageSetup paperSize="9" scale="59" orientation="landscape" r:id="rId1"/>
  <headerFooter>
    <oddFooter>&amp;ROECD(2017), Basic Income as a Policy Option: Can it add up? -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60"/>
  <sheetViews>
    <sheetView zoomScale="85" zoomScaleNormal="85" workbookViewId="0">
      <selection sqref="A1:H1"/>
    </sheetView>
  </sheetViews>
  <sheetFormatPr defaultRowHeight="12.75"/>
  <cols>
    <col min="9" max="9" width="9.140625" style="1"/>
    <col min="10" max="10" width="14.28515625" style="1" bestFit="1" customWidth="1"/>
    <col min="11" max="11" width="19.140625" style="45" bestFit="1" customWidth="1"/>
    <col min="12" max="12" width="14" style="45" bestFit="1" customWidth="1"/>
    <col min="13" max="13" width="12.85546875" style="45" bestFit="1" customWidth="1"/>
    <col min="14" max="14" width="9.5703125" style="45" bestFit="1" customWidth="1"/>
    <col min="15" max="15" width="9.7109375" style="45" bestFit="1" customWidth="1"/>
    <col min="16" max="16" width="10.7109375" style="45" bestFit="1" customWidth="1"/>
    <col min="17" max="17" width="18.28515625" style="45" bestFit="1" customWidth="1"/>
    <col min="18" max="18" width="14.85546875" style="1" bestFit="1" customWidth="1"/>
    <col min="19" max="19" width="9.140625" style="1"/>
    <col min="20" max="20" width="15" style="1" bestFit="1" customWidth="1"/>
    <col min="21" max="25" width="9.140625" style="1"/>
  </cols>
  <sheetData>
    <row r="1" spans="1:20">
      <c r="A1" s="108" t="s">
        <v>156</v>
      </c>
      <c r="B1" s="108"/>
      <c r="C1" s="108"/>
      <c r="D1" s="108"/>
      <c r="E1" s="108"/>
      <c r="F1" s="108"/>
      <c r="G1" s="108"/>
      <c r="H1" s="108"/>
      <c r="T1" s="57" t="s">
        <v>193</v>
      </c>
    </row>
    <row r="2" spans="1:20">
      <c r="A2" s="110" t="s">
        <v>165</v>
      </c>
      <c r="B2" s="110"/>
      <c r="C2" s="110"/>
      <c r="D2" s="110"/>
      <c r="E2" s="110"/>
      <c r="F2" s="110"/>
      <c r="G2" s="110"/>
      <c r="H2" s="110"/>
    </row>
    <row r="4" spans="1:20">
      <c r="K4" s="45" t="s">
        <v>1</v>
      </c>
      <c r="L4" s="46" t="s">
        <v>2</v>
      </c>
      <c r="M4" s="46" t="s">
        <v>3</v>
      </c>
      <c r="N4" s="45" t="s">
        <v>4</v>
      </c>
      <c r="O4" s="45" t="s">
        <v>5</v>
      </c>
      <c r="P4" s="45" t="s">
        <v>6</v>
      </c>
      <c r="Q4" s="45" t="s">
        <v>7</v>
      </c>
    </row>
    <row r="5" spans="1:20">
      <c r="K5" s="45" t="s">
        <v>160</v>
      </c>
      <c r="L5" s="45" t="s">
        <v>161</v>
      </c>
      <c r="M5" s="45" t="s">
        <v>162</v>
      </c>
      <c r="N5" s="45" t="s">
        <v>163</v>
      </c>
      <c r="O5" s="45" t="s">
        <v>159</v>
      </c>
      <c r="P5" s="45" t="s">
        <v>158</v>
      </c>
      <c r="Q5" s="45" t="s">
        <v>157</v>
      </c>
    </row>
    <row r="6" spans="1:20">
      <c r="J6" s="1" t="s">
        <v>12</v>
      </c>
      <c r="K6" s="48">
        <v>14.21</v>
      </c>
      <c r="L6" s="48">
        <v>8.24</v>
      </c>
      <c r="M6" s="48">
        <v>9.26</v>
      </c>
      <c r="N6" s="48">
        <v>11.66</v>
      </c>
      <c r="O6" s="48">
        <v>16.72</v>
      </c>
      <c r="P6" s="48">
        <v>15.55</v>
      </c>
      <c r="Q6" s="48">
        <v>24.36</v>
      </c>
      <c r="R6" s="47" t="s">
        <v>122</v>
      </c>
    </row>
    <row r="7" spans="1:20">
      <c r="J7" s="1" t="s">
        <v>14</v>
      </c>
      <c r="K7" s="48">
        <v>17.34</v>
      </c>
      <c r="L7" s="48">
        <v>5.76</v>
      </c>
      <c r="M7" s="48">
        <v>9.3800000000000008</v>
      </c>
      <c r="N7" s="48">
        <v>6.49</v>
      </c>
      <c r="O7" s="48">
        <v>14.81</v>
      </c>
      <c r="P7" s="48">
        <v>15.32</v>
      </c>
      <c r="Q7" s="48">
        <v>30.9</v>
      </c>
      <c r="R7" s="47" t="s">
        <v>14</v>
      </c>
    </row>
    <row r="8" spans="1:20">
      <c r="J8" s="1" t="s">
        <v>15</v>
      </c>
      <c r="K8" s="48">
        <v>15.71</v>
      </c>
      <c r="L8" s="48">
        <v>2.77</v>
      </c>
      <c r="M8" s="48">
        <v>3.57</v>
      </c>
      <c r="N8" s="48">
        <v>2.2400000000000002</v>
      </c>
      <c r="O8" s="48">
        <v>13.85</v>
      </c>
      <c r="P8" s="48">
        <v>27.93</v>
      </c>
      <c r="Q8" s="48">
        <v>33.92</v>
      </c>
      <c r="R8" s="47" t="s">
        <v>147</v>
      </c>
    </row>
    <row r="9" spans="1:20">
      <c r="J9" s="1" t="s">
        <v>60</v>
      </c>
      <c r="K9" s="48">
        <v>15.67</v>
      </c>
      <c r="L9" s="48">
        <v>6.83</v>
      </c>
      <c r="M9" s="48">
        <v>21.62</v>
      </c>
      <c r="N9" s="48">
        <v>9.82</v>
      </c>
      <c r="O9" s="48">
        <v>16.45</v>
      </c>
      <c r="P9" s="48">
        <v>12.46</v>
      </c>
      <c r="Q9" s="48">
        <v>17.16</v>
      </c>
      <c r="R9" s="47" t="s">
        <v>125</v>
      </c>
    </row>
    <row r="23" spans="1:8" ht="48" customHeight="1">
      <c r="A23" s="115" t="s">
        <v>164</v>
      </c>
      <c r="B23" s="115"/>
      <c r="C23" s="115"/>
      <c r="D23" s="115"/>
      <c r="E23" s="115"/>
      <c r="F23" s="115"/>
      <c r="G23" s="115"/>
      <c r="H23" s="115"/>
    </row>
    <row r="31" spans="1:8" ht="27" customHeight="1">
      <c r="A31" s="118" t="s">
        <v>212</v>
      </c>
      <c r="B31" s="118"/>
      <c r="C31" s="118"/>
      <c r="D31" s="118"/>
      <c r="E31" s="118"/>
      <c r="F31" s="118"/>
      <c r="G31" s="118"/>
      <c r="H31" s="118"/>
    </row>
    <row r="32" spans="1:8">
      <c r="A32" s="110" t="s">
        <v>213</v>
      </c>
      <c r="B32" s="110"/>
      <c r="C32" s="110"/>
      <c r="D32" s="110"/>
      <c r="E32" s="110"/>
      <c r="F32" s="110"/>
      <c r="G32" s="110"/>
      <c r="H32" s="110"/>
    </row>
    <row r="53" spans="1:39" ht="64.5" customHeight="1">
      <c r="A53" s="113" t="s">
        <v>227</v>
      </c>
      <c r="B53" s="113"/>
      <c r="C53" s="113"/>
      <c r="D53" s="113"/>
      <c r="E53" s="113"/>
      <c r="F53" s="113"/>
      <c r="G53" s="113"/>
      <c r="H53" s="113"/>
    </row>
    <row r="54" spans="1:39">
      <c r="AG54" s="3"/>
      <c r="AH54" s="3"/>
      <c r="AI54" s="3"/>
      <c r="AJ54" s="3"/>
      <c r="AK54" s="3"/>
      <c r="AL54" s="3"/>
      <c r="AM54" s="3"/>
    </row>
    <row r="55" spans="1:39">
      <c r="AG55" s="3"/>
      <c r="AH55" s="3"/>
      <c r="AI55" s="3"/>
      <c r="AJ55" s="3"/>
      <c r="AK55" s="3"/>
      <c r="AL55" s="3"/>
      <c r="AM55" s="3"/>
    </row>
    <row r="56" spans="1:39">
      <c r="AG56" s="3"/>
      <c r="AH56" s="3"/>
      <c r="AI56" s="3"/>
      <c r="AJ56" s="3"/>
      <c r="AK56" s="3"/>
      <c r="AL56" s="3"/>
      <c r="AM56" s="3"/>
    </row>
    <row r="57" spans="1:39">
      <c r="AG57" s="3"/>
      <c r="AH57" s="3"/>
      <c r="AI57" s="3"/>
      <c r="AJ57" s="3"/>
      <c r="AK57" s="3"/>
      <c r="AL57" s="3"/>
      <c r="AM57" s="3"/>
    </row>
    <row r="58" spans="1:39">
      <c r="T58" s="44"/>
      <c r="U58" s="43"/>
      <c r="V58" s="43"/>
      <c r="W58" s="43"/>
      <c r="X58" s="43"/>
      <c r="Y58" s="43"/>
      <c r="Z58" s="4"/>
      <c r="AA58" s="4"/>
      <c r="AB58" s="4"/>
      <c r="AC58" s="3"/>
      <c r="AD58" s="3"/>
      <c r="AE58" s="3"/>
    </row>
    <row r="59" spans="1:39">
      <c r="T59" s="44"/>
      <c r="U59" s="43"/>
      <c r="V59" s="43"/>
      <c r="W59" s="43"/>
      <c r="X59" s="43"/>
      <c r="Y59" s="43"/>
      <c r="Z59" s="4"/>
      <c r="AA59" s="4"/>
      <c r="AB59" s="4"/>
      <c r="AC59" s="3"/>
      <c r="AD59" s="3"/>
      <c r="AE59" s="3"/>
    </row>
    <row r="60" spans="1:39">
      <c r="T60" s="44"/>
      <c r="U60" s="43"/>
      <c r="V60" s="43"/>
      <c r="W60" s="43"/>
      <c r="X60" s="43"/>
      <c r="Y60" s="43"/>
      <c r="Z60" s="4"/>
      <c r="AA60" s="4"/>
      <c r="AB60" s="4"/>
      <c r="AC60" s="3"/>
      <c r="AD60" s="3"/>
      <c r="AE60" s="3"/>
    </row>
  </sheetData>
  <sortState ref="J58:Q60">
    <sortCondition ref="J57"/>
  </sortState>
  <mergeCells count="6">
    <mergeCell ref="A53:H53"/>
    <mergeCell ref="A1:H1"/>
    <mergeCell ref="A2:H2"/>
    <mergeCell ref="A23:H23"/>
    <mergeCell ref="A31:H31"/>
    <mergeCell ref="A32:H32"/>
  </mergeCells>
  <hyperlinks>
    <hyperlink ref="T1" location="ReadMe!A1" display="Back to ReadMe"/>
  </hyperlinks>
  <pageMargins left="0.70866141732283472" right="0.70866141732283472" top="0.74803149606299213" bottom="0.74803149606299213" header="0.31496062992125984" footer="0.31496062992125984"/>
  <pageSetup paperSize="9" scale="61" orientation="landscape" r:id="rId1"/>
  <headerFooter>
    <oddFooter>&amp;ROECD(2017), Basic Income as a Policy Option: Can it add up?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anelLayoutIndex" r:id="rId10"/>
    <customPr name="PanelLayoutName" r:id="rId11"/>
    <customPr name="SinglePanel" r:id="rId12"/>
    <customPr name="StartColorIndex" r:id="rId13"/>
    <customPr name="StartColorName" r:id="rId14"/>
    <customPr name="StyleTemplateIndex" r:id="rId15"/>
    <customPr name="StyleTemplateName" r:id="rId16"/>
  </customProperties>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zoomScaleNormal="100" workbookViewId="0">
      <selection sqref="A1:E2"/>
    </sheetView>
  </sheetViews>
  <sheetFormatPr defaultRowHeight="12.75"/>
  <cols>
    <col min="6" max="6" width="3.28515625" customWidth="1"/>
    <col min="14" max="20" width="12" style="52" customWidth="1"/>
    <col min="21" max="23" width="9.140625" style="52"/>
    <col min="26" max="32" width="12.42578125" style="52" customWidth="1"/>
    <col min="33" max="35" width="9.140625" style="52"/>
  </cols>
  <sheetData>
    <row r="1" spans="1:34">
      <c r="A1" s="119" t="s">
        <v>177</v>
      </c>
      <c r="B1" s="119"/>
      <c r="C1" s="119"/>
      <c r="D1" s="119"/>
      <c r="E1" s="119"/>
      <c r="G1" s="119" t="s">
        <v>179</v>
      </c>
      <c r="H1" s="119"/>
      <c r="I1" s="119"/>
      <c r="J1" s="119"/>
      <c r="K1" s="119"/>
      <c r="M1" t="s">
        <v>182</v>
      </c>
      <c r="W1" s="83" t="s">
        <v>193</v>
      </c>
      <c r="Y1" t="s">
        <v>183</v>
      </c>
    </row>
    <row r="2" spans="1:34">
      <c r="A2" s="119"/>
      <c r="B2" s="119"/>
      <c r="C2" s="119"/>
      <c r="D2" s="119"/>
      <c r="E2" s="119"/>
      <c r="G2" s="119"/>
      <c r="H2" s="119"/>
      <c r="I2" s="119"/>
      <c r="J2" s="119"/>
      <c r="K2" s="119"/>
    </row>
    <row r="3" spans="1:34">
      <c r="A3" s="110" t="s">
        <v>191</v>
      </c>
      <c r="B3" s="110"/>
      <c r="C3" s="110"/>
      <c r="D3" s="110"/>
      <c r="E3" s="110"/>
      <c r="G3" t="s">
        <v>180</v>
      </c>
      <c r="H3" s="4"/>
      <c r="I3" s="4"/>
      <c r="J3" s="4"/>
      <c r="K3" s="4"/>
      <c r="N3" s="7" t="s">
        <v>18</v>
      </c>
      <c r="R3" s="7" t="s">
        <v>19</v>
      </c>
      <c r="Y3" s="71"/>
      <c r="Z3" s="7" t="s">
        <v>18</v>
      </c>
      <c r="AA3" s="7"/>
      <c r="AB3" s="7"/>
      <c r="AC3" s="7"/>
      <c r="AD3" s="7" t="s">
        <v>19</v>
      </c>
      <c r="AE3" s="7"/>
      <c r="AF3" s="7"/>
      <c r="AG3" s="7"/>
    </row>
    <row r="4" spans="1:34">
      <c r="H4" s="4"/>
      <c r="I4" s="4"/>
      <c r="J4" s="4"/>
      <c r="K4" s="4"/>
      <c r="N4" s="81" t="s">
        <v>12</v>
      </c>
      <c r="O4" s="81" t="s">
        <v>13</v>
      </c>
      <c r="P4" s="81" t="s">
        <v>15</v>
      </c>
      <c r="Q4" s="81" t="s">
        <v>60</v>
      </c>
      <c r="R4" s="81" t="s">
        <v>12</v>
      </c>
      <c r="S4" s="81" t="s">
        <v>13</v>
      </c>
      <c r="T4" s="81" t="s">
        <v>15</v>
      </c>
      <c r="U4" s="81" t="s">
        <v>60</v>
      </c>
      <c r="Y4" s="71"/>
      <c r="Z4" s="81" t="s">
        <v>60</v>
      </c>
      <c r="AA4" s="81" t="s">
        <v>12</v>
      </c>
      <c r="AB4" s="81" t="s">
        <v>13</v>
      </c>
      <c r="AC4" s="81" t="s">
        <v>15</v>
      </c>
      <c r="AD4" s="81" t="s">
        <v>60</v>
      </c>
      <c r="AE4" s="81" t="s">
        <v>12</v>
      </c>
      <c r="AF4" s="81" t="s">
        <v>13</v>
      </c>
      <c r="AG4" s="81" t="s">
        <v>15</v>
      </c>
    </row>
    <row r="5" spans="1:34">
      <c r="H5" s="3"/>
      <c r="I5" s="3"/>
      <c r="J5" s="3"/>
      <c r="K5" s="3"/>
      <c r="N5" s="7" t="s">
        <v>122</v>
      </c>
      <c r="O5" s="7" t="s">
        <v>13</v>
      </c>
      <c r="P5" s="7" t="s">
        <v>147</v>
      </c>
      <c r="Q5" s="7" t="s">
        <v>125</v>
      </c>
      <c r="R5" s="7" t="str">
        <f>N5</f>
        <v>Finlande</v>
      </c>
      <c r="S5" s="7" t="str">
        <f t="shared" ref="S5:U5" si="0">O5</f>
        <v>France</v>
      </c>
      <c r="T5" s="7" t="str">
        <f t="shared" si="0"/>
        <v>Italie</v>
      </c>
      <c r="U5" s="7" t="str">
        <f t="shared" si="0"/>
        <v>Royaume-Uni</v>
      </c>
      <c r="Z5" s="7" t="s">
        <v>125</v>
      </c>
      <c r="AA5" s="7" t="s">
        <v>122</v>
      </c>
      <c r="AB5" s="7" t="s">
        <v>13</v>
      </c>
      <c r="AC5" s="7" t="s">
        <v>147</v>
      </c>
      <c r="AD5" s="7" t="str">
        <f>Z5</f>
        <v>Royaume-Uni</v>
      </c>
      <c r="AE5" s="7" t="str">
        <f t="shared" ref="AE5" si="1">AA5</f>
        <v>Finlande</v>
      </c>
      <c r="AF5" s="7" t="str">
        <f t="shared" ref="AF5" si="2">AB5</f>
        <v>France</v>
      </c>
      <c r="AG5" s="7" t="str">
        <f t="shared" ref="AG5" si="3">AC5</f>
        <v>Italie</v>
      </c>
    </row>
    <row r="6" spans="1:34">
      <c r="H6" s="3"/>
      <c r="I6" s="3"/>
      <c r="J6" s="3"/>
      <c r="K6" s="3"/>
      <c r="M6" s="2" t="s">
        <v>110</v>
      </c>
      <c r="N6" s="7">
        <f t="shared" ref="N6:N12" si="4">V29</f>
        <v>78.84</v>
      </c>
      <c r="O6" s="7">
        <f t="shared" ref="O6:O12" si="5">V40</f>
        <v>54.09</v>
      </c>
      <c r="P6" s="7">
        <f t="shared" ref="P6:P12" si="6">V51</f>
        <v>86.5</v>
      </c>
      <c r="Q6" s="7">
        <f t="shared" ref="Q6:Q12" si="7">V18</f>
        <v>50.61</v>
      </c>
      <c r="R6" s="7">
        <f t="shared" ref="R6:R12" si="8">W29</f>
        <v>16.59</v>
      </c>
      <c r="S6" s="7">
        <f t="shared" ref="S6:S12" si="9">W40</f>
        <v>37.629999999999995</v>
      </c>
      <c r="T6" s="7">
        <f t="shared" ref="T6:T12" si="10">W51</f>
        <v>10.600000000000001</v>
      </c>
      <c r="U6" s="7">
        <f t="shared" ref="U6:U12" si="11">W18</f>
        <v>42.32</v>
      </c>
      <c r="Y6" s="73" t="s">
        <v>8</v>
      </c>
      <c r="Z6" s="7">
        <f t="shared" ref="Z6:Z15" si="12">AH18</f>
        <v>63.36</v>
      </c>
      <c r="AA6" s="7">
        <f t="shared" ref="AA6:AA15" si="13">AH32</f>
        <v>48.27</v>
      </c>
      <c r="AB6" s="7">
        <f t="shared" ref="AB6:AB15" si="14">AH46</f>
        <v>63.92</v>
      </c>
      <c r="AC6" s="7">
        <f t="shared" ref="AC6:AC15" si="15">AH60</f>
        <v>83.14</v>
      </c>
      <c r="AD6" s="7">
        <f t="shared" ref="AD6:AD15" si="16">AI18</f>
        <v>33.840000000000003</v>
      </c>
      <c r="AE6" s="7">
        <f t="shared" ref="AE6:AE15" si="17">AI32</f>
        <v>36.119999999999997</v>
      </c>
      <c r="AF6" s="7">
        <f t="shared" ref="AF6:AF15" si="18">AI46</f>
        <v>32.64</v>
      </c>
      <c r="AG6" s="7">
        <f t="shared" ref="AG6:AG15" si="19">AI60</f>
        <v>16.279999999999998</v>
      </c>
      <c r="AH6" s="52" t="s">
        <v>185</v>
      </c>
    </row>
    <row r="7" spans="1:34">
      <c r="H7" s="3"/>
      <c r="I7" s="3"/>
      <c r="J7" s="3"/>
      <c r="K7" s="3"/>
      <c r="M7" s="2" t="s">
        <v>111</v>
      </c>
      <c r="N7" s="7">
        <f t="shared" si="4"/>
        <v>64.180000000000007</v>
      </c>
      <c r="O7" s="7">
        <f t="shared" si="5"/>
        <v>70.819999999999993</v>
      </c>
      <c r="P7" s="7">
        <f t="shared" si="6"/>
        <v>79.669999999999987</v>
      </c>
      <c r="Q7" s="7">
        <f t="shared" si="7"/>
        <v>51.22</v>
      </c>
      <c r="R7" s="7">
        <f t="shared" si="8"/>
        <v>25.74</v>
      </c>
      <c r="S7" s="7">
        <f t="shared" si="9"/>
        <v>24.65</v>
      </c>
      <c r="T7" s="7">
        <f t="shared" si="10"/>
        <v>19.18</v>
      </c>
      <c r="U7" s="7">
        <f t="shared" si="11"/>
        <v>39.660000000000004</v>
      </c>
      <c r="Y7" s="80">
        <v>2</v>
      </c>
      <c r="Z7" s="7">
        <f t="shared" si="12"/>
        <v>30.43</v>
      </c>
      <c r="AA7" s="7">
        <f t="shared" si="13"/>
        <v>60.96</v>
      </c>
      <c r="AB7" s="7">
        <f t="shared" si="14"/>
        <v>60.25</v>
      </c>
      <c r="AC7" s="7">
        <f t="shared" si="15"/>
        <v>79.02000000000001</v>
      </c>
      <c r="AD7" s="7">
        <f t="shared" si="16"/>
        <v>65.59</v>
      </c>
      <c r="AE7" s="7">
        <f t="shared" si="17"/>
        <v>33.449999999999996</v>
      </c>
      <c r="AF7" s="7">
        <f t="shared" si="18"/>
        <v>36.28</v>
      </c>
      <c r="AG7" s="7">
        <f t="shared" si="19"/>
        <v>19.23</v>
      </c>
      <c r="AH7" s="52">
        <v>2</v>
      </c>
    </row>
    <row r="8" spans="1:34">
      <c r="H8" s="3"/>
      <c r="I8" s="3"/>
      <c r="J8" s="3"/>
      <c r="K8" s="3"/>
      <c r="M8" s="2" t="s">
        <v>112</v>
      </c>
      <c r="N8" s="7">
        <f t="shared" si="4"/>
        <v>50.03</v>
      </c>
      <c r="O8" s="7">
        <f t="shared" si="5"/>
        <v>72.759999999999991</v>
      </c>
      <c r="P8" s="7">
        <f t="shared" si="6"/>
        <v>75.300000000000011</v>
      </c>
      <c r="Q8" s="7">
        <f t="shared" si="7"/>
        <v>35.270000000000003</v>
      </c>
      <c r="R8" s="7">
        <f t="shared" si="8"/>
        <v>32.58</v>
      </c>
      <c r="S8" s="7">
        <f t="shared" si="9"/>
        <v>22.02</v>
      </c>
      <c r="T8" s="7">
        <f t="shared" si="10"/>
        <v>22.35</v>
      </c>
      <c r="U8" s="7">
        <f t="shared" si="11"/>
        <v>57.699999999999996</v>
      </c>
      <c r="Y8" s="80">
        <v>3</v>
      </c>
      <c r="Z8" s="7">
        <f t="shared" si="12"/>
        <v>40.15</v>
      </c>
      <c r="AA8" s="7">
        <f t="shared" si="13"/>
        <v>59.29</v>
      </c>
      <c r="AB8" s="7">
        <f t="shared" si="14"/>
        <v>66.12</v>
      </c>
      <c r="AC8" s="7">
        <f t="shared" si="15"/>
        <v>76.300000000000011</v>
      </c>
      <c r="AD8" s="7">
        <f t="shared" si="16"/>
        <v>53.92</v>
      </c>
      <c r="AE8" s="7">
        <f t="shared" si="17"/>
        <v>35.159999999999997</v>
      </c>
      <c r="AF8" s="7">
        <f t="shared" si="18"/>
        <v>30.689999999999998</v>
      </c>
      <c r="AG8" s="7">
        <f t="shared" si="19"/>
        <v>20.93</v>
      </c>
      <c r="AH8" s="52">
        <v>3</v>
      </c>
    </row>
    <row r="9" spans="1:34">
      <c r="H9" s="3"/>
      <c r="I9" s="3"/>
      <c r="J9" s="3"/>
      <c r="K9" s="3"/>
      <c r="M9" s="2" t="s">
        <v>113</v>
      </c>
      <c r="N9" s="7">
        <f t="shared" si="4"/>
        <v>61.91</v>
      </c>
      <c r="O9" s="7">
        <f t="shared" si="5"/>
        <v>64.38</v>
      </c>
      <c r="P9" s="7">
        <f t="shared" si="6"/>
        <v>84.960000000000008</v>
      </c>
      <c r="Q9" s="7">
        <f t="shared" si="7"/>
        <v>46.31</v>
      </c>
      <c r="R9" s="7">
        <f t="shared" si="8"/>
        <v>24.91</v>
      </c>
      <c r="S9" s="7">
        <f t="shared" si="9"/>
        <v>28.16</v>
      </c>
      <c r="T9" s="7">
        <f t="shared" si="10"/>
        <v>12.459999999999999</v>
      </c>
      <c r="U9" s="7">
        <f t="shared" si="11"/>
        <v>43.910000000000004</v>
      </c>
      <c r="Y9" s="80">
        <v>4</v>
      </c>
      <c r="Z9" s="7">
        <f t="shared" si="12"/>
        <v>50.040000000000006</v>
      </c>
      <c r="AA9" s="7">
        <f t="shared" si="13"/>
        <v>63.33</v>
      </c>
      <c r="AB9" s="7">
        <f t="shared" si="14"/>
        <v>72.599999999999994</v>
      </c>
      <c r="AC9" s="7">
        <f t="shared" si="15"/>
        <v>76.34</v>
      </c>
      <c r="AD9" s="7">
        <f t="shared" si="16"/>
        <v>44.99</v>
      </c>
      <c r="AE9" s="7">
        <f t="shared" si="17"/>
        <v>30.97</v>
      </c>
      <c r="AF9" s="7">
        <f t="shared" si="18"/>
        <v>24.26</v>
      </c>
      <c r="AG9" s="7">
        <f t="shared" si="19"/>
        <v>21.34</v>
      </c>
      <c r="AH9" s="52">
        <v>4</v>
      </c>
    </row>
    <row r="10" spans="1:34">
      <c r="H10" s="3"/>
      <c r="I10" s="3"/>
      <c r="J10" s="3"/>
      <c r="K10" s="3"/>
      <c r="M10" s="2" t="s">
        <v>114</v>
      </c>
      <c r="N10" s="7">
        <f t="shared" si="4"/>
        <v>57.94</v>
      </c>
      <c r="O10" s="7">
        <f t="shared" si="5"/>
        <v>68.900000000000006</v>
      </c>
      <c r="P10" s="7">
        <f t="shared" si="6"/>
        <v>83.43</v>
      </c>
      <c r="Q10" s="7">
        <f t="shared" si="7"/>
        <v>41.67</v>
      </c>
      <c r="R10" s="7">
        <f t="shared" si="8"/>
        <v>27.560000000000002</v>
      </c>
      <c r="S10" s="7">
        <f t="shared" si="9"/>
        <v>24.97</v>
      </c>
      <c r="T10" s="7">
        <f t="shared" si="10"/>
        <v>14.879999999999999</v>
      </c>
      <c r="U10" s="7">
        <f t="shared" si="11"/>
        <v>45.75</v>
      </c>
      <c r="Y10" s="80">
        <v>5</v>
      </c>
      <c r="Z10" s="7">
        <f t="shared" si="12"/>
        <v>61.459999999999994</v>
      </c>
      <c r="AA10" s="7">
        <f t="shared" si="13"/>
        <v>62.91</v>
      </c>
      <c r="AB10" s="7">
        <f t="shared" si="14"/>
        <v>72.199999999999989</v>
      </c>
      <c r="AC10" s="7">
        <f t="shared" si="15"/>
        <v>76.63</v>
      </c>
      <c r="AD10" s="7">
        <f t="shared" si="16"/>
        <v>32.76</v>
      </c>
      <c r="AE10" s="7">
        <f t="shared" si="17"/>
        <v>31.15</v>
      </c>
      <c r="AF10" s="7">
        <f t="shared" si="18"/>
        <v>24.43</v>
      </c>
      <c r="AG10" s="7">
        <f t="shared" si="19"/>
        <v>21.2</v>
      </c>
      <c r="AH10" s="52">
        <v>5</v>
      </c>
    </row>
    <row r="11" spans="1:34">
      <c r="H11" s="3"/>
      <c r="I11" s="3"/>
      <c r="J11" s="3"/>
      <c r="K11" s="3"/>
      <c r="M11" s="2" t="s">
        <v>115</v>
      </c>
      <c r="N11" s="7">
        <f t="shared" si="4"/>
        <v>26.119999999999997</v>
      </c>
      <c r="O11" s="7">
        <f t="shared" si="5"/>
        <v>41.27</v>
      </c>
      <c r="P11" s="7">
        <f t="shared" si="6"/>
        <v>41.989999999999995</v>
      </c>
      <c r="Q11" s="7">
        <f t="shared" si="7"/>
        <v>49.34</v>
      </c>
      <c r="R11" s="7">
        <f t="shared" si="8"/>
        <v>60.68</v>
      </c>
      <c r="S11" s="7">
        <f t="shared" si="9"/>
        <v>54.349999999999994</v>
      </c>
      <c r="T11" s="7">
        <f t="shared" si="10"/>
        <v>56.86</v>
      </c>
      <c r="U11" s="7">
        <f t="shared" si="11"/>
        <v>36.65</v>
      </c>
      <c r="Y11" s="80">
        <v>6</v>
      </c>
      <c r="Z11" s="7">
        <f t="shared" si="12"/>
        <v>64.62</v>
      </c>
      <c r="AA11" s="7">
        <f t="shared" si="13"/>
        <v>64.150000000000006</v>
      </c>
      <c r="AB11" s="7">
        <f t="shared" si="14"/>
        <v>68.81</v>
      </c>
      <c r="AC11" s="7">
        <f t="shared" si="15"/>
        <v>75.680000000000007</v>
      </c>
      <c r="AD11" s="7">
        <f t="shared" si="16"/>
        <v>26.910000000000004</v>
      </c>
      <c r="AE11" s="7">
        <f t="shared" si="17"/>
        <v>24.69</v>
      </c>
      <c r="AF11" s="7">
        <f t="shared" si="18"/>
        <v>26.53</v>
      </c>
      <c r="AG11" s="7">
        <f t="shared" si="19"/>
        <v>21.97</v>
      </c>
      <c r="AH11" s="52">
        <v>6</v>
      </c>
    </row>
    <row r="12" spans="1:34">
      <c r="H12" s="3"/>
      <c r="I12" s="3"/>
      <c r="J12" s="3"/>
      <c r="K12" s="3"/>
      <c r="M12" s="2" t="s">
        <v>116</v>
      </c>
      <c r="N12" s="7">
        <f t="shared" si="4"/>
        <v>27.889999999999997</v>
      </c>
      <c r="O12" s="7">
        <f t="shared" si="5"/>
        <v>51.550000000000004</v>
      </c>
      <c r="P12" s="7">
        <f t="shared" si="6"/>
        <v>67.89</v>
      </c>
      <c r="Q12" s="7">
        <f t="shared" si="7"/>
        <v>53.42</v>
      </c>
      <c r="R12" s="7">
        <f t="shared" si="8"/>
        <v>58.02</v>
      </c>
      <c r="S12" s="7">
        <f t="shared" si="9"/>
        <v>37.010000000000005</v>
      </c>
      <c r="T12" s="7">
        <f t="shared" si="10"/>
        <v>28.14</v>
      </c>
      <c r="U12" s="7">
        <f t="shared" si="11"/>
        <v>30.9</v>
      </c>
      <c r="Y12" s="80">
        <v>7</v>
      </c>
      <c r="Z12" s="7">
        <f t="shared" si="12"/>
        <v>53.87</v>
      </c>
      <c r="AA12" s="7">
        <f t="shared" si="13"/>
        <v>58.5</v>
      </c>
      <c r="AB12" s="7">
        <f t="shared" si="14"/>
        <v>68.650000000000006</v>
      </c>
      <c r="AC12" s="7">
        <f t="shared" si="15"/>
        <v>76.069999999999993</v>
      </c>
      <c r="AD12" s="7">
        <f t="shared" si="16"/>
        <v>30.72</v>
      </c>
      <c r="AE12" s="7">
        <f t="shared" si="17"/>
        <v>30.619999999999997</v>
      </c>
      <c r="AF12" s="7">
        <f t="shared" si="18"/>
        <v>24.41</v>
      </c>
      <c r="AG12" s="7">
        <f t="shared" si="19"/>
        <v>21.89</v>
      </c>
      <c r="AH12" s="52">
        <v>7</v>
      </c>
    </row>
    <row r="13" spans="1:34">
      <c r="H13" s="3"/>
      <c r="I13" s="3"/>
      <c r="J13" s="3"/>
      <c r="K13" s="3"/>
      <c r="M13" s="2"/>
      <c r="N13" s="7"/>
      <c r="O13" s="7"/>
      <c r="P13" s="7"/>
      <c r="Q13" s="7"/>
      <c r="R13" s="7"/>
      <c r="S13" s="7"/>
      <c r="T13" s="7"/>
      <c r="U13" s="7"/>
      <c r="Y13" s="80">
        <v>8</v>
      </c>
      <c r="Z13" s="7">
        <f t="shared" si="12"/>
        <v>41.04</v>
      </c>
      <c r="AA13" s="7">
        <f t="shared" si="13"/>
        <v>57.1</v>
      </c>
      <c r="AB13" s="7">
        <f t="shared" si="14"/>
        <v>57.34</v>
      </c>
      <c r="AC13" s="7">
        <f t="shared" si="15"/>
        <v>74.69</v>
      </c>
      <c r="AD13" s="7">
        <f t="shared" si="16"/>
        <v>39.090000000000003</v>
      </c>
      <c r="AE13" s="7">
        <f t="shared" si="17"/>
        <v>29.659999999999997</v>
      </c>
      <c r="AF13" s="7">
        <f t="shared" si="18"/>
        <v>32.510000000000005</v>
      </c>
      <c r="AG13" s="7">
        <f t="shared" si="19"/>
        <v>23.54</v>
      </c>
      <c r="AH13" s="52">
        <v>8</v>
      </c>
    </row>
    <row r="14" spans="1:34">
      <c r="H14" s="3"/>
      <c r="I14" s="3"/>
      <c r="J14" s="3"/>
      <c r="K14" s="3"/>
      <c r="M14" s="2" t="s">
        <v>10</v>
      </c>
      <c r="N14" s="7">
        <f>V37</f>
        <v>56.629999999999995</v>
      </c>
      <c r="O14" s="7">
        <f>V48</f>
        <v>61.03</v>
      </c>
      <c r="P14" s="7">
        <f>V59</f>
        <v>75.7</v>
      </c>
      <c r="Q14" s="7">
        <f>V26</f>
        <v>46.07</v>
      </c>
      <c r="R14" s="7">
        <f>W37</f>
        <v>31.71</v>
      </c>
      <c r="S14" s="7">
        <f>W48</f>
        <v>32.480000000000004</v>
      </c>
      <c r="T14" s="7">
        <f>W59</f>
        <v>22.05</v>
      </c>
      <c r="U14" s="7">
        <f>W26</f>
        <v>44.120000000000005</v>
      </c>
      <c r="Y14" s="80">
        <v>9</v>
      </c>
      <c r="Z14" s="7">
        <f t="shared" si="12"/>
        <v>24.550000000000004</v>
      </c>
      <c r="AA14" s="7">
        <f t="shared" si="13"/>
        <v>53.789999999999992</v>
      </c>
      <c r="AB14" s="7">
        <f t="shared" si="14"/>
        <v>50.3</v>
      </c>
      <c r="AC14" s="7">
        <f t="shared" si="15"/>
        <v>72.89</v>
      </c>
      <c r="AD14" s="7">
        <f t="shared" si="16"/>
        <v>57.38</v>
      </c>
      <c r="AE14" s="7">
        <f t="shared" si="17"/>
        <v>28.84</v>
      </c>
      <c r="AF14" s="7">
        <f t="shared" si="18"/>
        <v>39.209999999999994</v>
      </c>
      <c r="AG14" s="7">
        <f t="shared" si="19"/>
        <v>25.519999999999996</v>
      </c>
      <c r="AH14" s="52">
        <v>9</v>
      </c>
    </row>
    <row r="15" spans="1:34">
      <c r="H15" s="3"/>
      <c r="I15" s="3"/>
      <c r="J15" s="3"/>
      <c r="K15" s="3"/>
      <c r="Y15" s="73" t="s">
        <v>9</v>
      </c>
      <c r="Z15" s="7">
        <f t="shared" si="12"/>
        <v>31.050000000000004</v>
      </c>
      <c r="AA15" s="7">
        <f t="shared" si="13"/>
        <v>37.910000000000004</v>
      </c>
      <c r="AB15" s="7">
        <f t="shared" si="14"/>
        <v>30.14</v>
      </c>
      <c r="AC15" s="7">
        <f t="shared" si="15"/>
        <v>66.28</v>
      </c>
      <c r="AD15" s="7">
        <f t="shared" si="16"/>
        <v>56.019999999999996</v>
      </c>
      <c r="AE15" s="7">
        <f t="shared" si="17"/>
        <v>36.47</v>
      </c>
      <c r="AF15" s="7">
        <f t="shared" si="18"/>
        <v>53.8</v>
      </c>
      <c r="AG15" s="7">
        <f t="shared" si="19"/>
        <v>28.69</v>
      </c>
      <c r="AH15" s="52" t="s">
        <v>186</v>
      </c>
    </row>
    <row r="16" spans="1:34">
      <c r="A16" s="110" t="s">
        <v>192</v>
      </c>
      <c r="B16" s="110"/>
      <c r="C16" s="110"/>
      <c r="D16" s="110"/>
      <c r="E16" s="110"/>
      <c r="G16" t="s">
        <v>181</v>
      </c>
      <c r="H16" s="3"/>
      <c r="I16" s="3"/>
      <c r="J16" s="3"/>
      <c r="K16" s="3"/>
    </row>
    <row r="17" spans="1:36">
      <c r="H17" s="3"/>
      <c r="I17" s="3"/>
      <c r="J17" s="3"/>
      <c r="K17" s="3"/>
      <c r="M17" s="1" t="s">
        <v>11</v>
      </c>
      <c r="N17" s="74" t="s">
        <v>1</v>
      </c>
      <c r="O17" s="74" t="s">
        <v>2</v>
      </c>
      <c r="P17" s="74" t="s">
        <v>3</v>
      </c>
      <c r="Q17" s="74" t="s">
        <v>4</v>
      </c>
      <c r="R17" s="74" t="s">
        <v>5</v>
      </c>
      <c r="S17" s="74" t="s">
        <v>6</v>
      </c>
      <c r="T17" s="75" t="s">
        <v>7</v>
      </c>
      <c r="V17" s="52" t="s">
        <v>16</v>
      </c>
      <c r="W17" s="52" t="s">
        <v>17</v>
      </c>
      <c r="Y17" s="1" t="s">
        <v>0</v>
      </c>
      <c r="Z17" s="74" t="s">
        <v>1</v>
      </c>
      <c r="AA17" s="74" t="s">
        <v>2</v>
      </c>
      <c r="AB17" s="74" t="s">
        <v>3</v>
      </c>
      <c r="AC17" s="74" t="s">
        <v>4</v>
      </c>
      <c r="AD17" s="74" t="s">
        <v>5</v>
      </c>
      <c r="AE17" s="74" t="s">
        <v>6</v>
      </c>
      <c r="AF17" s="75" t="s">
        <v>7</v>
      </c>
      <c r="AH17" s="52" t="s">
        <v>16</v>
      </c>
      <c r="AI17" s="52" t="s">
        <v>17</v>
      </c>
    </row>
    <row r="18" spans="1:36">
      <c r="H18" s="3"/>
      <c r="I18" s="3"/>
      <c r="J18" s="3"/>
      <c r="K18" s="3"/>
      <c r="M18" s="1" t="s">
        <v>110</v>
      </c>
      <c r="N18" s="7">
        <v>28.4</v>
      </c>
      <c r="O18" s="7">
        <v>5.79</v>
      </c>
      <c r="P18" s="7">
        <v>8.1300000000000008</v>
      </c>
      <c r="Q18" s="7">
        <v>7.07</v>
      </c>
      <c r="R18" s="7">
        <v>15.6</v>
      </c>
      <c r="S18" s="7">
        <v>15.91</v>
      </c>
      <c r="T18" s="7">
        <v>19.100000000000001</v>
      </c>
      <c r="U18" s="7"/>
      <c r="V18" s="7">
        <f>R18+S18+T18</f>
        <v>50.61</v>
      </c>
      <c r="W18" s="7">
        <f>N18+O18+P18</f>
        <v>42.32</v>
      </c>
      <c r="X18" s="71"/>
      <c r="Y18" s="72" t="s">
        <v>8</v>
      </c>
      <c r="Z18" s="7">
        <v>25.6</v>
      </c>
      <c r="AA18" s="7">
        <v>2.75</v>
      </c>
      <c r="AB18" s="7">
        <v>5.49</v>
      </c>
      <c r="AC18" s="7">
        <v>2.8</v>
      </c>
      <c r="AD18" s="7">
        <v>2.21</v>
      </c>
      <c r="AE18" s="7">
        <v>2.1800000000000002</v>
      </c>
      <c r="AF18" s="7">
        <v>58.97</v>
      </c>
      <c r="AG18" s="7"/>
      <c r="AH18" s="7">
        <f>SUM(Table114[[#This Row],[Gain 1-5%]:[Gain more than 10%]])</f>
        <v>63.36</v>
      </c>
      <c r="AI18" s="7">
        <f>SUM(Table114[[#This Row],[Lose more than 10%]:[Lose 1-5%]])</f>
        <v>33.840000000000003</v>
      </c>
      <c r="AJ18" s="71"/>
    </row>
    <row r="19" spans="1:36">
      <c r="H19" s="3"/>
      <c r="I19" s="3"/>
      <c r="J19" s="3"/>
      <c r="K19" s="3"/>
      <c r="M19" s="1" t="s">
        <v>111</v>
      </c>
      <c r="N19" s="7">
        <v>12.74</v>
      </c>
      <c r="O19" s="7">
        <v>4.57</v>
      </c>
      <c r="P19" s="7">
        <v>22.35</v>
      </c>
      <c r="Q19" s="7">
        <v>9.1300000000000008</v>
      </c>
      <c r="R19" s="7">
        <v>13.92</v>
      </c>
      <c r="S19" s="7">
        <v>9.34</v>
      </c>
      <c r="T19" s="7">
        <v>27.96</v>
      </c>
      <c r="U19" s="7"/>
      <c r="V19" s="7">
        <f t="shared" ref="V19:V59" si="20">R19+S19+T19</f>
        <v>51.22</v>
      </c>
      <c r="W19" s="7">
        <f t="shared" ref="W19:W59" si="21">N19+O19+P19</f>
        <v>39.660000000000004</v>
      </c>
      <c r="X19" s="71"/>
      <c r="Y19" s="72">
        <v>2</v>
      </c>
      <c r="Z19" s="7">
        <v>52.35</v>
      </c>
      <c r="AA19" s="7">
        <v>7.09</v>
      </c>
      <c r="AB19" s="7">
        <v>6.15</v>
      </c>
      <c r="AC19" s="7">
        <v>3.98</v>
      </c>
      <c r="AD19" s="7">
        <v>3.76</v>
      </c>
      <c r="AE19" s="7">
        <v>4.28</v>
      </c>
      <c r="AF19" s="7">
        <v>22.39</v>
      </c>
      <c r="AG19" s="7"/>
      <c r="AH19" s="7">
        <f>SUM(Table114[[#This Row],[Gain 1-5%]:[Gain more than 10%]])</f>
        <v>30.43</v>
      </c>
      <c r="AI19" s="7">
        <f>SUM(Table114[[#This Row],[Lose more than 10%]:[Lose 1-5%]])</f>
        <v>65.59</v>
      </c>
      <c r="AJ19" s="71"/>
    </row>
    <row r="20" spans="1:36">
      <c r="H20" s="3"/>
      <c r="I20" s="3"/>
      <c r="J20" s="3"/>
      <c r="K20" s="3"/>
      <c r="M20" s="1" t="s">
        <v>112</v>
      </c>
      <c r="N20" s="7">
        <v>14.7</v>
      </c>
      <c r="O20" s="7">
        <v>8.85</v>
      </c>
      <c r="P20" s="7">
        <v>34.15</v>
      </c>
      <c r="Q20" s="7">
        <v>7.03</v>
      </c>
      <c r="R20" s="7">
        <v>12.41</v>
      </c>
      <c r="S20" s="7">
        <v>8.9</v>
      </c>
      <c r="T20" s="7">
        <v>13.96</v>
      </c>
      <c r="U20" s="7"/>
      <c r="V20" s="7">
        <f t="shared" si="20"/>
        <v>35.270000000000003</v>
      </c>
      <c r="W20" s="7">
        <f t="shared" si="21"/>
        <v>57.699999999999996</v>
      </c>
      <c r="X20" s="71"/>
      <c r="Y20" s="72">
        <v>3</v>
      </c>
      <c r="Z20" s="7">
        <v>32.42</v>
      </c>
      <c r="AA20" s="7">
        <v>11.97</v>
      </c>
      <c r="AB20" s="7">
        <v>9.5299999999999994</v>
      </c>
      <c r="AC20" s="7">
        <v>5.93</v>
      </c>
      <c r="AD20" s="7">
        <v>7.3</v>
      </c>
      <c r="AE20" s="7">
        <v>9.83</v>
      </c>
      <c r="AF20" s="7">
        <v>23.02</v>
      </c>
      <c r="AG20" s="7"/>
      <c r="AH20" s="7">
        <f>SUM(Table114[[#This Row],[Gain 1-5%]:[Gain more than 10%]])</f>
        <v>40.15</v>
      </c>
      <c r="AI20" s="7">
        <f>SUM(Table114[[#This Row],[Lose more than 10%]:[Lose 1-5%]])</f>
        <v>53.92</v>
      </c>
      <c r="AJ20" s="71"/>
    </row>
    <row r="21" spans="1:36">
      <c r="H21" s="4"/>
      <c r="I21" s="4"/>
      <c r="J21" s="4"/>
      <c r="K21" s="4"/>
      <c r="M21" s="1" t="s">
        <v>113</v>
      </c>
      <c r="N21" s="7">
        <v>15.51</v>
      </c>
      <c r="O21" s="7">
        <v>6.98</v>
      </c>
      <c r="P21" s="7">
        <v>21.42</v>
      </c>
      <c r="Q21" s="7">
        <v>9.7799999999999994</v>
      </c>
      <c r="R21" s="7">
        <v>17.13</v>
      </c>
      <c r="S21" s="7">
        <v>14.19</v>
      </c>
      <c r="T21" s="7">
        <v>14.99</v>
      </c>
      <c r="U21" s="7"/>
      <c r="V21" s="7">
        <f t="shared" si="20"/>
        <v>46.31</v>
      </c>
      <c r="W21" s="7">
        <f t="shared" si="21"/>
        <v>43.910000000000004</v>
      </c>
      <c r="X21" s="71"/>
      <c r="Y21" s="72">
        <v>4</v>
      </c>
      <c r="Z21" s="7">
        <v>24.02</v>
      </c>
      <c r="AA21" s="7">
        <v>9.57</v>
      </c>
      <c r="AB21" s="7">
        <v>11.4</v>
      </c>
      <c r="AC21" s="7">
        <v>4.97</v>
      </c>
      <c r="AD21" s="7">
        <v>10.1</v>
      </c>
      <c r="AE21" s="7">
        <v>14.43</v>
      </c>
      <c r="AF21" s="7">
        <v>25.51</v>
      </c>
      <c r="AG21" s="7"/>
      <c r="AH21" s="7">
        <f>SUM(Table114[[#This Row],[Gain 1-5%]:[Gain more than 10%]])</f>
        <v>50.040000000000006</v>
      </c>
      <c r="AI21" s="7">
        <f>SUM(Table114[[#This Row],[Lose more than 10%]:[Lose 1-5%]])</f>
        <v>44.99</v>
      </c>
      <c r="AJ21" s="71"/>
    </row>
    <row r="22" spans="1:36">
      <c r="H22" s="4"/>
      <c r="I22" s="4"/>
      <c r="J22" s="4"/>
      <c r="K22" s="4"/>
      <c r="M22" t="s">
        <v>114</v>
      </c>
      <c r="N22" s="7">
        <v>10.15</v>
      </c>
      <c r="O22" s="7">
        <v>8.0399999999999991</v>
      </c>
      <c r="P22" s="7">
        <v>27.56</v>
      </c>
      <c r="Q22" s="7">
        <v>12.57</v>
      </c>
      <c r="R22" s="7">
        <v>15.78</v>
      </c>
      <c r="S22" s="7">
        <v>11.79</v>
      </c>
      <c r="T22" s="7">
        <v>14.1</v>
      </c>
      <c r="U22" s="7"/>
      <c r="V22" s="7">
        <f t="shared" si="20"/>
        <v>41.67</v>
      </c>
      <c r="W22" s="7">
        <f t="shared" si="21"/>
        <v>45.75</v>
      </c>
      <c r="X22" s="71"/>
      <c r="Y22" s="71">
        <v>5</v>
      </c>
      <c r="Z22" s="7">
        <v>12.04</v>
      </c>
      <c r="AA22" s="7">
        <v>7.03</v>
      </c>
      <c r="AB22" s="7">
        <v>13.69</v>
      </c>
      <c r="AC22" s="7">
        <v>5.78</v>
      </c>
      <c r="AD22" s="7">
        <v>17.27</v>
      </c>
      <c r="AE22" s="7">
        <v>26.61</v>
      </c>
      <c r="AF22" s="7">
        <v>17.579999999999998</v>
      </c>
      <c r="AG22" s="7"/>
      <c r="AH22" s="7">
        <f>SUM(Table114[[#This Row],[Gain 1-5%]:[Gain more than 10%]])</f>
        <v>61.459999999999994</v>
      </c>
      <c r="AI22" s="7">
        <f>SUM(Table114[[#This Row],[Lose more than 10%]:[Lose 1-5%]])</f>
        <v>32.76</v>
      </c>
      <c r="AJ22" s="71"/>
    </row>
    <row r="23" spans="1:36">
      <c r="H23" s="4"/>
      <c r="I23" s="4"/>
      <c r="J23" s="4"/>
      <c r="K23" s="4"/>
      <c r="M23" t="s">
        <v>115</v>
      </c>
      <c r="N23" s="7">
        <v>5.96</v>
      </c>
      <c r="O23" s="7">
        <v>6.67</v>
      </c>
      <c r="P23" s="7">
        <v>24.02</v>
      </c>
      <c r="Q23" s="7">
        <v>14.01</v>
      </c>
      <c r="R23" s="7">
        <v>23.02</v>
      </c>
      <c r="S23" s="7">
        <v>11.02</v>
      </c>
      <c r="T23" s="7">
        <v>15.3</v>
      </c>
      <c r="U23" s="7"/>
      <c r="V23" s="7">
        <f t="shared" si="20"/>
        <v>49.34</v>
      </c>
      <c r="W23" s="7">
        <f t="shared" si="21"/>
        <v>36.65</v>
      </c>
      <c r="X23" s="71"/>
      <c r="Y23" s="71">
        <v>6</v>
      </c>
      <c r="Z23" s="7">
        <v>5.35</v>
      </c>
      <c r="AA23" s="7">
        <v>3.39</v>
      </c>
      <c r="AB23" s="7">
        <v>18.170000000000002</v>
      </c>
      <c r="AC23" s="7">
        <v>8.4600000000000009</v>
      </c>
      <c r="AD23" s="7">
        <v>27.83</v>
      </c>
      <c r="AE23" s="7">
        <v>26.72</v>
      </c>
      <c r="AF23" s="7">
        <v>10.07</v>
      </c>
      <c r="AG23" s="7"/>
      <c r="AH23" s="7">
        <f>SUM(Table114[[#This Row],[Gain 1-5%]:[Gain more than 10%]])</f>
        <v>64.62</v>
      </c>
      <c r="AI23" s="7">
        <f>SUM(Table114[[#This Row],[Lose more than 10%]:[Lose 1-5%]])</f>
        <v>26.910000000000004</v>
      </c>
      <c r="AJ23" s="71"/>
    </row>
    <row r="24" spans="1:36">
      <c r="H24" s="4"/>
      <c r="I24" s="4"/>
      <c r="J24" s="4"/>
      <c r="K24" s="4"/>
      <c r="M24" t="s">
        <v>116</v>
      </c>
      <c r="N24" s="7">
        <v>2.86</v>
      </c>
      <c r="O24" s="7">
        <v>6.7</v>
      </c>
      <c r="P24" s="7">
        <v>21.34</v>
      </c>
      <c r="Q24" s="7">
        <v>15.68</v>
      </c>
      <c r="R24" s="7">
        <v>24.53</v>
      </c>
      <c r="S24" s="7">
        <v>15.07</v>
      </c>
      <c r="T24" s="7">
        <v>13.82</v>
      </c>
      <c r="U24" s="7"/>
      <c r="V24" s="7">
        <f t="shared" si="20"/>
        <v>53.42</v>
      </c>
      <c r="W24" s="7">
        <f t="shared" si="21"/>
        <v>30.9</v>
      </c>
      <c r="X24" s="71"/>
      <c r="Y24" s="71">
        <v>7</v>
      </c>
      <c r="Z24" s="7">
        <v>3.08</v>
      </c>
      <c r="AA24" s="7">
        <v>3.57</v>
      </c>
      <c r="AB24" s="7">
        <v>24.07</v>
      </c>
      <c r="AC24" s="7">
        <v>15.42</v>
      </c>
      <c r="AD24" s="7">
        <v>32.74</v>
      </c>
      <c r="AE24" s="7">
        <v>15.12</v>
      </c>
      <c r="AF24" s="7">
        <v>6.01</v>
      </c>
      <c r="AG24" s="7"/>
      <c r="AH24" s="7">
        <f>SUM(Table114[[#This Row],[Gain 1-5%]:[Gain more than 10%]])</f>
        <v>53.87</v>
      </c>
      <c r="AI24" s="7">
        <f>SUM(Table114[[#This Row],[Lose more than 10%]:[Lose 1-5%]])</f>
        <v>30.72</v>
      </c>
      <c r="AJ24" s="71"/>
    </row>
    <row r="25" spans="1:36">
      <c r="H25" s="4"/>
      <c r="I25" s="4"/>
      <c r="J25" s="4"/>
      <c r="K25" s="4"/>
      <c r="N25" s="7"/>
      <c r="O25" s="7"/>
      <c r="P25" s="7"/>
      <c r="Q25" s="7"/>
      <c r="R25" s="7"/>
      <c r="S25" s="7"/>
      <c r="T25" s="7"/>
      <c r="U25" s="7"/>
      <c r="V25" s="7"/>
      <c r="W25" s="7"/>
      <c r="X25" s="71"/>
      <c r="Y25" s="71">
        <v>8</v>
      </c>
      <c r="Z25" s="7">
        <v>1.44</v>
      </c>
      <c r="AA25" s="7">
        <v>3.27</v>
      </c>
      <c r="AB25" s="7">
        <v>34.380000000000003</v>
      </c>
      <c r="AC25" s="7">
        <v>19.87</v>
      </c>
      <c r="AD25" s="7">
        <v>27.49</v>
      </c>
      <c r="AE25" s="7">
        <v>9.82</v>
      </c>
      <c r="AF25" s="7">
        <v>3.73</v>
      </c>
      <c r="AG25" s="7"/>
      <c r="AH25" s="7">
        <f>SUM(Table114[[#This Row],[Gain 1-5%]:[Gain more than 10%]])</f>
        <v>41.04</v>
      </c>
      <c r="AI25" s="7">
        <f>SUM(Table114[[#This Row],[Lose more than 10%]:[Lose 1-5%]])</f>
        <v>39.090000000000003</v>
      </c>
      <c r="AJ25" s="71"/>
    </row>
    <row r="26" spans="1:36">
      <c r="H26" s="4"/>
      <c r="I26" s="4"/>
      <c r="J26" s="4"/>
      <c r="K26" s="4"/>
      <c r="M26" t="s">
        <v>10</v>
      </c>
      <c r="N26" s="7">
        <v>15.67</v>
      </c>
      <c r="O26" s="7">
        <v>6.83</v>
      </c>
      <c r="P26" s="7">
        <v>21.62</v>
      </c>
      <c r="Q26" s="7">
        <v>9.82</v>
      </c>
      <c r="R26" s="7">
        <v>16.45</v>
      </c>
      <c r="S26" s="7">
        <v>12.46</v>
      </c>
      <c r="T26" s="7">
        <v>17.16</v>
      </c>
      <c r="U26" s="7"/>
      <c r="V26" s="7">
        <f t="shared" si="20"/>
        <v>46.07</v>
      </c>
      <c r="W26" s="7">
        <f t="shared" si="21"/>
        <v>44.120000000000005</v>
      </c>
      <c r="X26" s="71"/>
      <c r="Y26" s="71">
        <v>9</v>
      </c>
      <c r="Z26" s="7">
        <v>0.35</v>
      </c>
      <c r="AA26" s="7">
        <v>9.2899999999999991</v>
      </c>
      <c r="AB26" s="7">
        <v>47.74</v>
      </c>
      <c r="AC26" s="7">
        <v>18.059999999999999</v>
      </c>
      <c r="AD26" s="7">
        <v>15.98</v>
      </c>
      <c r="AE26" s="7">
        <v>6.33</v>
      </c>
      <c r="AF26" s="7">
        <v>2.2400000000000002</v>
      </c>
      <c r="AG26" s="7"/>
      <c r="AH26" s="7">
        <f>SUM(Table114[[#This Row],[Gain 1-5%]:[Gain more than 10%]])</f>
        <v>24.550000000000004</v>
      </c>
      <c r="AI26" s="7">
        <f>SUM(Table114[[#This Row],[Lose more than 10%]:[Lose 1-5%]])</f>
        <v>57.38</v>
      </c>
      <c r="AJ26" s="71"/>
    </row>
    <row r="27" spans="1:36">
      <c r="H27" s="4"/>
      <c r="I27" s="4"/>
      <c r="J27" s="4"/>
      <c r="K27" s="4"/>
      <c r="N27" s="7"/>
      <c r="O27" s="7"/>
      <c r="P27" s="7"/>
      <c r="Q27" s="7"/>
      <c r="R27" s="7"/>
      <c r="S27" s="7"/>
      <c r="T27" s="7"/>
      <c r="U27" s="7"/>
      <c r="V27" s="7"/>
      <c r="W27" s="7"/>
      <c r="X27" s="71"/>
      <c r="Y27" s="71" t="s">
        <v>9</v>
      </c>
      <c r="Z27" s="7">
        <v>0.04</v>
      </c>
      <c r="AA27" s="7">
        <v>10.41</v>
      </c>
      <c r="AB27" s="7">
        <v>45.57</v>
      </c>
      <c r="AC27" s="7">
        <v>12.92</v>
      </c>
      <c r="AD27" s="7">
        <v>19.78</v>
      </c>
      <c r="AE27" s="7">
        <v>9.24</v>
      </c>
      <c r="AF27" s="7">
        <v>2.0299999999999998</v>
      </c>
      <c r="AG27" s="7"/>
      <c r="AH27" s="7">
        <f>SUM(Table114[[#This Row],[Gain 1-5%]:[Gain more than 10%]])</f>
        <v>31.050000000000004</v>
      </c>
      <c r="AI27" s="7">
        <f>SUM(Table114[[#This Row],[Lose more than 10%]:[Lose 1-5%]])</f>
        <v>56.019999999999996</v>
      </c>
      <c r="AJ27" s="71"/>
    </row>
    <row r="28" spans="1:36">
      <c r="A28" t="s">
        <v>178</v>
      </c>
      <c r="M28" s="1" t="s">
        <v>12</v>
      </c>
      <c r="N28" s="76" t="s">
        <v>1</v>
      </c>
      <c r="O28" s="76" t="s">
        <v>2</v>
      </c>
      <c r="P28" s="76" t="s">
        <v>3</v>
      </c>
      <c r="Q28" s="76" t="s">
        <v>4</v>
      </c>
      <c r="R28" s="76" t="s">
        <v>5</v>
      </c>
      <c r="S28" s="76" t="s">
        <v>6</v>
      </c>
      <c r="T28" s="77" t="s">
        <v>7</v>
      </c>
      <c r="U28" s="7"/>
      <c r="V28" s="7"/>
      <c r="W28" s="7"/>
      <c r="X28" s="71"/>
      <c r="Y28" s="71"/>
      <c r="Z28" s="7"/>
      <c r="AA28" s="7"/>
      <c r="AB28" s="7"/>
      <c r="AC28" s="7"/>
      <c r="AD28" s="7"/>
      <c r="AE28" s="7"/>
      <c r="AF28" s="7"/>
      <c r="AG28" s="7"/>
      <c r="AH28" s="7"/>
      <c r="AI28" s="7"/>
      <c r="AJ28" s="71"/>
    </row>
    <row r="29" spans="1:36">
      <c r="M29" s="1" t="s">
        <v>110</v>
      </c>
      <c r="N29" s="7">
        <v>5.46</v>
      </c>
      <c r="O29" s="7">
        <v>5.0999999999999996</v>
      </c>
      <c r="P29" s="7">
        <v>6.03</v>
      </c>
      <c r="Q29" s="7">
        <v>4.57</v>
      </c>
      <c r="R29" s="7">
        <v>13.32</v>
      </c>
      <c r="S29" s="7">
        <v>23.21</v>
      </c>
      <c r="T29" s="7">
        <v>42.31</v>
      </c>
      <c r="U29" s="7"/>
      <c r="V29" s="7">
        <f t="shared" si="20"/>
        <v>78.84</v>
      </c>
      <c r="W29" s="7">
        <f t="shared" si="21"/>
        <v>16.59</v>
      </c>
      <c r="X29" s="71"/>
      <c r="Y29" s="71" t="s">
        <v>10</v>
      </c>
      <c r="Z29" s="7">
        <v>15.67</v>
      </c>
      <c r="AA29" s="7">
        <v>6.83</v>
      </c>
      <c r="AB29" s="7">
        <v>21.62</v>
      </c>
      <c r="AC29" s="7">
        <v>9.82</v>
      </c>
      <c r="AD29" s="7">
        <v>16.45</v>
      </c>
      <c r="AE29" s="7">
        <v>12.46</v>
      </c>
      <c r="AF29" s="7">
        <v>17.16</v>
      </c>
      <c r="AG29" s="7"/>
      <c r="AH29" s="7">
        <f>SUM(Table114[[#This Row],[Gain 1-5%]:[Gain more than 10%]])</f>
        <v>46.07</v>
      </c>
      <c r="AI29" s="7">
        <f>SUM(Table114[[#This Row],[Lose more than 10%]:[Lose 1-5%]])</f>
        <v>44.120000000000005</v>
      </c>
      <c r="AJ29" s="71"/>
    </row>
    <row r="30" spans="1:36">
      <c r="M30" s="1" t="s">
        <v>111</v>
      </c>
      <c r="N30" s="7">
        <v>5.84</v>
      </c>
      <c r="O30" s="7">
        <v>9.0399999999999991</v>
      </c>
      <c r="P30" s="7">
        <v>10.86</v>
      </c>
      <c r="Q30" s="7">
        <v>10.07</v>
      </c>
      <c r="R30" s="7">
        <v>18.670000000000002</v>
      </c>
      <c r="S30" s="7">
        <v>16.55</v>
      </c>
      <c r="T30" s="7">
        <v>28.96</v>
      </c>
      <c r="U30" s="7"/>
      <c r="V30" s="7">
        <f t="shared" si="20"/>
        <v>64.180000000000007</v>
      </c>
      <c r="W30" s="7">
        <f t="shared" si="21"/>
        <v>25.74</v>
      </c>
      <c r="X30" s="71"/>
      <c r="Y30" s="71"/>
      <c r="Z30" s="7"/>
      <c r="AA30" s="7"/>
      <c r="AB30" s="7"/>
      <c r="AC30" s="7"/>
      <c r="AD30" s="7"/>
      <c r="AE30" s="7"/>
      <c r="AF30" s="7"/>
      <c r="AG30" s="7"/>
      <c r="AH30" s="7"/>
      <c r="AI30" s="7"/>
      <c r="AJ30" s="71"/>
    </row>
    <row r="31" spans="1:36" ht="12.75" customHeight="1">
      <c r="A31" s="120" t="s">
        <v>214</v>
      </c>
      <c r="B31" s="120"/>
      <c r="C31" s="120"/>
      <c r="D31" s="120"/>
      <c r="E31" s="120"/>
      <c r="F31" s="100"/>
      <c r="G31" s="120" t="s">
        <v>216</v>
      </c>
      <c r="H31" s="120"/>
      <c r="I31" s="120"/>
      <c r="J31" s="120"/>
      <c r="K31" s="120"/>
      <c r="M31" s="1" t="s">
        <v>112</v>
      </c>
      <c r="N31" s="7">
        <v>12.45</v>
      </c>
      <c r="O31" s="7">
        <v>8.49</v>
      </c>
      <c r="P31" s="7">
        <v>11.64</v>
      </c>
      <c r="Q31" s="7">
        <v>17.41</v>
      </c>
      <c r="R31" s="7">
        <v>22.9</v>
      </c>
      <c r="S31" s="7">
        <v>12.07</v>
      </c>
      <c r="T31" s="7">
        <v>15.06</v>
      </c>
      <c r="U31" s="7"/>
      <c r="V31" s="7">
        <f t="shared" si="20"/>
        <v>50.03</v>
      </c>
      <c r="W31" s="7">
        <f t="shared" si="21"/>
        <v>32.58</v>
      </c>
      <c r="X31" s="71"/>
      <c r="Y31" s="72" t="s">
        <v>0</v>
      </c>
      <c r="Z31" s="76" t="s">
        <v>1</v>
      </c>
      <c r="AA31" s="76" t="s">
        <v>2</v>
      </c>
      <c r="AB31" s="76" t="s">
        <v>3</v>
      </c>
      <c r="AC31" s="76" t="s">
        <v>4</v>
      </c>
      <c r="AD31" s="76" t="s">
        <v>5</v>
      </c>
      <c r="AE31" s="76" t="s">
        <v>6</v>
      </c>
      <c r="AF31" s="77" t="s">
        <v>7</v>
      </c>
      <c r="AG31" s="7"/>
      <c r="AH31" s="7" t="s">
        <v>16</v>
      </c>
      <c r="AI31" s="7" t="s">
        <v>17</v>
      </c>
      <c r="AJ31" s="71"/>
    </row>
    <row r="32" spans="1:36">
      <c r="A32" s="120"/>
      <c r="B32" s="120"/>
      <c r="C32" s="120"/>
      <c r="D32" s="120"/>
      <c r="E32" s="120"/>
      <c r="F32" s="100"/>
      <c r="G32" s="120"/>
      <c r="H32" s="120"/>
      <c r="I32" s="120"/>
      <c r="J32" s="120"/>
      <c r="K32" s="120"/>
      <c r="M32" s="1" t="s">
        <v>113</v>
      </c>
      <c r="N32" s="7">
        <v>8.66</v>
      </c>
      <c r="O32" s="7">
        <v>5.57</v>
      </c>
      <c r="P32" s="7">
        <v>10.68</v>
      </c>
      <c r="Q32" s="7">
        <v>13.16</v>
      </c>
      <c r="R32" s="7">
        <v>17.12</v>
      </c>
      <c r="S32" s="7">
        <v>19.239999999999998</v>
      </c>
      <c r="T32" s="7">
        <v>25.55</v>
      </c>
      <c r="U32" s="7"/>
      <c r="V32" s="7">
        <f t="shared" si="20"/>
        <v>61.91</v>
      </c>
      <c r="W32" s="7">
        <f t="shared" si="21"/>
        <v>24.91</v>
      </c>
      <c r="X32" s="71"/>
      <c r="Y32" s="72" t="s">
        <v>8</v>
      </c>
      <c r="Z32" s="7">
        <v>16.93</v>
      </c>
      <c r="AA32" s="7">
        <v>8.83</v>
      </c>
      <c r="AB32" s="7">
        <v>10.36</v>
      </c>
      <c r="AC32" s="7">
        <v>15.6</v>
      </c>
      <c r="AD32" s="7">
        <v>3.66</v>
      </c>
      <c r="AE32" s="7">
        <v>5.55</v>
      </c>
      <c r="AF32" s="7">
        <v>39.06</v>
      </c>
      <c r="AG32" s="7"/>
      <c r="AH32" s="7">
        <f>SUM(Table111[[#This Row],[Gain 1-5%]:[Gain more than 10%]])</f>
        <v>48.27</v>
      </c>
      <c r="AI32" s="7">
        <f>SUM(Table111[[#This Row],[Lose more than 10%]:[Lose 1-5%]])</f>
        <v>36.119999999999997</v>
      </c>
      <c r="AJ32" s="71"/>
    </row>
    <row r="33" spans="1:36">
      <c r="A33" s="110" t="s">
        <v>189</v>
      </c>
      <c r="B33" s="110"/>
      <c r="C33" s="110"/>
      <c r="D33" s="110"/>
      <c r="E33" s="110"/>
      <c r="G33" s="110" t="s">
        <v>187</v>
      </c>
      <c r="H33" s="110"/>
      <c r="I33" s="110"/>
      <c r="J33" s="110"/>
      <c r="K33" s="110"/>
      <c r="M33" t="s">
        <v>114</v>
      </c>
      <c r="N33" s="7">
        <v>11.36</v>
      </c>
      <c r="O33" s="7">
        <v>6.64</v>
      </c>
      <c r="P33" s="7">
        <v>9.56</v>
      </c>
      <c r="Q33" s="7">
        <v>14.5</v>
      </c>
      <c r="R33" s="7">
        <v>18.64</v>
      </c>
      <c r="S33" s="7">
        <v>16.29</v>
      </c>
      <c r="T33" s="7">
        <v>23.01</v>
      </c>
      <c r="U33" s="7"/>
      <c r="V33" s="7">
        <f t="shared" si="20"/>
        <v>57.94</v>
      </c>
      <c r="W33" s="7">
        <f t="shared" si="21"/>
        <v>27.560000000000002</v>
      </c>
      <c r="X33" s="71"/>
      <c r="Y33" s="72">
        <v>2</v>
      </c>
      <c r="Z33" s="7">
        <v>16.75</v>
      </c>
      <c r="AA33" s="7">
        <v>9.51</v>
      </c>
      <c r="AB33" s="7">
        <v>7.19</v>
      </c>
      <c r="AC33" s="7">
        <v>5.59</v>
      </c>
      <c r="AD33" s="7">
        <v>8.7899999999999991</v>
      </c>
      <c r="AE33" s="7">
        <v>9.24</v>
      </c>
      <c r="AF33" s="7">
        <v>42.93</v>
      </c>
      <c r="AG33" s="7"/>
      <c r="AH33" s="7">
        <f>SUM(Table111[[#This Row],[Gain 1-5%]:[Gain more than 10%]])</f>
        <v>60.96</v>
      </c>
      <c r="AI33" s="7">
        <f>SUM(Table111[[#This Row],[Lose more than 10%]:[Lose 1-5%]])</f>
        <v>33.449999999999996</v>
      </c>
      <c r="AJ33" s="71"/>
    </row>
    <row r="34" spans="1:36">
      <c r="H34" s="4"/>
      <c r="I34" s="4"/>
      <c r="J34" s="4"/>
      <c r="K34" s="4"/>
      <c r="M34" t="s">
        <v>115</v>
      </c>
      <c r="N34" s="7">
        <v>37.869999999999997</v>
      </c>
      <c r="O34" s="7">
        <v>13.27</v>
      </c>
      <c r="P34" s="7">
        <v>9.5399999999999991</v>
      </c>
      <c r="Q34" s="7">
        <v>13.21</v>
      </c>
      <c r="R34" s="7">
        <v>13.52</v>
      </c>
      <c r="S34" s="7">
        <v>5.34</v>
      </c>
      <c r="T34" s="7">
        <v>7.26</v>
      </c>
      <c r="U34" s="7"/>
      <c r="V34" s="7">
        <f t="shared" si="20"/>
        <v>26.119999999999997</v>
      </c>
      <c r="W34" s="7">
        <f t="shared" si="21"/>
        <v>60.68</v>
      </c>
      <c r="X34" s="71"/>
      <c r="Y34" s="72">
        <v>3</v>
      </c>
      <c r="Z34" s="7">
        <v>17.38</v>
      </c>
      <c r="AA34" s="7">
        <v>9.68</v>
      </c>
      <c r="AB34" s="7">
        <v>8.1</v>
      </c>
      <c r="AC34" s="7">
        <v>5.55</v>
      </c>
      <c r="AD34" s="7">
        <v>14.17</v>
      </c>
      <c r="AE34" s="7">
        <v>13.01</v>
      </c>
      <c r="AF34" s="7">
        <v>32.11</v>
      </c>
      <c r="AG34" s="7"/>
      <c r="AH34" s="7">
        <f>SUM(Table111[[#This Row],[Gain 1-5%]:[Gain more than 10%]])</f>
        <v>59.29</v>
      </c>
      <c r="AI34" s="7">
        <f>SUM(Table111[[#This Row],[Lose more than 10%]:[Lose 1-5%]])</f>
        <v>35.159999999999997</v>
      </c>
      <c r="AJ34" s="71"/>
    </row>
    <row r="35" spans="1:36">
      <c r="H35" s="3"/>
      <c r="I35" s="3"/>
      <c r="J35" s="3"/>
      <c r="K35" s="3"/>
      <c r="M35" t="s">
        <v>116</v>
      </c>
      <c r="N35" s="7">
        <v>27.69</v>
      </c>
      <c r="O35" s="7">
        <v>21.9</v>
      </c>
      <c r="P35" s="7">
        <v>8.43</v>
      </c>
      <c r="Q35" s="7">
        <v>14.1</v>
      </c>
      <c r="R35" s="7">
        <v>13.02</v>
      </c>
      <c r="S35" s="7">
        <v>4.5999999999999996</v>
      </c>
      <c r="T35" s="7">
        <v>10.27</v>
      </c>
      <c r="U35" s="7"/>
      <c r="V35" s="7">
        <f t="shared" si="20"/>
        <v>27.889999999999997</v>
      </c>
      <c r="W35" s="7">
        <f t="shared" si="21"/>
        <v>58.02</v>
      </c>
      <c r="X35" s="71"/>
      <c r="Y35" s="72">
        <v>4</v>
      </c>
      <c r="Z35" s="7">
        <v>15.56</v>
      </c>
      <c r="AA35" s="7">
        <v>8.77</v>
      </c>
      <c r="AB35" s="7">
        <v>6.64</v>
      </c>
      <c r="AC35" s="7">
        <v>5.69</v>
      </c>
      <c r="AD35" s="7">
        <v>18.64</v>
      </c>
      <c r="AE35" s="7">
        <v>16</v>
      </c>
      <c r="AF35" s="7">
        <v>28.69</v>
      </c>
      <c r="AG35" s="7"/>
      <c r="AH35" s="7">
        <f>SUM(Table111[[#This Row],[Gain 1-5%]:[Gain more than 10%]])</f>
        <v>63.33</v>
      </c>
      <c r="AI35" s="7">
        <f>SUM(Table111[[#This Row],[Lose more than 10%]:[Lose 1-5%]])</f>
        <v>30.97</v>
      </c>
      <c r="AJ35" s="71"/>
    </row>
    <row r="36" spans="1:36">
      <c r="H36" s="3"/>
      <c r="I36" s="3"/>
      <c r="J36" s="3"/>
      <c r="K36" s="3"/>
      <c r="N36" s="7"/>
      <c r="O36" s="7"/>
      <c r="P36" s="7"/>
      <c r="Q36" s="7"/>
      <c r="R36" s="7"/>
      <c r="S36" s="7"/>
      <c r="T36" s="7"/>
      <c r="U36" s="7"/>
      <c r="V36" s="7"/>
      <c r="W36" s="7"/>
      <c r="X36" s="71"/>
      <c r="Y36" s="71">
        <v>5</v>
      </c>
      <c r="Z36" s="7">
        <v>15.6</v>
      </c>
      <c r="AA36" s="7">
        <v>6.97</v>
      </c>
      <c r="AB36" s="7">
        <v>8.58</v>
      </c>
      <c r="AC36" s="7">
        <v>5.94</v>
      </c>
      <c r="AD36" s="7">
        <v>15.29</v>
      </c>
      <c r="AE36" s="7">
        <v>15.54</v>
      </c>
      <c r="AF36" s="7">
        <v>32.08</v>
      </c>
      <c r="AG36" s="7"/>
      <c r="AH36" s="7">
        <f>SUM(Table111[[#This Row],[Gain 1-5%]:[Gain more than 10%]])</f>
        <v>62.91</v>
      </c>
      <c r="AI36" s="7">
        <f>SUM(Table111[[#This Row],[Lose more than 10%]:[Lose 1-5%]])</f>
        <v>31.15</v>
      </c>
      <c r="AJ36" s="71"/>
    </row>
    <row r="37" spans="1:36">
      <c r="H37" s="3"/>
      <c r="I37" s="3"/>
      <c r="J37" s="3"/>
      <c r="K37" s="3"/>
      <c r="M37" t="s">
        <v>10</v>
      </c>
      <c r="N37" s="7">
        <v>14.21</v>
      </c>
      <c r="O37" s="7">
        <v>8.24</v>
      </c>
      <c r="P37" s="7">
        <v>9.26</v>
      </c>
      <c r="Q37" s="7">
        <v>11.66</v>
      </c>
      <c r="R37" s="7">
        <v>16.72</v>
      </c>
      <c r="S37" s="7">
        <v>15.55</v>
      </c>
      <c r="T37" s="7">
        <v>24.36</v>
      </c>
      <c r="U37" s="7"/>
      <c r="V37" s="7">
        <f t="shared" si="20"/>
        <v>56.629999999999995</v>
      </c>
      <c r="W37" s="7">
        <f t="shared" si="21"/>
        <v>31.71</v>
      </c>
      <c r="X37" s="71"/>
      <c r="Y37" s="71">
        <v>6</v>
      </c>
      <c r="Z37" s="7">
        <v>11.96</v>
      </c>
      <c r="AA37" s="7">
        <v>6.89</v>
      </c>
      <c r="AB37" s="7">
        <v>5.84</v>
      </c>
      <c r="AC37" s="7">
        <v>11.15</v>
      </c>
      <c r="AD37" s="7">
        <v>15.51</v>
      </c>
      <c r="AE37" s="7">
        <v>18.93</v>
      </c>
      <c r="AF37" s="7">
        <v>29.71</v>
      </c>
      <c r="AG37" s="7"/>
      <c r="AH37" s="7">
        <f>SUM(Table111[[#This Row],[Gain 1-5%]:[Gain more than 10%]])</f>
        <v>64.150000000000006</v>
      </c>
      <c r="AI37" s="7">
        <f>SUM(Table111[[#This Row],[Lose more than 10%]:[Lose 1-5%]])</f>
        <v>24.69</v>
      </c>
      <c r="AJ37" s="71"/>
    </row>
    <row r="38" spans="1:36">
      <c r="H38" s="3"/>
      <c r="I38" s="3"/>
      <c r="J38" s="3"/>
      <c r="K38" s="3"/>
      <c r="N38" s="7"/>
      <c r="O38" s="7"/>
      <c r="P38" s="7"/>
      <c r="Q38" s="7"/>
      <c r="R38" s="7"/>
      <c r="S38" s="7"/>
      <c r="T38" s="7"/>
      <c r="U38" s="7"/>
      <c r="V38" s="7"/>
      <c r="W38" s="7"/>
      <c r="X38" s="71"/>
      <c r="Y38" s="71">
        <v>7</v>
      </c>
      <c r="Z38" s="7">
        <v>13.04</v>
      </c>
      <c r="AA38" s="7">
        <v>9.26</v>
      </c>
      <c r="AB38" s="7">
        <v>8.32</v>
      </c>
      <c r="AC38" s="7">
        <v>10.88</v>
      </c>
      <c r="AD38" s="7">
        <v>17.559999999999999</v>
      </c>
      <c r="AE38" s="7">
        <v>23.45</v>
      </c>
      <c r="AF38" s="7">
        <v>17.489999999999998</v>
      </c>
      <c r="AG38" s="7"/>
      <c r="AH38" s="7">
        <f>SUM(Table111[[#This Row],[Gain 1-5%]:[Gain more than 10%]])</f>
        <v>58.5</v>
      </c>
      <c r="AI38" s="7">
        <f>SUM(Table111[[#This Row],[Lose more than 10%]:[Lose 1-5%]])</f>
        <v>30.619999999999997</v>
      </c>
      <c r="AJ38" s="71"/>
    </row>
    <row r="39" spans="1:36">
      <c r="H39" s="3"/>
      <c r="I39" s="3"/>
      <c r="J39" s="3"/>
      <c r="K39" s="3"/>
      <c r="M39" s="1" t="s">
        <v>13</v>
      </c>
      <c r="N39" s="76" t="s">
        <v>1</v>
      </c>
      <c r="O39" s="76" t="s">
        <v>2</v>
      </c>
      <c r="P39" s="76" t="s">
        <v>3</v>
      </c>
      <c r="Q39" s="76" t="s">
        <v>4</v>
      </c>
      <c r="R39" s="76" t="s">
        <v>5</v>
      </c>
      <c r="S39" s="76" t="s">
        <v>6</v>
      </c>
      <c r="T39" s="77" t="s">
        <v>7</v>
      </c>
      <c r="U39" s="7"/>
      <c r="V39" s="7"/>
      <c r="W39" s="7"/>
      <c r="X39" s="71"/>
      <c r="Y39" s="71">
        <v>8</v>
      </c>
      <c r="Z39" s="7">
        <v>13.6</v>
      </c>
      <c r="AA39" s="7">
        <v>8.98</v>
      </c>
      <c r="AB39" s="7">
        <v>7.08</v>
      </c>
      <c r="AC39" s="7">
        <v>13.24</v>
      </c>
      <c r="AD39" s="7">
        <v>23.97</v>
      </c>
      <c r="AE39" s="7">
        <v>21.37</v>
      </c>
      <c r="AF39" s="7">
        <v>11.76</v>
      </c>
      <c r="AG39" s="7"/>
      <c r="AH39" s="7">
        <f>SUM(Table111[[#This Row],[Gain 1-5%]:[Gain more than 10%]])</f>
        <v>57.1</v>
      </c>
      <c r="AI39" s="7">
        <f>SUM(Table111[[#This Row],[Lose more than 10%]:[Lose 1-5%]])</f>
        <v>29.659999999999997</v>
      </c>
      <c r="AJ39" s="71"/>
    </row>
    <row r="40" spans="1:36">
      <c r="H40" s="3"/>
      <c r="I40" s="3"/>
      <c r="J40" s="3"/>
      <c r="K40" s="3"/>
      <c r="M40" s="1" t="s">
        <v>110</v>
      </c>
      <c r="N40" s="7">
        <v>16.36</v>
      </c>
      <c r="O40" s="7">
        <v>7.56</v>
      </c>
      <c r="P40" s="7">
        <v>13.71</v>
      </c>
      <c r="Q40" s="7">
        <v>8.3000000000000007</v>
      </c>
      <c r="R40" s="7">
        <v>16.010000000000002</v>
      </c>
      <c r="S40" s="7">
        <v>14.15</v>
      </c>
      <c r="T40" s="7">
        <v>23.93</v>
      </c>
      <c r="U40" s="7"/>
      <c r="V40" s="7">
        <f t="shared" si="20"/>
        <v>54.09</v>
      </c>
      <c r="W40" s="7">
        <f t="shared" si="21"/>
        <v>37.629999999999995</v>
      </c>
      <c r="X40" s="71"/>
      <c r="Y40" s="71">
        <v>9</v>
      </c>
      <c r="Z40" s="7">
        <v>11.24</v>
      </c>
      <c r="AA40" s="7">
        <v>7.35</v>
      </c>
      <c r="AB40" s="7">
        <v>10.25</v>
      </c>
      <c r="AC40" s="7">
        <v>17.37</v>
      </c>
      <c r="AD40" s="7">
        <v>25.03</v>
      </c>
      <c r="AE40" s="7">
        <v>20.74</v>
      </c>
      <c r="AF40" s="7">
        <v>8.02</v>
      </c>
      <c r="AG40" s="7"/>
      <c r="AH40" s="7">
        <f>SUM(Table111[[#This Row],[Gain 1-5%]:[Gain more than 10%]])</f>
        <v>53.789999999999992</v>
      </c>
      <c r="AI40" s="7">
        <f>SUM(Table111[[#This Row],[Lose more than 10%]:[Lose 1-5%]])</f>
        <v>28.84</v>
      </c>
      <c r="AJ40" s="71"/>
    </row>
    <row r="41" spans="1:36">
      <c r="H41" s="3"/>
      <c r="I41" s="3"/>
      <c r="J41" s="3"/>
      <c r="K41" s="3"/>
      <c r="M41" s="1" t="s">
        <v>111</v>
      </c>
      <c r="N41" s="7">
        <v>13.64</v>
      </c>
      <c r="O41" s="7">
        <v>4.6500000000000004</v>
      </c>
      <c r="P41" s="7">
        <v>6.36</v>
      </c>
      <c r="Q41" s="7">
        <v>4.53</v>
      </c>
      <c r="R41" s="7">
        <v>10.43</v>
      </c>
      <c r="S41" s="7">
        <v>12.71</v>
      </c>
      <c r="T41" s="7">
        <v>47.68</v>
      </c>
      <c r="U41" s="7"/>
      <c r="V41" s="7">
        <f t="shared" si="20"/>
        <v>70.819999999999993</v>
      </c>
      <c r="W41" s="7">
        <f t="shared" si="21"/>
        <v>24.65</v>
      </c>
      <c r="X41" s="71"/>
      <c r="Y41" s="71" t="s">
        <v>9</v>
      </c>
      <c r="Z41" s="7">
        <v>10.039999999999999</v>
      </c>
      <c r="AA41" s="7">
        <v>6.14</v>
      </c>
      <c r="AB41" s="7">
        <v>20.29</v>
      </c>
      <c r="AC41" s="7">
        <v>25.62</v>
      </c>
      <c r="AD41" s="7">
        <v>24.58</v>
      </c>
      <c r="AE41" s="7">
        <v>11.63</v>
      </c>
      <c r="AF41" s="7">
        <v>1.7</v>
      </c>
      <c r="AG41" s="7"/>
      <c r="AH41" s="7">
        <f>SUM(Table111[[#This Row],[Gain 1-5%]:[Gain more than 10%]])</f>
        <v>37.910000000000004</v>
      </c>
      <c r="AI41" s="7">
        <f>SUM(Table111[[#This Row],[Lose more than 10%]:[Lose 1-5%]])</f>
        <v>36.47</v>
      </c>
      <c r="AJ41" s="71"/>
    </row>
    <row r="42" spans="1:36">
      <c r="H42" s="3"/>
      <c r="I42" s="3"/>
      <c r="J42" s="3"/>
      <c r="K42" s="3"/>
      <c r="M42" s="1" t="s">
        <v>112</v>
      </c>
      <c r="N42" s="7">
        <v>9.98</v>
      </c>
      <c r="O42" s="7">
        <v>5</v>
      </c>
      <c r="P42" s="7">
        <v>7.04</v>
      </c>
      <c r="Q42" s="7">
        <v>5.21</v>
      </c>
      <c r="R42" s="7">
        <v>15.83</v>
      </c>
      <c r="S42" s="7">
        <v>18.82</v>
      </c>
      <c r="T42" s="7">
        <v>38.11</v>
      </c>
      <c r="U42" s="7"/>
      <c r="V42" s="7">
        <f t="shared" si="20"/>
        <v>72.759999999999991</v>
      </c>
      <c r="W42" s="7">
        <f t="shared" si="21"/>
        <v>22.02</v>
      </c>
      <c r="X42" s="71"/>
      <c r="Y42" s="71"/>
      <c r="Z42" s="7"/>
      <c r="AA42" s="7"/>
      <c r="AB42" s="7"/>
      <c r="AC42" s="7"/>
      <c r="AD42" s="7"/>
      <c r="AE42" s="7"/>
      <c r="AF42" s="7"/>
      <c r="AG42" s="7"/>
      <c r="AH42" s="7"/>
      <c r="AI42" s="7"/>
      <c r="AJ42" s="71"/>
    </row>
    <row r="43" spans="1:36">
      <c r="H43" s="3"/>
      <c r="I43" s="3"/>
      <c r="J43" s="3"/>
      <c r="K43" s="3"/>
      <c r="M43" s="1" t="s">
        <v>113</v>
      </c>
      <c r="N43" s="7">
        <v>11.43</v>
      </c>
      <c r="O43" s="7">
        <v>5.41</v>
      </c>
      <c r="P43" s="7">
        <v>11.32</v>
      </c>
      <c r="Q43" s="7">
        <v>7.47</v>
      </c>
      <c r="R43" s="7">
        <v>16.899999999999999</v>
      </c>
      <c r="S43" s="7">
        <v>17.2</v>
      </c>
      <c r="T43" s="7">
        <v>30.28</v>
      </c>
      <c r="U43" s="7"/>
      <c r="V43" s="7">
        <f t="shared" si="20"/>
        <v>64.38</v>
      </c>
      <c r="W43" s="7">
        <f t="shared" si="21"/>
        <v>28.16</v>
      </c>
      <c r="X43" s="71"/>
      <c r="Y43" s="71" t="s">
        <v>10</v>
      </c>
      <c r="Z43" s="7">
        <v>14.21</v>
      </c>
      <c r="AA43" s="7">
        <v>8.24</v>
      </c>
      <c r="AB43" s="7">
        <v>9.26</v>
      </c>
      <c r="AC43" s="7">
        <v>11.66</v>
      </c>
      <c r="AD43" s="7">
        <v>16.72</v>
      </c>
      <c r="AE43" s="7">
        <v>15.55</v>
      </c>
      <c r="AF43" s="7">
        <v>24.36</v>
      </c>
      <c r="AG43" s="7"/>
      <c r="AH43" s="7">
        <f>SUM(Table111[[#This Row],[Gain 1-5%]:[Gain more than 10%]])</f>
        <v>56.629999999999995</v>
      </c>
      <c r="AI43" s="7">
        <f>SUM(Table111[[#This Row],[Lose more than 10%]:[Lose 1-5%]])</f>
        <v>31.71</v>
      </c>
      <c r="AJ43" s="71"/>
    </row>
    <row r="44" spans="1:36">
      <c r="H44" s="3"/>
      <c r="I44" s="3"/>
      <c r="J44" s="3"/>
      <c r="K44" s="3"/>
      <c r="M44" t="s">
        <v>114</v>
      </c>
      <c r="N44" s="7">
        <v>13.18</v>
      </c>
      <c r="O44" s="7">
        <v>4.4400000000000004</v>
      </c>
      <c r="P44" s="7">
        <v>7.35</v>
      </c>
      <c r="Q44" s="7">
        <v>6.14</v>
      </c>
      <c r="R44" s="7">
        <v>15.92</v>
      </c>
      <c r="S44" s="7">
        <v>17.899999999999999</v>
      </c>
      <c r="T44" s="7">
        <v>35.08</v>
      </c>
      <c r="U44" s="7"/>
      <c r="V44" s="7">
        <f t="shared" si="20"/>
        <v>68.900000000000006</v>
      </c>
      <c r="W44" s="7">
        <f t="shared" si="21"/>
        <v>24.97</v>
      </c>
      <c r="X44" s="71"/>
      <c r="Y44" s="71"/>
      <c r="Z44" s="7"/>
      <c r="AA44" s="7"/>
      <c r="AB44" s="7"/>
      <c r="AC44" s="7"/>
      <c r="AD44" s="7"/>
      <c r="AE44" s="7"/>
      <c r="AF44" s="7"/>
      <c r="AG44" s="7"/>
      <c r="AH44" s="7"/>
      <c r="AI44" s="7"/>
      <c r="AJ44" s="71"/>
    </row>
    <row r="45" spans="1:36">
      <c r="H45" s="3"/>
      <c r="I45" s="3"/>
      <c r="J45" s="3"/>
      <c r="K45" s="3"/>
      <c r="M45" t="s">
        <v>115</v>
      </c>
      <c r="N45" s="7">
        <v>42.66</v>
      </c>
      <c r="O45" s="7">
        <v>5.6</v>
      </c>
      <c r="P45" s="7">
        <v>6.09</v>
      </c>
      <c r="Q45" s="7">
        <v>4.38</v>
      </c>
      <c r="R45" s="7">
        <v>10.54</v>
      </c>
      <c r="S45" s="7">
        <v>9.56</v>
      </c>
      <c r="T45" s="7">
        <v>21.17</v>
      </c>
      <c r="U45" s="7"/>
      <c r="V45" s="7">
        <f t="shared" si="20"/>
        <v>41.27</v>
      </c>
      <c r="W45" s="7">
        <f t="shared" si="21"/>
        <v>54.349999999999994</v>
      </c>
      <c r="X45" s="71"/>
      <c r="Y45" s="72" t="s">
        <v>0</v>
      </c>
      <c r="Z45" s="76" t="s">
        <v>1</v>
      </c>
      <c r="AA45" s="76" t="s">
        <v>2</v>
      </c>
      <c r="AB45" s="76" t="s">
        <v>3</v>
      </c>
      <c r="AC45" s="76" t="s">
        <v>4</v>
      </c>
      <c r="AD45" s="76" t="s">
        <v>5</v>
      </c>
      <c r="AE45" s="76" t="s">
        <v>6</v>
      </c>
      <c r="AF45" s="77" t="s">
        <v>7</v>
      </c>
      <c r="AG45" s="7"/>
      <c r="AH45" s="7"/>
      <c r="AI45" s="7"/>
      <c r="AJ45" s="71"/>
    </row>
    <row r="46" spans="1:36">
      <c r="A46" s="110" t="s">
        <v>190</v>
      </c>
      <c r="B46" s="110"/>
      <c r="C46" s="110"/>
      <c r="D46" s="110"/>
      <c r="E46" s="110"/>
      <c r="G46" s="110" t="s">
        <v>188</v>
      </c>
      <c r="H46" s="110"/>
      <c r="I46" s="110"/>
      <c r="J46" s="110"/>
      <c r="K46" s="110"/>
      <c r="M46" t="s">
        <v>116</v>
      </c>
      <c r="N46" s="7">
        <v>18.73</v>
      </c>
      <c r="O46" s="7">
        <v>8.5500000000000007</v>
      </c>
      <c r="P46" s="7">
        <v>9.73</v>
      </c>
      <c r="Q46" s="7">
        <v>11.42</v>
      </c>
      <c r="R46" s="7">
        <v>16.579999999999998</v>
      </c>
      <c r="S46" s="7">
        <v>19.09</v>
      </c>
      <c r="T46" s="7">
        <v>15.88</v>
      </c>
      <c r="U46" s="7"/>
      <c r="V46" s="7">
        <f t="shared" si="20"/>
        <v>51.550000000000004</v>
      </c>
      <c r="W46" s="7">
        <f t="shared" si="21"/>
        <v>37.010000000000005</v>
      </c>
      <c r="X46" s="71"/>
      <c r="Y46" s="72" t="s">
        <v>8</v>
      </c>
      <c r="Z46" s="7">
        <v>21.01</v>
      </c>
      <c r="AA46" s="7">
        <v>5.01</v>
      </c>
      <c r="AB46" s="7">
        <v>6.62</v>
      </c>
      <c r="AC46" s="7">
        <v>3.44</v>
      </c>
      <c r="AD46" s="7">
        <v>6.29</v>
      </c>
      <c r="AE46" s="7">
        <v>5.54</v>
      </c>
      <c r="AF46" s="7">
        <v>52.09</v>
      </c>
      <c r="AG46" s="7"/>
      <c r="AH46" s="7">
        <f>SUM(Table1[[#This Row],[Gain 1-5%]:[Gain more than 10%]])</f>
        <v>63.92</v>
      </c>
      <c r="AI46" s="7">
        <f>SUM(Table1[[#This Row],[Lose more than 10%]:[Lose 1-5%]])</f>
        <v>32.64</v>
      </c>
      <c r="AJ46" s="71"/>
    </row>
    <row r="47" spans="1:36">
      <c r="H47" s="3"/>
      <c r="I47" s="3"/>
      <c r="J47" s="3"/>
      <c r="K47" s="3"/>
      <c r="N47" s="7"/>
      <c r="O47" s="7"/>
      <c r="P47" s="7"/>
      <c r="Q47" s="7"/>
      <c r="R47" s="7"/>
      <c r="S47" s="7"/>
      <c r="T47" s="7"/>
      <c r="U47" s="7"/>
      <c r="V47" s="7"/>
      <c r="W47" s="7"/>
      <c r="X47" s="71"/>
      <c r="Y47" s="72">
        <v>2</v>
      </c>
      <c r="Z47" s="7">
        <v>23.39</v>
      </c>
      <c r="AA47" s="7">
        <v>7.93</v>
      </c>
      <c r="AB47" s="7">
        <v>4.96</v>
      </c>
      <c r="AC47" s="7">
        <v>3.46</v>
      </c>
      <c r="AD47" s="7">
        <v>7.67</v>
      </c>
      <c r="AE47" s="7">
        <v>10.36</v>
      </c>
      <c r="AF47" s="7">
        <v>42.22</v>
      </c>
      <c r="AG47" s="7"/>
      <c r="AH47" s="7">
        <f>SUM(Table1[[#This Row],[Gain 1-5%]:[Gain more than 10%]])</f>
        <v>60.25</v>
      </c>
      <c r="AI47" s="7">
        <f>SUM(Table1[[#This Row],[Lose more than 10%]:[Lose 1-5%]])</f>
        <v>36.28</v>
      </c>
      <c r="AJ47" s="71"/>
    </row>
    <row r="48" spans="1:36">
      <c r="H48" s="3"/>
      <c r="I48" s="3"/>
      <c r="J48" s="3"/>
      <c r="K48" s="3"/>
      <c r="M48" t="s">
        <v>10</v>
      </c>
      <c r="N48" s="7">
        <v>17.34</v>
      </c>
      <c r="O48" s="7">
        <v>5.76</v>
      </c>
      <c r="P48" s="7">
        <v>9.3800000000000008</v>
      </c>
      <c r="Q48" s="7">
        <v>6.49</v>
      </c>
      <c r="R48" s="7">
        <v>14.81</v>
      </c>
      <c r="S48" s="7">
        <v>15.32</v>
      </c>
      <c r="T48" s="7">
        <v>30.9</v>
      </c>
      <c r="U48" s="7"/>
      <c r="V48" s="7">
        <f t="shared" si="20"/>
        <v>61.03</v>
      </c>
      <c r="W48" s="7">
        <f t="shared" si="21"/>
        <v>32.480000000000004</v>
      </c>
      <c r="X48" s="71"/>
      <c r="Y48" s="72">
        <v>3</v>
      </c>
      <c r="Z48" s="7">
        <v>19.059999999999999</v>
      </c>
      <c r="AA48" s="7">
        <v>4.8600000000000003</v>
      </c>
      <c r="AB48" s="7">
        <v>6.77</v>
      </c>
      <c r="AC48" s="7">
        <v>3.18</v>
      </c>
      <c r="AD48" s="7">
        <v>5.56</v>
      </c>
      <c r="AE48" s="7">
        <v>9.4600000000000009</v>
      </c>
      <c r="AF48" s="7">
        <v>51.1</v>
      </c>
      <c r="AG48" s="7"/>
      <c r="AH48" s="7">
        <f>SUM(Table1[[#This Row],[Gain 1-5%]:[Gain more than 10%]])</f>
        <v>66.12</v>
      </c>
      <c r="AI48" s="7">
        <f>SUM(Table1[[#This Row],[Lose more than 10%]:[Lose 1-5%]])</f>
        <v>30.689999999999998</v>
      </c>
      <c r="AJ48" s="71"/>
    </row>
    <row r="49" spans="1:36">
      <c r="H49" s="3"/>
      <c r="I49" s="3"/>
      <c r="J49" s="3"/>
      <c r="K49" s="3"/>
      <c r="N49" s="7"/>
      <c r="O49" s="7"/>
      <c r="P49" s="7"/>
      <c r="Q49" s="7"/>
      <c r="R49" s="7"/>
      <c r="S49" s="7"/>
      <c r="T49" s="7"/>
      <c r="U49" s="7"/>
      <c r="V49" s="7"/>
      <c r="W49" s="7"/>
      <c r="X49" s="71"/>
      <c r="Y49" s="72">
        <v>4</v>
      </c>
      <c r="Z49" s="7">
        <v>16.13</v>
      </c>
      <c r="AA49" s="7">
        <v>4.08</v>
      </c>
      <c r="AB49" s="7">
        <v>4.05</v>
      </c>
      <c r="AC49" s="7">
        <v>3.13</v>
      </c>
      <c r="AD49" s="7">
        <v>7.82</v>
      </c>
      <c r="AE49" s="7">
        <v>12.22</v>
      </c>
      <c r="AF49" s="7">
        <v>52.56</v>
      </c>
      <c r="AG49" s="7"/>
      <c r="AH49" s="7">
        <f>SUM(Table1[[#This Row],[Gain 1-5%]:[Gain more than 10%]])</f>
        <v>72.599999999999994</v>
      </c>
      <c r="AI49" s="7">
        <f>SUM(Table1[[#This Row],[Lose more than 10%]:[Lose 1-5%]])</f>
        <v>24.26</v>
      </c>
      <c r="AJ49" s="71"/>
    </row>
    <row r="50" spans="1:36">
      <c r="H50" s="3"/>
      <c r="I50" s="3"/>
      <c r="J50" s="3"/>
      <c r="K50" s="3"/>
      <c r="M50" s="1" t="s">
        <v>15</v>
      </c>
      <c r="N50" s="76" t="s">
        <v>1</v>
      </c>
      <c r="O50" s="76" t="s">
        <v>2</v>
      </c>
      <c r="P50" s="76" t="s">
        <v>3</v>
      </c>
      <c r="Q50" s="76" t="s">
        <v>4</v>
      </c>
      <c r="R50" s="76" t="s">
        <v>5</v>
      </c>
      <c r="S50" s="76" t="s">
        <v>6</v>
      </c>
      <c r="T50" s="77" t="s">
        <v>7</v>
      </c>
      <c r="U50" s="7"/>
      <c r="V50" s="7"/>
      <c r="W50" s="7"/>
      <c r="X50" s="71"/>
      <c r="Y50" s="71">
        <v>5</v>
      </c>
      <c r="Z50" s="7">
        <v>15.07</v>
      </c>
      <c r="AA50" s="7">
        <v>3.29</v>
      </c>
      <c r="AB50" s="7">
        <v>6.07</v>
      </c>
      <c r="AC50" s="7">
        <v>3.37</v>
      </c>
      <c r="AD50" s="7">
        <v>11.41</v>
      </c>
      <c r="AE50" s="7">
        <v>21.61</v>
      </c>
      <c r="AF50" s="7">
        <v>39.18</v>
      </c>
      <c r="AG50" s="7"/>
      <c r="AH50" s="7">
        <f>SUM(Table1[[#This Row],[Gain 1-5%]:[Gain more than 10%]])</f>
        <v>72.199999999999989</v>
      </c>
      <c r="AI50" s="7">
        <f>SUM(Table1[[#This Row],[Lose more than 10%]:[Lose 1-5%]])</f>
        <v>24.43</v>
      </c>
      <c r="AJ50" s="71"/>
    </row>
    <row r="51" spans="1:36">
      <c r="H51" s="4"/>
      <c r="I51" s="4"/>
      <c r="J51" s="4"/>
      <c r="K51" s="4"/>
      <c r="M51" s="1" t="s">
        <v>110</v>
      </c>
      <c r="N51" s="7">
        <v>5.45</v>
      </c>
      <c r="O51" s="7">
        <v>2.2000000000000002</v>
      </c>
      <c r="P51" s="7">
        <v>2.95</v>
      </c>
      <c r="Q51" s="7">
        <v>2.91</v>
      </c>
      <c r="R51" s="7">
        <v>9.44</v>
      </c>
      <c r="S51" s="7">
        <v>31.67</v>
      </c>
      <c r="T51" s="7">
        <v>45.39</v>
      </c>
      <c r="U51" s="7"/>
      <c r="V51" s="7">
        <f t="shared" si="20"/>
        <v>86.5</v>
      </c>
      <c r="W51" s="7">
        <f t="shared" si="21"/>
        <v>10.600000000000001</v>
      </c>
      <c r="X51" s="71"/>
      <c r="Y51" s="71">
        <v>6</v>
      </c>
      <c r="Z51" s="7">
        <v>16.510000000000002</v>
      </c>
      <c r="AA51" s="7">
        <v>4.13</v>
      </c>
      <c r="AB51" s="7">
        <v>5.89</v>
      </c>
      <c r="AC51" s="7">
        <v>4.66</v>
      </c>
      <c r="AD51" s="7">
        <v>12.37</v>
      </c>
      <c r="AE51" s="7">
        <v>26.36</v>
      </c>
      <c r="AF51" s="7">
        <v>30.08</v>
      </c>
      <c r="AG51" s="7"/>
      <c r="AH51" s="7">
        <f>SUM(Table1[[#This Row],[Gain 1-5%]:[Gain more than 10%]])</f>
        <v>68.81</v>
      </c>
      <c r="AI51" s="7">
        <f>SUM(Table1[[#This Row],[Lose more than 10%]:[Lose 1-5%]])</f>
        <v>26.53</v>
      </c>
      <c r="AJ51" s="71"/>
    </row>
    <row r="52" spans="1:36">
      <c r="H52" s="4"/>
      <c r="I52" s="4"/>
      <c r="J52" s="4"/>
      <c r="K52" s="4"/>
      <c r="M52" s="1" t="s">
        <v>111</v>
      </c>
      <c r="N52" s="7">
        <v>13.13</v>
      </c>
      <c r="O52" s="7">
        <v>2.67</v>
      </c>
      <c r="P52" s="7">
        <v>3.38</v>
      </c>
      <c r="Q52" s="7">
        <v>1.1399999999999999</v>
      </c>
      <c r="R52" s="7">
        <v>7.74</v>
      </c>
      <c r="S52" s="7">
        <v>24.31</v>
      </c>
      <c r="T52" s="7">
        <v>47.62</v>
      </c>
      <c r="U52" s="7"/>
      <c r="V52" s="7">
        <f t="shared" si="20"/>
        <v>79.669999999999987</v>
      </c>
      <c r="W52" s="7">
        <f t="shared" si="21"/>
        <v>19.18</v>
      </c>
      <c r="X52" s="71"/>
      <c r="Y52" s="71">
        <v>7</v>
      </c>
      <c r="Z52" s="7">
        <v>14.14</v>
      </c>
      <c r="AA52" s="7">
        <v>3.71</v>
      </c>
      <c r="AB52" s="7">
        <v>6.56</v>
      </c>
      <c r="AC52" s="7">
        <v>6.94</v>
      </c>
      <c r="AD52" s="7">
        <v>24.03</v>
      </c>
      <c r="AE52" s="7">
        <v>20.67</v>
      </c>
      <c r="AF52" s="7">
        <v>23.95</v>
      </c>
      <c r="AG52" s="7"/>
      <c r="AH52" s="7">
        <f>SUM(Table1[[#This Row],[Gain 1-5%]:[Gain more than 10%]])</f>
        <v>68.650000000000006</v>
      </c>
      <c r="AI52" s="7">
        <f>SUM(Table1[[#This Row],[Lose more than 10%]:[Lose 1-5%]])</f>
        <v>24.41</v>
      </c>
      <c r="AJ52" s="71"/>
    </row>
    <row r="53" spans="1:36">
      <c r="H53" s="4"/>
      <c r="I53" s="4"/>
      <c r="J53" s="4"/>
      <c r="K53" s="4"/>
      <c r="M53" s="1" t="s">
        <v>112</v>
      </c>
      <c r="N53" s="7">
        <v>15.06</v>
      </c>
      <c r="O53" s="7">
        <v>3.28</v>
      </c>
      <c r="P53" s="7">
        <v>4.01</v>
      </c>
      <c r="Q53" s="7">
        <v>2.34</v>
      </c>
      <c r="R53" s="7">
        <v>15.64</v>
      </c>
      <c r="S53" s="7">
        <v>27.81</v>
      </c>
      <c r="T53" s="7">
        <v>31.85</v>
      </c>
      <c r="U53" s="7"/>
      <c r="V53" s="7">
        <f t="shared" si="20"/>
        <v>75.300000000000011</v>
      </c>
      <c r="W53" s="7">
        <f t="shared" si="21"/>
        <v>22.35</v>
      </c>
      <c r="X53" s="71"/>
      <c r="Y53" s="71">
        <v>8</v>
      </c>
      <c r="Z53" s="7">
        <v>16.16</v>
      </c>
      <c r="AA53" s="7">
        <v>5.69</v>
      </c>
      <c r="AB53" s="7">
        <v>10.66</v>
      </c>
      <c r="AC53" s="7">
        <v>10.16</v>
      </c>
      <c r="AD53" s="7">
        <v>24.36</v>
      </c>
      <c r="AE53" s="7">
        <v>21.17</v>
      </c>
      <c r="AF53" s="7">
        <v>11.81</v>
      </c>
      <c r="AG53" s="7"/>
      <c r="AH53" s="7">
        <f>SUM(Table1[[#This Row],[Gain 1-5%]:[Gain more than 10%]])</f>
        <v>57.34</v>
      </c>
      <c r="AI53" s="7">
        <f>SUM(Table1[[#This Row],[Lose more than 10%]:[Lose 1-5%]])</f>
        <v>32.510000000000005</v>
      </c>
      <c r="AJ53" s="71"/>
    </row>
    <row r="54" spans="1:36">
      <c r="H54" s="4"/>
      <c r="I54" s="4"/>
      <c r="J54" s="4"/>
      <c r="K54" s="4"/>
      <c r="M54" s="1" t="s">
        <v>113</v>
      </c>
      <c r="N54" s="7">
        <v>6.78</v>
      </c>
      <c r="O54" s="7">
        <v>2.4</v>
      </c>
      <c r="P54" s="7">
        <v>3.28</v>
      </c>
      <c r="Q54" s="7">
        <v>2.58</v>
      </c>
      <c r="R54" s="7">
        <v>17.010000000000002</v>
      </c>
      <c r="S54" s="7">
        <v>33.06</v>
      </c>
      <c r="T54" s="7">
        <v>34.89</v>
      </c>
      <c r="U54" s="7"/>
      <c r="V54" s="7">
        <f t="shared" si="20"/>
        <v>84.960000000000008</v>
      </c>
      <c r="W54" s="7">
        <f t="shared" si="21"/>
        <v>12.459999999999999</v>
      </c>
      <c r="X54" s="71"/>
      <c r="Y54" s="71">
        <v>9</v>
      </c>
      <c r="Z54" s="7">
        <v>15.87</v>
      </c>
      <c r="AA54" s="7">
        <v>7.82</v>
      </c>
      <c r="AB54" s="7">
        <v>15.52</v>
      </c>
      <c r="AC54" s="7">
        <v>10.49</v>
      </c>
      <c r="AD54" s="7">
        <v>26.46</v>
      </c>
      <c r="AE54" s="7">
        <v>18.86</v>
      </c>
      <c r="AF54" s="7">
        <v>4.9800000000000004</v>
      </c>
      <c r="AG54" s="7"/>
      <c r="AH54" s="7">
        <f>SUM(Table1[[#This Row],[Gain 1-5%]:[Gain more than 10%]])</f>
        <v>50.3</v>
      </c>
      <c r="AI54" s="7">
        <f>SUM(Table1[[#This Row],[Lose more than 10%]:[Lose 1-5%]])</f>
        <v>39.209999999999994</v>
      </c>
      <c r="AJ54" s="71"/>
    </row>
    <row r="55" spans="1:36">
      <c r="H55" s="4"/>
      <c r="I55" s="4"/>
      <c r="J55" s="4"/>
      <c r="K55" s="4"/>
      <c r="M55" t="s">
        <v>114</v>
      </c>
      <c r="N55" s="7">
        <v>9.86</v>
      </c>
      <c r="O55" s="7">
        <v>2.09</v>
      </c>
      <c r="P55" s="7">
        <v>2.93</v>
      </c>
      <c r="Q55" s="7">
        <v>1.69</v>
      </c>
      <c r="R55" s="7">
        <v>13.57</v>
      </c>
      <c r="S55" s="7">
        <v>32.07</v>
      </c>
      <c r="T55" s="7">
        <v>37.79</v>
      </c>
      <c r="U55" s="7"/>
      <c r="V55" s="7">
        <f t="shared" si="20"/>
        <v>83.43</v>
      </c>
      <c r="W55" s="7">
        <f t="shared" si="21"/>
        <v>14.879999999999999</v>
      </c>
      <c r="X55" s="71"/>
      <c r="Y55" s="71" t="s">
        <v>9</v>
      </c>
      <c r="Z55" s="7">
        <v>16</v>
      </c>
      <c r="AA55" s="7">
        <v>11.08</v>
      </c>
      <c r="AB55" s="7">
        <v>26.72</v>
      </c>
      <c r="AC55" s="7">
        <v>16.059999999999999</v>
      </c>
      <c r="AD55" s="7">
        <v>22.15</v>
      </c>
      <c r="AE55" s="7">
        <v>6.99</v>
      </c>
      <c r="AF55" s="7">
        <v>1</v>
      </c>
      <c r="AG55" s="7"/>
      <c r="AH55" s="7">
        <f>SUM(Table1[[#This Row],[Gain 1-5%]:[Gain more than 10%]])</f>
        <v>30.14</v>
      </c>
      <c r="AI55" s="7">
        <f>SUM(Table1[[#This Row],[Lose more than 10%]:[Lose 1-5%]])</f>
        <v>53.8</v>
      </c>
      <c r="AJ55" s="71"/>
    </row>
    <row r="56" spans="1:36">
      <c r="H56" s="4"/>
      <c r="I56" s="4"/>
      <c r="J56" s="4"/>
      <c r="K56" s="4"/>
      <c r="M56" t="s">
        <v>115</v>
      </c>
      <c r="N56" s="7">
        <v>49.66</v>
      </c>
      <c r="O56" s="7">
        <v>3.86</v>
      </c>
      <c r="P56" s="7">
        <v>3.34</v>
      </c>
      <c r="Q56" s="7">
        <v>1.1599999999999999</v>
      </c>
      <c r="R56" s="7">
        <v>8.4499999999999993</v>
      </c>
      <c r="S56" s="7">
        <v>16.329999999999998</v>
      </c>
      <c r="T56" s="7">
        <v>17.21</v>
      </c>
      <c r="U56" s="7"/>
      <c r="V56" s="7">
        <f t="shared" si="20"/>
        <v>41.989999999999995</v>
      </c>
      <c r="W56" s="7">
        <f t="shared" si="21"/>
        <v>56.86</v>
      </c>
      <c r="X56" s="71"/>
      <c r="Y56" s="71"/>
      <c r="Z56" s="7"/>
      <c r="AA56" s="7"/>
      <c r="AB56" s="7"/>
      <c r="AC56" s="7"/>
      <c r="AD56" s="7"/>
      <c r="AE56" s="7"/>
      <c r="AF56" s="7"/>
      <c r="AG56" s="7"/>
      <c r="AH56" s="7"/>
      <c r="AI56" s="7"/>
      <c r="AJ56" s="71"/>
    </row>
    <row r="57" spans="1:36">
      <c r="H57" s="4"/>
      <c r="I57" s="4"/>
      <c r="J57" s="4"/>
      <c r="K57" s="4"/>
      <c r="M57" t="s">
        <v>116</v>
      </c>
      <c r="N57" s="7">
        <v>17.059999999999999</v>
      </c>
      <c r="O57" s="7">
        <v>3.85</v>
      </c>
      <c r="P57" s="7">
        <v>7.23</v>
      </c>
      <c r="Q57" s="7">
        <v>3.98</v>
      </c>
      <c r="R57" s="7">
        <v>31.87</v>
      </c>
      <c r="S57" s="7">
        <v>22.37</v>
      </c>
      <c r="T57" s="7">
        <v>13.65</v>
      </c>
      <c r="U57" s="7"/>
      <c r="V57" s="7">
        <f t="shared" si="20"/>
        <v>67.89</v>
      </c>
      <c r="W57" s="7">
        <f t="shared" si="21"/>
        <v>28.14</v>
      </c>
      <c r="X57" s="71"/>
      <c r="Y57" s="71" t="s">
        <v>10</v>
      </c>
      <c r="Z57" s="7">
        <v>17.34</v>
      </c>
      <c r="AA57" s="7">
        <v>5.76</v>
      </c>
      <c r="AB57" s="7">
        <v>9.3800000000000008</v>
      </c>
      <c r="AC57" s="7">
        <v>6.49</v>
      </c>
      <c r="AD57" s="7">
        <v>14.81</v>
      </c>
      <c r="AE57" s="7">
        <v>15.32</v>
      </c>
      <c r="AF57" s="7">
        <v>30.9</v>
      </c>
      <c r="AG57" s="7"/>
      <c r="AH57" s="7"/>
      <c r="AI57" s="7"/>
      <c r="AJ57" s="71"/>
    </row>
    <row r="58" spans="1:36">
      <c r="A58" s="82" t="s">
        <v>215</v>
      </c>
      <c r="N58" s="7"/>
      <c r="O58" s="7"/>
      <c r="P58" s="7"/>
      <c r="Q58" s="7"/>
      <c r="R58" s="7"/>
      <c r="S58" s="7"/>
      <c r="T58" s="7"/>
      <c r="U58" s="7"/>
      <c r="V58" s="7"/>
      <c r="W58" s="7"/>
      <c r="X58" s="71"/>
      <c r="Y58" s="71"/>
      <c r="Z58" s="7"/>
      <c r="AA58" s="7"/>
      <c r="AB58" s="7"/>
      <c r="AC58" s="7"/>
      <c r="AD58" s="7"/>
      <c r="AE58" s="7"/>
      <c r="AF58" s="7"/>
      <c r="AG58" s="7"/>
      <c r="AH58" s="7"/>
      <c r="AI58" s="7"/>
      <c r="AJ58" s="71"/>
    </row>
    <row r="59" spans="1:36">
      <c r="M59" t="s">
        <v>10</v>
      </c>
      <c r="N59" s="7">
        <v>15.71</v>
      </c>
      <c r="O59" s="7">
        <v>2.77</v>
      </c>
      <c r="P59" s="7">
        <v>3.57</v>
      </c>
      <c r="Q59" s="7">
        <v>2.2400000000000002</v>
      </c>
      <c r="R59" s="7">
        <v>13.85</v>
      </c>
      <c r="S59" s="7">
        <v>27.93</v>
      </c>
      <c r="T59" s="7">
        <v>33.92</v>
      </c>
      <c r="U59" s="7"/>
      <c r="V59" s="7">
        <f t="shared" si="20"/>
        <v>75.7</v>
      </c>
      <c r="W59" s="7">
        <f t="shared" si="21"/>
        <v>22.05</v>
      </c>
      <c r="X59" s="71"/>
      <c r="Y59" s="72" t="s">
        <v>0</v>
      </c>
      <c r="Z59" s="76" t="s">
        <v>1</v>
      </c>
      <c r="AA59" s="76" t="s">
        <v>2</v>
      </c>
      <c r="AB59" s="76" t="s">
        <v>3</v>
      </c>
      <c r="AC59" s="76" t="s">
        <v>4</v>
      </c>
      <c r="AD59" s="76" t="s">
        <v>5</v>
      </c>
      <c r="AE59" s="76" t="s">
        <v>6</v>
      </c>
      <c r="AF59" s="77" t="s">
        <v>7</v>
      </c>
      <c r="AG59" s="7"/>
      <c r="AH59" s="7"/>
      <c r="AI59" s="7"/>
      <c r="AJ59" s="71"/>
    </row>
    <row r="60" spans="1:36">
      <c r="N60" s="7" t="s">
        <v>18</v>
      </c>
      <c r="O60" s="7"/>
      <c r="P60" s="7"/>
      <c r="Q60" s="7"/>
      <c r="R60" s="7" t="s">
        <v>19</v>
      </c>
      <c r="S60" s="7"/>
      <c r="T60" s="7"/>
      <c r="U60" s="7"/>
      <c r="V60" s="7"/>
      <c r="W60" s="7"/>
      <c r="X60" s="71"/>
      <c r="Y60" s="72" t="s">
        <v>8</v>
      </c>
      <c r="Z60" s="7">
        <v>13.78</v>
      </c>
      <c r="AA60" s="7">
        <v>1.6</v>
      </c>
      <c r="AB60" s="7">
        <v>0.9</v>
      </c>
      <c r="AC60" s="7">
        <v>0.57999999999999996</v>
      </c>
      <c r="AD60" s="7">
        <v>2.0699999999999998</v>
      </c>
      <c r="AE60" s="7">
        <v>3.37</v>
      </c>
      <c r="AF60" s="7">
        <v>77.7</v>
      </c>
      <c r="AG60" s="7"/>
      <c r="AH60" s="7">
        <f>Table153034[[#This Row],[Gain 1-5%]]+Table153034[[#This Row],[Gain 5-10%]]+Table153034[[#This Row],[Gain more than 10%]]</f>
        <v>83.14</v>
      </c>
      <c r="AI60" s="7">
        <f>(Table153034[[#This Row],[Lose more than 10%]]+Table153034[[#This Row],[Lose 5-10%]]+Table153034[[#This Row],[Lose 1-5%]])</f>
        <v>16.279999999999998</v>
      </c>
      <c r="AJ60" s="71"/>
    </row>
    <row r="61" spans="1:36">
      <c r="V61" s="7"/>
      <c r="W61" s="7"/>
      <c r="X61" s="71"/>
      <c r="Y61" s="72">
        <v>2</v>
      </c>
      <c r="Z61" s="7">
        <v>12.27</v>
      </c>
      <c r="AA61" s="7">
        <v>3.22</v>
      </c>
      <c r="AB61" s="7">
        <v>3.74</v>
      </c>
      <c r="AC61" s="7">
        <v>1.75</v>
      </c>
      <c r="AD61" s="7">
        <v>4.67</v>
      </c>
      <c r="AE61" s="7">
        <v>17.86</v>
      </c>
      <c r="AF61" s="7">
        <v>56.49</v>
      </c>
      <c r="AG61" s="7"/>
      <c r="AH61" s="7">
        <f>Table153034[[#This Row],[Gain 1-5%]]+Table153034[[#This Row],[Gain 5-10%]]+Table153034[[#This Row],[Gain more than 10%]]</f>
        <v>79.02000000000001</v>
      </c>
      <c r="AI61" s="7">
        <f>(Table153034[[#This Row],[Lose more than 10%]]+Table153034[[#This Row],[Lose 5-10%]]+Table153034[[#This Row],[Lose 1-5%]])</f>
        <v>19.23</v>
      </c>
      <c r="AJ61" s="71"/>
    </row>
    <row r="62" spans="1:36">
      <c r="V62" s="7"/>
      <c r="W62" s="7"/>
      <c r="X62" s="71"/>
      <c r="Y62" s="72">
        <v>3</v>
      </c>
      <c r="Z62" s="7">
        <v>13.72</v>
      </c>
      <c r="AA62" s="7">
        <v>2.71</v>
      </c>
      <c r="AB62" s="7">
        <v>4.5</v>
      </c>
      <c r="AC62" s="7">
        <v>2.76</v>
      </c>
      <c r="AD62" s="7">
        <v>9.73</v>
      </c>
      <c r="AE62" s="7">
        <v>20.94</v>
      </c>
      <c r="AF62" s="7">
        <v>45.63</v>
      </c>
      <c r="AG62" s="7"/>
      <c r="AH62" s="7">
        <f>Table153034[[#This Row],[Gain 1-5%]]+Table153034[[#This Row],[Gain 5-10%]]+Table153034[[#This Row],[Gain more than 10%]]</f>
        <v>76.300000000000011</v>
      </c>
      <c r="AI62" s="7">
        <f>(Table153034[[#This Row],[Lose more than 10%]]+Table153034[[#This Row],[Lose 5-10%]]+Table153034[[#This Row],[Lose 1-5%]])</f>
        <v>20.93</v>
      </c>
      <c r="AJ62" s="71"/>
    </row>
    <row r="63" spans="1:36">
      <c r="V63" s="7"/>
      <c r="W63" s="7"/>
      <c r="X63" s="71"/>
      <c r="Y63" s="72">
        <v>4</v>
      </c>
      <c r="Z63" s="7">
        <v>14.99</v>
      </c>
      <c r="AA63" s="7">
        <v>2.74</v>
      </c>
      <c r="AB63" s="7">
        <v>3.61</v>
      </c>
      <c r="AC63" s="7">
        <v>2.33</v>
      </c>
      <c r="AD63" s="7">
        <v>9.1300000000000008</v>
      </c>
      <c r="AE63" s="7">
        <v>20.05</v>
      </c>
      <c r="AF63" s="7">
        <v>47.16</v>
      </c>
      <c r="AG63" s="7"/>
      <c r="AH63" s="7">
        <f>Table153034[[#This Row],[Gain 1-5%]]+Table153034[[#This Row],[Gain 5-10%]]+Table153034[[#This Row],[Gain more than 10%]]</f>
        <v>76.34</v>
      </c>
      <c r="AI63" s="7">
        <f>(Table153034[[#This Row],[Lose more than 10%]]+Table153034[[#This Row],[Lose 5-10%]]+Table153034[[#This Row],[Lose 1-5%]])</f>
        <v>21.34</v>
      </c>
      <c r="AJ63" s="71"/>
    </row>
    <row r="64" spans="1:36">
      <c r="V64" s="7"/>
      <c r="W64" s="7"/>
      <c r="X64" s="71"/>
      <c r="Y64" s="71">
        <v>5</v>
      </c>
      <c r="Z64" s="7">
        <v>13.94</v>
      </c>
      <c r="AA64" s="7">
        <v>2.58</v>
      </c>
      <c r="AB64" s="7">
        <v>4.68</v>
      </c>
      <c r="AC64" s="7">
        <v>2.16</v>
      </c>
      <c r="AD64" s="7">
        <v>14.35</v>
      </c>
      <c r="AE64" s="7">
        <v>22.64</v>
      </c>
      <c r="AF64" s="7">
        <v>39.64</v>
      </c>
      <c r="AG64" s="7"/>
      <c r="AH64" s="7">
        <f>Table153034[[#This Row],[Gain 1-5%]]+Table153034[[#This Row],[Gain 5-10%]]+Table153034[[#This Row],[Gain more than 10%]]</f>
        <v>76.63</v>
      </c>
      <c r="AI64" s="7">
        <f>(Table153034[[#This Row],[Lose more than 10%]]+Table153034[[#This Row],[Lose 5-10%]]+Table153034[[#This Row],[Lose 1-5%]])</f>
        <v>21.2</v>
      </c>
      <c r="AJ64" s="71"/>
    </row>
    <row r="65" spans="14:36">
      <c r="V65" s="7"/>
      <c r="W65" s="7"/>
      <c r="X65" s="71"/>
      <c r="Y65" s="71">
        <v>6</v>
      </c>
      <c r="Z65" s="7">
        <v>16.190000000000001</v>
      </c>
      <c r="AA65" s="7">
        <v>2.67</v>
      </c>
      <c r="AB65" s="7">
        <v>3.11</v>
      </c>
      <c r="AC65" s="7">
        <v>2.36</v>
      </c>
      <c r="AD65" s="7">
        <v>11.13</v>
      </c>
      <c r="AE65" s="7">
        <v>35.07</v>
      </c>
      <c r="AF65" s="7">
        <v>29.48</v>
      </c>
      <c r="AG65" s="7"/>
      <c r="AH65" s="7">
        <f>Table153034[[#This Row],[Gain 1-5%]]+Table153034[[#This Row],[Gain 5-10%]]+Table153034[[#This Row],[Gain more than 10%]]</f>
        <v>75.680000000000007</v>
      </c>
      <c r="AI65" s="7">
        <f>(Table153034[[#This Row],[Lose more than 10%]]+Table153034[[#This Row],[Lose 5-10%]]+Table153034[[#This Row],[Lose 1-5%]])</f>
        <v>21.97</v>
      </c>
      <c r="AJ65" s="71"/>
    </row>
    <row r="66" spans="14:36">
      <c r="V66" s="7"/>
      <c r="W66" s="7"/>
      <c r="X66" s="71"/>
      <c r="Y66" s="71">
        <v>7</v>
      </c>
      <c r="Z66" s="7">
        <v>15.24</v>
      </c>
      <c r="AA66" s="7">
        <v>1.69</v>
      </c>
      <c r="AB66" s="7">
        <v>4.96</v>
      </c>
      <c r="AC66" s="7">
        <v>2.0499999999999998</v>
      </c>
      <c r="AD66" s="7">
        <v>14.46</v>
      </c>
      <c r="AE66" s="7">
        <v>38.97</v>
      </c>
      <c r="AF66" s="7">
        <v>22.64</v>
      </c>
      <c r="AG66" s="7"/>
      <c r="AH66" s="7">
        <f>Table153034[[#This Row],[Gain 1-5%]]+Table153034[[#This Row],[Gain 5-10%]]+Table153034[[#This Row],[Gain more than 10%]]</f>
        <v>76.069999999999993</v>
      </c>
      <c r="AI66" s="7">
        <f>(Table153034[[#This Row],[Lose more than 10%]]+Table153034[[#This Row],[Lose 5-10%]]+Table153034[[#This Row],[Lose 1-5%]])</f>
        <v>21.89</v>
      </c>
      <c r="AJ66" s="71"/>
    </row>
    <row r="67" spans="14:36">
      <c r="V67" s="7"/>
      <c r="W67" s="7"/>
      <c r="X67" s="71"/>
      <c r="Y67" s="71">
        <v>8</v>
      </c>
      <c r="Z67" s="7">
        <v>17.649999999999999</v>
      </c>
      <c r="AA67" s="7">
        <v>2.5299999999999998</v>
      </c>
      <c r="AB67" s="7">
        <v>3.36</v>
      </c>
      <c r="AC67" s="7">
        <v>1.78</v>
      </c>
      <c r="AD67" s="7">
        <v>17.489999999999998</v>
      </c>
      <c r="AE67" s="7">
        <v>43.17</v>
      </c>
      <c r="AF67" s="7">
        <v>14.03</v>
      </c>
      <c r="AG67" s="7"/>
      <c r="AH67" s="7">
        <f>Table153034[[#This Row],[Gain 1-5%]]+Table153034[[#This Row],[Gain 5-10%]]+Table153034[[#This Row],[Gain more than 10%]]</f>
        <v>74.69</v>
      </c>
      <c r="AI67" s="7">
        <f>(Table153034[[#This Row],[Lose more than 10%]]+Table153034[[#This Row],[Lose 5-10%]]+Table153034[[#This Row],[Lose 1-5%]])</f>
        <v>23.54</v>
      </c>
      <c r="AJ67" s="71"/>
    </row>
    <row r="68" spans="14:36">
      <c r="V68" s="7"/>
      <c r="W68" s="7"/>
      <c r="X68" s="71"/>
      <c r="Y68" s="71">
        <v>9</v>
      </c>
      <c r="Z68" s="7">
        <v>19.399999999999999</v>
      </c>
      <c r="AA68" s="7">
        <v>3.38</v>
      </c>
      <c r="AB68" s="7">
        <v>2.74</v>
      </c>
      <c r="AC68" s="7">
        <v>1.59</v>
      </c>
      <c r="AD68" s="7">
        <v>21.31</v>
      </c>
      <c r="AE68" s="7">
        <v>45.39</v>
      </c>
      <c r="AF68" s="7">
        <v>6.19</v>
      </c>
      <c r="AG68" s="7"/>
      <c r="AH68" s="7">
        <f>Table153034[[#This Row],[Gain 1-5%]]+Table153034[[#This Row],[Gain 5-10%]]+Table153034[[#This Row],[Gain more than 10%]]</f>
        <v>72.89</v>
      </c>
      <c r="AI68" s="7">
        <f>(Table153034[[#This Row],[Lose more than 10%]]+Table153034[[#This Row],[Lose 5-10%]]+Table153034[[#This Row],[Lose 1-5%]])</f>
        <v>25.519999999999996</v>
      </c>
      <c r="AJ68" s="71"/>
    </row>
    <row r="69" spans="14:36">
      <c r="V69" s="7"/>
      <c r="W69" s="7"/>
      <c r="X69" s="71"/>
      <c r="Y69" s="71" t="s">
        <v>9</v>
      </c>
      <c r="Z69" s="7">
        <v>19.97</v>
      </c>
      <c r="AA69" s="7">
        <v>4.5999999999999996</v>
      </c>
      <c r="AB69" s="7">
        <v>4.12</v>
      </c>
      <c r="AC69" s="7">
        <v>5.03</v>
      </c>
      <c r="AD69" s="7">
        <v>34.21</v>
      </c>
      <c r="AE69" s="7">
        <v>31.85</v>
      </c>
      <c r="AF69" s="7">
        <v>0.22</v>
      </c>
      <c r="AG69" s="7"/>
      <c r="AH69" s="7">
        <f>Table153034[[#This Row],[Gain 1-5%]]+Table153034[[#This Row],[Gain 5-10%]]+Table153034[[#This Row],[Gain more than 10%]]</f>
        <v>66.28</v>
      </c>
      <c r="AI69" s="7">
        <f>(Table153034[[#This Row],[Lose more than 10%]]+Table153034[[#This Row],[Lose 5-10%]]+Table153034[[#This Row],[Lose 1-5%]])</f>
        <v>28.69</v>
      </c>
      <c r="AJ69" s="71"/>
    </row>
    <row r="70" spans="14:36">
      <c r="V70" s="7"/>
      <c r="W70" s="7"/>
      <c r="X70" s="71"/>
      <c r="Y70" s="71"/>
      <c r="Z70" s="7"/>
      <c r="AA70" s="7"/>
      <c r="AB70" s="7"/>
      <c r="AC70" s="7"/>
      <c r="AD70" s="7"/>
      <c r="AE70" s="7"/>
      <c r="AF70" s="7"/>
      <c r="AG70" s="7"/>
      <c r="AH70" s="7"/>
      <c r="AI70" s="78"/>
      <c r="AJ70" s="71"/>
    </row>
    <row r="71" spans="14:36">
      <c r="N71" s="7"/>
      <c r="O71" s="7"/>
      <c r="P71" s="7"/>
      <c r="Q71" s="7"/>
      <c r="R71" s="7"/>
      <c r="S71" s="7"/>
      <c r="T71" s="7"/>
      <c r="U71" s="7"/>
      <c r="V71" s="7"/>
      <c r="W71" s="7"/>
      <c r="X71" s="71"/>
      <c r="Y71" s="71" t="s">
        <v>10</v>
      </c>
      <c r="Z71" s="7">
        <v>15.71</v>
      </c>
      <c r="AA71" s="7">
        <v>2.77</v>
      </c>
      <c r="AB71" s="7">
        <v>3.57</v>
      </c>
      <c r="AC71" s="7">
        <v>2.2400000000000002</v>
      </c>
      <c r="AD71" s="7">
        <v>13.85</v>
      </c>
      <c r="AE71" s="7">
        <v>27.93</v>
      </c>
      <c r="AF71" s="7">
        <v>33.92</v>
      </c>
      <c r="AG71" s="7"/>
      <c r="AH71" s="7"/>
      <c r="AI71" s="78"/>
      <c r="AJ71" s="71"/>
    </row>
    <row r="72" spans="14:36">
      <c r="N72" s="7"/>
      <c r="O72" s="7"/>
      <c r="P72" s="7"/>
      <c r="Q72" s="7"/>
      <c r="R72" s="7"/>
      <c r="S72" s="7"/>
      <c r="T72" s="7"/>
      <c r="U72" s="7"/>
      <c r="V72" s="7"/>
      <c r="W72" s="7"/>
      <c r="X72" s="71"/>
      <c r="Y72" s="71"/>
      <c r="Z72" s="76" t="s">
        <v>1</v>
      </c>
      <c r="AA72" s="76" t="s">
        <v>2</v>
      </c>
      <c r="AB72" s="76" t="s">
        <v>3</v>
      </c>
      <c r="AC72" s="76" t="s">
        <v>4</v>
      </c>
      <c r="AD72" s="76" t="s">
        <v>5</v>
      </c>
      <c r="AE72" s="76" t="s">
        <v>6</v>
      </c>
      <c r="AF72" s="77" t="s">
        <v>7</v>
      </c>
      <c r="AG72" s="7"/>
      <c r="AH72" s="7"/>
      <c r="AI72" s="78"/>
      <c r="AJ72" s="71"/>
    </row>
    <row r="73" spans="14:36">
      <c r="N73" s="7"/>
      <c r="O73" s="7"/>
      <c r="P73" s="7"/>
      <c r="Q73" s="7"/>
      <c r="R73" s="7"/>
      <c r="S73" s="7"/>
      <c r="T73" s="7"/>
      <c r="U73" s="7"/>
      <c r="V73" s="7"/>
      <c r="W73" s="7"/>
      <c r="X73" s="71"/>
      <c r="Y73" s="71" t="s">
        <v>12</v>
      </c>
      <c r="Z73" s="7">
        <f t="shared" ref="Z73:AF73" si="22">Z43</f>
        <v>14.21</v>
      </c>
      <c r="AA73" s="7">
        <f t="shared" si="22"/>
        <v>8.24</v>
      </c>
      <c r="AB73" s="7">
        <f t="shared" si="22"/>
        <v>9.26</v>
      </c>
      <c r="AC73" s="7">
        <f t="shared" si="22"/>
        <v>11.66</v>
      </c>
      <c r="AD73" s="7">
        <f t="shared" si="22"/>
        <v>16.72</v>
      </c>
      <c r="AE73" s="7">
        <f t="shared" si="22"/>
        <v>15.55</v>
      </c>
      <c r="AF73" s="7">
        <f t="shared" si="22"/>
        <v>24.36</v>
      </c>
      <c r="AG73" s="7"/>
      <c r="AH73" s="7"/>
      <c r="AI73" s="78"/>
      <c r="AJ73" s="71"/>
    </row>
    <row r="74" spans="14:36">
      <c r="N74" s="7"/>
      <c r="O74" s="7"/>
      <c r="P74" s="7"/>
      <c r="Q74" s="7"/>
      <c r="R74" s="7"/>
      <c r="S74" s="7"/>
      <c r="T74" s="7"/>
      <c r="U74" s="7"/>
      <c r="V74" s="7"/>
      <c r="W74" s="7"/>
      <c r="X74" s="71"/>
      <c r="Y74" s="71" t="s">
        <v>14</v>
      </c>
      <c r="Z74" s="7">
        <f t="shared" ref="Z74:AF74" si="23">Z57</f>
        <v>17.34</v>
      </c>
      <c r="AA74" s="7">
        <f t="shared" si="23"/>
        <v>5.76</v>
      </c>
      <c r="AB74" s="7">
        <f t="shared" si="23"/>
        <v>9.3800000000000008</v>
      </c>
      <c r="AC74" s="7">
        <f t="shared" si="23"/>
        <v>6.49</v>
      </c>
      <c r="AD74" s="7">
        <f t="shared" si="23"/>
        <v>14.81</v>
      </c>
      <c r="AE74" s="7">
        <f t="shared" si="23"/>
        <v>15.32</v>
      </c>
      <c r="AF74" s="7">
        <f t="shared" si="23"/>
        <v>30.9</v>
      </c>
      <c r="AG74" s="7"/>
      <c r="AH74" s="7"/>
      <c r="AI74" s="78"/>
      <c r="AJ74" s="71"/>
    </row>
    <row r="75" spans="14:36">
      <c r="N75" s="7"/>
      <c r="O75" s="7"/>
      <c r="P75" s="7"/>
      <c r="Q75" s="7"/>
      <c r="R75" s="7"/>
      <c r="S75" s="7"/>
      <c r="T75" s="7"/>
      <c r="U75" s="7"/>
      <c r="V75" s="7"/>
      <c r="W75" s="7"/>
      <c r="X75" s="71"/>
      <c r="Y75" s="71" t="s">
        <v>15</v>
      </c>
      <c r="Z75" s="7">
        <f t="shared" ref="Z75:AF75" si="24">Z71</f>
        <v>15.71</v>
      </c>
      <c r="AA75" s="7">
        <f t="shared" si="24"/>
        <v>2.77</v>
      </c>
      <c r="AB75" s="7">
        <f t="shared" si="24"/>
        <v>3.57</v>
      </c>
      <c r="AC75" s="7">
        <f t="shared" si="24"/>
        <v>2.2400000000000002</v>
      </c>
      <c r="AD75" s="7">
        <f t="shared" si="24"/>
        <v>13.85</v>
      </c>
      <c r="AE75" s="7">
        <f t="shared" si="24"/>
        <v>27.93</v>
      </c>
      <c r="AF75" s="7">
        <f t="shared" si="24"/>
        <v>33.92</v>
      </c>
      <c r="AG75" s="7"/>
      <c r="AH75" s="7"/>
      <c r="AI75" s="78"/>
      <c r="AJ75" s="71"/>
    </row>
    <row r="76" spans="14:36">
      <c r="N76" s="7"/>
      <c r="O76" s="7"/>
      <c r="P76" s="7"/>
      <c r="Q76" s="7"/>
      <c r="R76" s="7"/>
      <c r="S76" s="7"/>
      <c r="T76" s="7"/>
      <c r="U76" s="7"/>
      <c r="V76" s="7"/>
      <c r="W76" s="7"/>
      <c r="X76" s="71"/>
      <c r="Y76" s="71" t="s">
        <v>11</v>
      </c>
      <c r="Z76" s="7">
        <f t="shared" ref="Z76:AF76" si="25">Z29</f>
        <v>15.67</v>
      </c>
      <c r="AA76" s="7">
        <f t="shared" si="25"/>
        <v>6.83</v>
      </c>
      <c r="AB76" s="7">
        <f t="shared" si="25"/>
        <v>21.62</v>
      </c>
      <c r="AC76" s="7">
        <f t="shared" si="25"/>
        <v>9.82</v>
      </c>
      <c r="AD76" s="7">
        <f t="shared" si="25"/>
        <v>16.45</v>
      </c>
      <c r="AE76" s="7">
        <f t="shared" si="25"/>
        <v>12.46</v>
      </c>
      <c r="AF76" s="7">
        <f t="shared" si="25"/>
        <v>17.16</v>
      </c>
      <c r="AG76" s="7"/>
      <c r="AH76" s="7"/>
      <c r="AI76" s="78"/>
      <c r="AJ76" s="71"/>
    </row>
    <row r="77" spans="14:36">
      <c r="N77" s="7"/>
      <c r="O77" s="7"/>
      <c r="P77" s="7"/>
      <c r="Q77" s="7"/>
      <c r="R77" s="7"/>
      <c r="S77" s="7"/>
      <c r="T77" s="7"/>
      <c r="U77" s="7"/>
      <c r="V77" s="7"/>
      <c r="W77" s="7"/>
      <c r="X77" s="71"/>
      <c r="AH77" s="7"/>
      <c r="AI77" s="78"/>
      <c r="AJ77" s="71"/>
    </row>
    <row r="78" spans="14:36">
      <c r="N78" s="7"/>
      <c r="O78" s="7"/>
      <c r="P78" s="7"/>
      <c r="Q78" s="7"/>
      <c r="R78" s="7"/>
      <c r="S78" s="7"/>
      <c r="T78" s="7"/>
      <c r="U78" s="7"/>
      <c r="V78" s="7"/>
      <c r="W78" s="7"/>
      <c r="X78" s="71"/>
      <c r="AH78" s="7"/>
      <c r="AI78" s="78"/>
      <c r="AJ78" s="71"/>
    </row>
    <row r="79" spans="14:36">
      <c r="N79" s="7"/>
      <c r="O79" s="7"/>
      <c r="P79" s="7"/>
      <c r="Q79" s="7"/>
      <c r="R79" s="7"/>
      <c r="S79" s="7"/>
      <c r="T79" s="7"/>
      <c r="U79" s="7"/>
      <c r="V79" s="7"/>
      <c r="W79" s="7"/>
      <c r="X79" s="71"/>
      <c r="AH79" s="7"/>
      <c r="AI79" s="78"/>
      <c r="AJ79" s="71"/>
    </row>
    <row r="80" spans="14:36">
      <c r="N80" s="7"/>
      <c r="O80" s="7"/>
      <c r="P80" s="7"/>
      <c r="Q80" s="7"/>
      <c r="R80" s="7"/>
      <c r="S80" s="7"/>
      <c r="T80" s="7"/>
      <c r="U80" s="7"/>
      <c r="V80" s="7"/>
      <c r="W80" s="7"/>
      <c r="X80" s="71"/>
      <c r="AH80" s="7"/>
      <c r="AI80" s="78"/>
      <c r="AJ80" s="71"/>
    </row>
    <row r="81" spans="14:36">
      <c r="N81" s="7"/>
      <c r="O81" s="7"/>
      <c r="P81" s="7"/>
      <c r="Q81" s="7"/>
      <c r="R81" s="7"/>
      <c r="S81" s="7"/>
      <c r="T81" s="7"/>
      <c r="U81" s="7"/>
      <c r="V81" s="7"/>
      <c r="W81" s="7"/>
      <c r="X81" s="71"/>
      <c r="AH81" s="7"/>
      <c r="AI81" s="78"/>
      <c r="AJ81" s="71"/>
    </row>
    <row r="82" spans="14:36">
      <c r="N82" s="7"/>
      <c r="O82" s="7"/>
      <c r="P82" s="7"/>
      <c r="Q82" s="7"/>
      <c r="R82" s="7"/>
      <c r="S82" s="7"/>
      <c r="T82" s="7"/>
      <c r="U82" s="7"/>
      <c r="V82" s="7"/>
      <c r="W82" s="7"/>
      <c r="X82" s="71"/>
      <c r="AH82" s="7"/>
      <c r="AI82" s="78"/>
      <c r="AJ82" s="71"/>
    </row>
    <row r="83" spans="14:36">
      <c r="N83" s="7"/>
      <c r="O83" s="7"/>
      <c r="P83" s="7"/>
      <c r="Q83" s="7"/>
      <c r="R83" s="7"/>
      <c r="S83" s="7"/>
      <c r="T83" s="7"/>
      <c r="U83" s="7"/>
      <c r="V83" s="7"/>
      <c r="W83" s="7"/>
      <c r="X83" s="71"/>
      <c r="AH83" s="7"/>
      <c r="AI83" s="78"/>
      <c r="AJ83" s="71"/>
    </row>
    <row r="84" spans="14:36">
      <c r="N84" s="7"/>
      <c r="O84" s="7"/>
      <c r="P84" s="7"/>
      <c r="Q84" s="7"/>
      <c r="R84" s="7"/>
      <c r="S84" s="7"/>
      <c r="T84" s="7"/>
      <c r="U84" s="7"/>
      <c r="V84" s="7"/>
      <c r="W84" s="7"/>
      <c r="X84" s="71"/>
      <c r="AH84" s="7"/>
      <c r="AI84" s="78"/>
      <c r="AJ84" s="71"/>
    </row>
    <row r="85" spans="14:36">
      <c r="N85" s="7"/>
      <c r="O85" s="7"/>
      <c r="P85" s="7"/>
      <c r="Q85" s="7"/>
      <c r="R85" s="7"/>
      <c r="S85" s="7"/>
      <c r="T85" s="7"/>
      <c r="U85" s="7"/>
      <c r="V85" s="7"/>
      <c r="W85" s="7"/>
      <c r="X85" s="71"/>
      <c r="AH85" s="7"/>
      <c r="AI85" s="78"/>
      <c r="AJ85" s="71"/>
    </row>
    <row r="86" spans="14:36">
      <c r="N86" s="7"/>
      <c r="O86" s="7"/>
      <c r="P86" s="7"/>
      <c r="Q86" s="7"/>
      <c r="R86" s="7"/>
      <c r="S86" s="7"/>
      <c r="T86" s="7"/>
      <c r="U86" s="7"/>
      <c r="V86" s="7"/>
      <c r="W86" s="7"/>
      <c r="X86" s="71"/>
      <c r="AH86" s="7"/>
      <c r="AI86" s="78"/>
      <c r="AJ86" s="71"/>
    </row>
    <row r="87" spans="14:36">
      <c r="N87" s="7"/>
      <c r="O87" s="7"/>
      <c r="P87" s="7"/>
      <c r="Q87" s="7"/>
      <c r="R87" s="7"/>
      <c r="S87" s="7"/>
      <c r="T87" s="7"/>
      <c r="U87" s="7"/>
      <c r="V87" s="7"/>
      <c r="W87" s="7"/>
      <c r="X87" s="71"/>
      <c r="AH87" s="7"/>
      <c r="AI87" s="78"/>
      <c r="AJ87" s="71"/>
    </row>
    <row r="88" spans="14:36">
      <c r="N88" s="7"/>
      <c r="O88" s="7"/>
      <c r="P88" s="7"/>
      <c r="Q88" s="7"/>
      <c r="R88" s="7"/>
      <c r="S88" s="7"/>
      <c r="T88" s="7"/>
      <c r="U88" s="7"/>
      <c r="V88" s="7"/>
      <c r="W88" s="7"/>
      <c r="X88" s="71"/>
      <c r="AH88" s="7"/>
      <c r="AI88" s="78"/>
      <c r="AJ88" s="71"/>
    </row>
    <row r="89" spans="14:36">
      <c r="AI89" s="79"/>
    </row>
    <row r="90" spans="14:36">
      <c r="AI90" s="79"/>
    </row>
    <row r="91" spans="14:36">
      <c r="AI91" s="79"/>
    </row>
    <row r="92" spans="14:36">
      <c r="AI92" s="79"/>
    </row>
  </sheetData>
  <mergeCells count="10">
    <mergeCell ref="A3:E3"/>
    <mergeCell ref="G1:K2"/>
    <mergeCell ref="A1:E2"/>
    <mergeCell ref="A31:E32"/>
    <mergeCell ref="G31:K32"/>
    <mergeCell ref="A33:E33"/>
    <mergeCell ref="A46:E46"/>
    <mergeCell ref="G33:K33"/>
    <mergeCell ref="G46:K46"/>
    <mergeCell ref="A16:E16"/>
  </mergeCells>
  <hyperlinks>
    <hyperlink ref="W1" location="ReadMe!A1" display="Back to ReadMe"/>
  </hyperlinks>
  <pageMargins left="0.70866141732283472" right="0.70866141732283472" top="0.74803149606299213" bottom="0.74803149606299213" header="0.31496062992125984" footer="0.31496062992125984"/>
  <pageSetup paperSize="9" scale="94" orientation="portrait" r:id="rId1"/>
  <headerFooter>
    <oddFooter>&amp;ROECD(2017), Basic Income as a Policy Option: Can it add up? - &amp;A</oddFooter>
  </headerFooter>
  <drawing r:id="rId2"/>
  <tableParts count="8">
    <tablePart r:id="rId3"/>
    <tablePart r:id="rId4"/>
    <tablePart r:id="rId5"/>
    <tablePart r:id="rId6"/>
    <tablePart r:id="rId7"/>
    <tablePart r:id="rId8"/>
    <tablePart r:id="rId9"/>
    <tablePart r:id="rId10"/>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63"/>
  <sheetViews>
    <sheetView zoomScale="85" zoomScaleNormal="85" workbookViewId="0"/>
  </sheetViews>
  <sheetFormatPr defaultRowHeight="12.75"/>
  <cols>
    <col min="8" max="9" width="28.85546875" style="28" customWidth="1"/>
    <col min="10" max="10" width="14.85546875" bestFit="1" customWidth="1"/>
    <col min="12" max="12" width="16" bestFit="1" customWidth="1"/>
  </cols>
  <sheetData>
    <row r="1" spans="1:34">
      <c r="A1" s="49" t="s">
        <v>194</v>
      </c>
      <c r="B1" s="49"/>
      <c r="C1" s="49"/>
      <c r="D1" s="49"/>
      <c r="E1" s="49"/>
      <c r="L1" s="57" t="s">
        <v>193</v>
      </c>
    </row>
    <row r="2" spans="1:34">
      <c r="A2" s="110" t="s">
        <v>168</v>
      </c>
      <c r="B2" s="110"/>
      <c r="C2" s="110"/>
      <c r="D2" s="110"/>
      <c r="E2" s="110"/>
    </row>
    <row r="4" spans="1:34">
      <c r="G4" s="1" t="s">
        <v>0</v>
      </c>
      <c r="H4" s="45" t="s">
        <v>166</v>
      </c>
      <c r="I4" s="50" t="s">
        <v>167</v>
      </c>
    </row>
    <row r="5" spans="1:34">
      <c r="G5" s="1"/>
      <c r="H5" s="50" t="s">
        <v>169</v>
      </c>
      <c r="I5" s="50" t="s">
        <v>170</v>
      </c>
    </row>
    <row r="6" spans="1:34">
      <c r="G6" s="1" t="s">
        <v>12</v>
      </c>
      <c r="H6" s="51">
        <v>6.9000000000000006E-2</v>
      </c>
      <c r="I6" s="51">
        <v>7.85E-2</v>
      </c>
      <c r="J6" s="47" t="s">
        <v>122</v>
      </c>
    </row>
    <row r="7" spans="1:34">
      <c r="G7" s="1" t="s">
        <v>13</v>
      </c>
      <c r="H7" s="51">
        <v>6.8900000000000003E-2</v>
      </c>
      <c r="I7" s="51">
        <v>9.0200000000000002E-2</v>
      </c>
      <c r="J7" s="47" t="s">
        <v>13</v>
      </c>
    </row>
    <row r="8" spans="1:34">
      <c r="G8" s="1" t="s">
        <v>15</v>
      </c>
      <c r="H8" s="51">
        <v>0.1285</v>
      </c>
      <c r="I8" s="51">
        <v>0.12659999999999999</v>
      </c>
      <c r="J8" s="47" t="s">
        <v>147</v>
      </c>
    </row>
    <row r="9" spans="1:34">
      <c r="G9" s="1" t="s">
        <v>60</v>
      </c>
      <c r="H9" s="51">
        <v>0.10390000000000001</v>
      </c>
      <c r="I9" s="51">
        <v>0.14660000000000001</v>
      </c>
      <c r="J9" s="47" t="s">
        <v>125</v>
      </c>
    </row>
    <row r="11" spans="1:34">
      <c r="N11" s="3"/>
      <c r="O11" s="4"/>
      <c r="P11" s="4"/>
      <c r="Q11" s="4"/>
      <c r="R11" s="4"/>
      <c r="S11" s="4"/>
      <c r="T11" s="4"/>
      <c r="U11" s="4"/>
      <c r="V11" s="4"/>
      <c r="W11" s="3"/>
      <c r="X11" s="3"/>
      <c r="Y11" s="3"/>
      <c r="Z11" s="3"/>
      <c r="AA11" s="3"/>
      <c r="AB11" s="3"/>
      <c r="AC11" s="3"/>
      <c r="AD11" s="3"/>
      <c r="AE11" s="3"/>
      <c r="AF11" s="3"/>
      <c r="AG11" s="3"/>
      <c r="AH11" s="3"/>
    </row>
    <row r="12" spans="1:34">
      <c r="N12" s="3"/>
      <c r="O12" s="4"/>
      <c r="P12" s="4"/>
      <c r="Q12" s="4"/>
      <c r="R12" s="4"/>
      <c r="S12" s="4"/>
      <c r="T12" s="4"/>
      <c r="U12" s="4"/>
      <c r="V12" s="4"/>
      <c r="W12" s="3"/>
      <c r="X12" s="3"/>
      <c r="Y12" s="3"/>
      <c r="Z12" s="3"/>
      <c r="AA12" s="3"/>
      <c r="AB12" s="3"/>
      <c r="AC12" s="3"/>
      <c r="AD12" s="3"/>
      <c r="AE12" s="3"/>
      <c r="AF12" s="3"/>
      <c r="AG12" s="3"/>
      <c r="AH12" s="3"/>
    </row>
    <row r="13" spans="1:34">
      <c r="A13" t="s">
        <v>171</v>
      </c>
      <c r="N13" s="3"/>
      <c r="O13" s="4"/>
      <c r="P13" s="4"/>
      <c r="Q13" s="4"/>
      <c r="R13" s="4"/>
      <c r="S13" s="4"/>
      <c r="T13" s="4"/>
      <c r="U13" s="4"/>
      <c r="V13" s="4"/>
      <c r="W13" s="3"/>
      <c r="X13" s="3"/>
      <c r="Y13" s="3"/>
      <c r="Z13" s="3"/>
      <c r="AA13" s="3"/>
      <c r="AB13" s="3"/>
      <c r="AC13" s="3"/>
      <c r="AD13" s="3"/>
      <c r="AE13" s="3"/>
      <c r="AF13" s="3"/>
      <c r="AG13" s="3"/>
      <c r="AH13" s="3"/>
    </row>
    <row r="14" spans="1:34">
      <c r="A14" t="s">
        <v>172</v>
      </c>
      <c r="N14" s="3"/>
      <c r="O14" s="4"/>
      <c r="P14" s="4"/>
      <c r="Q14" s="4"/>
      <c r="R14" s="4"/>
      <c r="S14" s="4"/>
      <c r="T14" s="4"/>
      <c r="U14" s="4"/>
      <c r="V14" s="4"/>
      <c r="W14" s="3"/>
      <c r="X14" s="3"/>
      <c r="Y14" s="3"/>
      <c r="Z14" s="3"/>
      <c r="AA14" s="3"/>
      <c r="AB14" s="3"/>
      <c r="AC14" s="3"/>
      <c r="AD14" s="3"/>
      <c r="AE14" s="3"/>
      <c r="AF14" s="3"/>
      <c r="AG14" s="3"/>
      <c r="AH14" s="3"/>
    </row>
    <row r="15" spans="1:34">
      <c r="N15" s="3"/>
      <c r="O15" s="4"/>
      <c r="P15" s="4"/>
      <c r="Q15" s="4"/>
      <c r="R15" s="4"/>
      <c r="S15" s="4"/>
      <c r="T15" s="4"/>
      <c r="U15" s="4"/>
      <c r="V15" s="4"/>
      <c r="W15" s="3"/>
      <c r="X15" s="3"/>
      <c r="Y15" s="3"/>
      <c r="Z15" s="3"/>
      <c r="AA15" s="3"/>
      <c r="AB15" s="3"/>
      <c r="AC15" s="3"/>
      <c r="AD15" s="3"/>
      <c r="AE15" s="3"/>
      <c r="AF15" s="3"/>
      <c r="AG15" s="3"/>
      <c r="AH15" s="3"/>
    </row>
    <row r="16" spans="1:34">
      <c r="N16" s="3"/>
      <c r="O16" s="4"/>
      <c r="P16" s="4"/>
      <c r="Q16" s="4"/>
      <c r="R16" s="4"/>
      <c r="S16" s="4"/>
      <c r="T16" s="4"/>
      <c r="U16" s="4"/>
      <c r="V16" s="4"/>
      <c r="W16" s="3"/>
      <c r="X16" s="3"/>
      <c r="Y16" s="3"/>
      <c r="Z16" s="3"/>
      <c r="AA16" s="3"/>
      <c r="AB16" s="3"/>
      <c r="AC16" s="3"/>
      <c r="AD16" s="3"/>
      <c r="AE16" s="3"/>
      <c r="AF16" s="3"/>
      <c r="AG16" s="3"/>
      <c r="AH16" s="3"/>
    </row>
    <row r="17" spans="1:34">
      <c r="A17" s="15"/>
      <c r="B17" s="15"/>
      <c r="C17" s="15"/>
      <c r="D17" s="15"/>
      <c r="E17" s="15"/>
      <c r="F17" s="15"/>
      <c r="G17" s="15"/>
      <c r="H17" s="103"/>
      <c r="I17" s="103"/>
      <c r="N17" s="3"/>
      <c r="O17" s="4"/>
      <c r="P17" s="4"/>
      <c r="Q17" s="4"/>
      <c r="R17" s="4"/>
      <c r="S17" s="4"/>
      <c r="T17" s="4"/>
      <c r="U17" s="4"/>
      <c r="V17" s="4"/>
      <c r="W17" s="3"/>
      <c r="X17" s="3"/>
      <c r="Y17" s="3"/>
      <c r="Z17" s="3"/>
      <c r="AA17" s="3"/>
      <c r="AB17" s="3"/>
      <c r="AC17" s="3"/>
      <c r="AD17" s="3"/>
      <c r="AE17" s="3"/>
      <c r="AF17" s="3"/>
      <c r="AG17" s="3"/>
      <c r="AH17" s="3"/>
    </row>
    <row r="18" spans="1:34">
      <c r="A18" s="102" t="s">
        <v>234</v>
      </c>
      <c r="B18" s="102"/>
      <c r="C18" s="102"/>
      <c r="D18" s="102"/>
      <c r="E18" s="102"/>
      <c r="F18" s="15"/>
      <c r="G18" s="15"/>
      <c r="H18" s="103"/>
      <c r="I18" s="103"/>
      <c r="N18" s="3"/>
      <c r="O18" s="4"/>
      <c r="P18" s="4"/>
      <c r="Q18" s="4"/>
      <c r="R18" s="4"/>
      <c r="S18" s="4"/>
      <c r="T18" s="4"/>
      <c r="U18" s="4"/>
      <c r="V18" s="4"/>
      <c r="W18" s="3"/>
      <c r="X18" s="3"/>
      <c r="Y18" s="3"/>
      <c r="Z18" s="3"/>
      <c r="AA18" s="3"/>
      <c r="AB18" s="3"/>
      <c r="AC18" s="3"/>
      <c r="AD18" s="3"/>
      <c r="AE18" s="3"/>
      <c r="AF18" s="3"/>
      <c r="AG18" s="3"/>
      <c r="AH18" s="3"/>
    </row>
    <row r="19" spans="1:34" ht="27.75" customHeight="1">
      <c r="A19" s="121" t="s">
        <v>233</v>
      </c>
      <c r="B19" s="121"/>
      <c r="C19" s="121"/>
      <c r="D19" s="121"/>
      <c r="E19" s="121"/>
      <c r="F19" s="15"/>
      <c r="G19" s="15"/>
      <c r="H19" s="103"/>
      <c r="I19" s="103"/>
      <c r="N19" s="3"/>
      <c r="O19" s="4"/>
      <c r="P19" s="4"/>
      <c r="Q19" s="4"/>
      <c r="R19" s="4"/>
      <c r="S19" s="4"/>
      <c r="T19" s="4"/>
      <c r="U19" s="4"/>
      <c r="V19" s="4"/>
      <c r="W19" s="3"/>
      <c r="X19" s="3"/>
      <c r="Y19" s="3"/>
      <c r="Z19" s="3"/>
      <c r="AA19" s="3"/>
      <c r="AB19" s="3"/>
      <c r="AC19" s="3"/>
      <c r="AD19" s="3"/>
      <c r="AE19" s="3"/>
      <c r="AF19" s="3"/>
      <c r="AG19" s="3"/>
      <c r="AH19" s="3"/>
    </row>
    <row r="20" spans="1:34">
      <c r="A20" s="15"/>
      <c r="B20" s="15"/>
      <c r="C20" s="15"/>
      <c r="D20" s="15"/>
      <c r="E20" s="15"/>
      <c r="F20" s="15"/>
      <c r="G20" s="15"/>
      <c r="H20" s="103"/>
      <c r="I20" s="103"/>
      <c r="N20" s="3"/>
      <c r="O20" s="4"/>
      <c r="P20" s="4"/>
      <c r="Q20" s="4"/>
      <c r="R20" s="4"/>
      <c r="S20" s="4"/>
      <c r="T20" s="4"/>
      <c r="U20" s="4"/>
      <c r="V20" s="4"/>
      <c r="W20" s="3"/>
      <c r="X20" s="3"/>
      <c r="Y20" s="3"/>
      <c r="Z20" s="3"/>
      <c r="AA20" s="3"/>
      <c r="AB20" s="3"/>
      <c r="AC20" s="3"/>
      <c r="AD20" s="3"/>
      <c r="AE20" s="3"/>
      <c r="AF20" s="3"/>
      <c r="AG20" s="3"/>
      <c r="AH20" s="3"/>
    </row>
    <row r="21" spans="1:34">
      <c r="A21" s="15"/>
      <c r="B21" s="15"/>
      <c r="C21" s="15"/>
      <c r="D21" s="15"/>
      <c r="E21" s="15"/>
      <c r="F21" s="15"/>
      <c r="G21" s="15"/>
      <c r="H21" s="103"/>
      <c r="I21" s="103"/>
      <c r="N21" s="3"/>
      <c r="O21" s="4"/>
      <c r="P21" s="4"/>
      <c r="Q21" s="4"/>
      <c r="R21" s="4"/>
      <c r="S21" s="4"/>
      <c r="T21" s="4"/>
      <c r="U21" s="4"/>
      <c r="V21" s="4"/>
      <c r="W21" s="3"/>
      <c r="X21" s="3"/>
      <c r="Y21" s="3"/>
      <c r="Z21" s="3"/>
      <c r="AA21" s="3"/>
      <c r="AB21" s="3"/>
      <c r="AC21" s="3"/>
      <c r="AD21" s="3"/>
      <c r="AE21" s="3"/>
      <c r="AF21" s="3"/>
      <c r="AG21" s="3"/>
      <c r="AH21" s="3"/>
    </row>
    <row r="22" spans="1:34">
      <c r="A22" s="15"/>
      <c r="B22" s="15"/>
      <c r="C22" s="15"/>
      <c r="D22" s="15"/>
      <c r="E22" s="15"/>
      <c r="F22" s="15"/>
      <c r="G22" s="15"/>
      <c r="H22" s="103"/>
      <c r="I22" s="103"/>
      <c r="N22" s="3"/>
      <c r="O22" s="4"/>
      <c r="P22" s="4"/>
      <c r="Q22" s="4"/>
      <c r="R22" s="4"/>
      <c r="S22" s="4"/>
      <c r="T22" s="4"/>
      <c r="U22" s="4"/>
      <c r="V22" s="4"/>
      <c r="W22" s="3"/>
      <c r="X22" s="3"/>
      <c r="Y22" s="3"/>
      <c r="Z22" s="3"/>
      <c r="AA22" s="3"/>
      <c r="AB22" s="3"/>
      <c r="AC22" s="3"/>
      <c r="AD22" s="3"/>
      <c r="AE22" s="3"/>
      <c r="AF22" s="3"/>
      <c r="AG22" s="3"/>
      <c r="AH22" s="3"/>
    </row>
    <row r="23" spans="1:34">
      <c r="A23" s="15"/>
      <c r="B23" s="15"/>
      <c r="C23" s="15"/>
      <c r="D23" s="15"/>
      <c r="E23" s="15"/>
      <c r="F23" s="15"/>
      <c r="G23" s="15"/>
      <c r="H23" s="103"/>
      <c r="I23" s="103"/>
      <c r="N23" s="3"/>
      <c r="O23" s="4"/>
      <c r="P23" s="4"/>
      <c r="Q23" s="4"/>
      <c r="R23" s="4"/>
      <c r="S23" s="4"/>
      <c r="T23" s="4"/>
      <c r="U23" s="4"/>
      <c r="V23" s="4"/>
      <c r="W23" s="3"/>
      <c r="X23" s="3"/>
      <c r="Y23" s="3"/>
      <c r="Z23" s="3"/>
      <c r="AA23" s="3"/>
      <c r="AB23" s="3"/>
      <c r="AC23" s="3"/>
      <c r="AD23" s="3"/>
      <c r="AE23" s="3"/>
      <c r="AF23" s="3"/>
      <c r="AG23" s="3"/>
      <c r="AH23" s="3"/>
    </row>
    <row r="24" spans="1:34">
      <c r="A24" s="15"/>
      <c r="B24" s="15"/>
      <c r="C24" s="15"/>
      <c r="D24" s="15"/>
      <c r="E24" s="15"/>
      <c r="F24" s="15"/>
      <c r="G24" s="15"/>
      <c r="H24" s="103"/>
      <c r="I24" s="103"/>
      <c r="N24" s="3"/>
      <c r="O24" s="4"/>
      <c r="P24" s="4"/>
      <c r="Q24" s="4"/>
      <c r="R24" s="4"/>
      <c r="S24" s="4"/>
      <c r="T24" s="4"/>
      <c r="U24" s="4"/>
      <c r="V24" s="4"/>
      <c r="W24" s="3"/>
      <c r="X24" s="3"/>
      <c r="Y24" s="3"/>
      <c r="Z24" s="3"/>
      <c r="AA24" s="3"/>
      <c r="AB24" s="3"/>
      <c r="AC24" s="3"/>
      <c r="AD24" s="3"/>
      <c r="AE24" s="3"/>
      <c r="AF24" s="3"/>
      <c r="AG24" s="3"/>
      <c r="AH24" s="3"/>
    </row>
    <row r="25" spans="1:34">
      <c r="A25" s="15"/>
      <c r="B25" s="15"/>
      <c r="C25" s="15"/>
      <c r="D25" s="15"/>
      <c r="E25" s="15"/>
      <c r="F25" s="15"/>
      <c r="G25" s="15"/>
      <c r="H25" s="103"/>
      <c r="I25" s="103"/>
      <c r="N25" s="3"/>
      <c r="O25" s="4"/>
      <c r="P25" s="4"/>
      <c r="Q25" s="4"/>
      <c r="R25" s="4"/>
      <c r="S25" s="4"/>
      <c r="T25" s="4"/>
      <c r="U25" s="4"/>
      <c r="V25" s="4"/>
      <c r="W25" s="3"/>
      <c r="X25" s="3"/>
      <c r="Y25" s="3"/>
      <c r="Z25" s="3"/>
      <c r="AA25" s="3"/>
      <c r="AB25" s="3"/>
      <c r="AC25" s="3"/>
      <c r="AD25" s="3"/>
      <c r="AE25" s="3"/>
      <c r="AF25" s="3"/>
      <c r="AG25" s="3"/>
      <c r="AH25" s="3"/>
    </row>
    <row r="26" spans="1:34">
      <c r="A26" s="15"/>
      <c r="B26" s="15"/>
      <c r="C26" s="15"/>
      <c r="D26" s="15"/>
      <c r="E26" s="15"/>
      <c r="F26" s="15"/>
      <c r="G26" s="15"/>
      <c r="H26" s="103"/>
      <c r="I26" s="103"/>
      <c r="N26" s="3"/>
      <c r="O26" s="4"/>
      <c r="P26" s="4"/>
      <c r="Q26" s="4"/>
      <c r="R26" s="4"/>
      <c r="S26" s="4"/>
      <c r="T26" s="4"/>
      <c r="U26" s="4"/>
      <c r="V26" s="4"/>
      <c r="W26" s="3"/>
      <c r="X26" s="3"/>
      <c r="Y26" s="3"/>
      <c r="Z26" s="3"/>
      <c r="AA26" s="3"/>
      <c r="AB26" s="3"/>
      <c r="AC26" s="3"/>
      <c r="AD26" s="3"/>
      <c r="AE26" s="3"/>
      <c r="AF26" s="3"/>
      <c r="AG26" s="3"/>
      <c r="AH26" s="3"/>
    </row>
    <row r="27" spans="1:34">
      <c r="A27" s="15"/>
      <c r="B27" s="15"/>
      <c r="C27" s="15"/>
      <c r="D27" s="15"/>
      <c r="E27" s="15"/>
      <c r="F27" s="15"/>
      <c r="G27" s="15"/>
      <c r="H27" s="103"/>
      <c r="I27" s="103"/>
      <c r="N27" s="3"/>
      <c r="O27" s="4"/>
      <c r="P27" s="4"/>
      <c r="Q27" s="4"/>
      <c r="R27" s="4"/>
      <c r="S27" s="4"/>
      <c r="T27" s="4"/>
      <c r="U27" s="4"/>
      <c r="V27" s="4"/>
      <c r="W27" s="3"/>
      <c r="X27" s="3"/>
      <c r="Y27" s="3"/>
      <c r="Z27" s="3"/>
      <c r="AA27" s="3"/>
      <c r="AB27" s="3"/>
      <c r="AC27" s="3"/>
      <c r="AD27" s="3"/>
      <c r="AE27" s="3"/>
      <c r="AF27" s="3"/>
      <c r="AG27" s="3"/>
      <c r="AH27" s="3"/>
    </row>
    <row r="28" spans="1:34">
      <c r="A28" s="15"/>
      <c r="B28" s="15"/>
      <c r="C28" s="15"/>
      <c r="D28" s="15"/>
      <c r="E28" s="15"/>
      <c r="F28" s="15"/>
      <c r="G28" s="15"/>
      <c r="H28" s="103"/>
      <c r="I28" s="103"/>
      <c r="N28" s="3"/>
      <c r="O28" s="4"/>
      <c r="P28" s="4"/>
      <c r="Q28" s="4"/>
      <c r="R28" s="4"/>
      <c r="S28" s="4"/>
      <c r="T28" s="4"/>
      <c r="U28" s="4"/>
      <c r="V28" s="4"/>
      <c r="W28" s="3"/>
      <c r="X28" s="3"/>
      <c r="Y28" s="3"/>
      <c r="Z28" s="3"/>
      <c r="AA28" s="3"/>
      <c r="AB28" s="3"/>
      <c r="AC28" s="3"/>
      <c r="AD28" s="3"/>
      <c r="AE28" s="3"/>
      <c r="AF28" s="3"/>
      <c r="AG28" s="3"/>
      <c r="AH28" s="3"/>
    </row>
    <row r="29" spans="1:34">
      <c r="A29" s="15"/>
      <c r="B29" s="15"/>
      <c r="C29" s="15"/>
      <c r="D29" s="15"/>
      <c r="E29" s="15"/>
      <c r="F29" s="15"/>
      <c r="G29" s="15"/>
      <c r="H29" s="103"/>
      <c r="I29" s="103"/>
      <c r="N29" s="3"/>
      <c r="O29" s="4"/>
      <c r="P29" s="4"/>
      <c r="Q29" s="4"/>
      <c r="R29" s="4"/>
      <c r="S29" s="4"/>
      <c r="T29" s="4"/>
      <c r="U29" s="4"/>
      <c r="V29" s="4"/>
      <c r="W29" s="3"/>
      <c r="X29" s="3"/>
      <c r="Y29" s="3"/>
      <c r="Z29" s="3"/>
      <c r="AA29" s="3"/>
      <c r="AB29" s="3"/>
      <c r="AC29" s="3"/>
      <c r="AD29" s="3"/>
      <c r="AE29" s="3"/>
      <c r="AF29" s="3"/>
      <c r="AG29" s="3"/>
      <c r="AH29" s="3"/>
    </row>
    <row r="30" spans="1:34">
      <c r="A30" s="15" t="s">
        <v>235</v>
      </c>
      <c r="B30" s="15"/>
      <c r="C30" s="15"/>
      <c r="D30" s="15"/>
      <c r="E30" s="15"/>
      <c r="F30" s="15"/>
      <c r="G30" s="15"/>
      <c r="H30" s="103"/>
      <c r="I30" s="103"/>
      <c r="N30" s="3"/>
      <c r="O30" s="4"/>
      <c r="P30" s="4"/>
      <c r="Q30" s="4"/>
      <c r="R30" s="4"/>
      <c r="S30" s="4"/>
      <c r="T30" s="4"/>
      <c r="U30" s="4"/>
      <c r="V30" s="4"/>
      <c r="W30" s="3"/>
      <c r="X30" s="3"/>
      <c r="Y30" s="3"/>
      <c r="Z30" s="3"/>
      <c r="AA30" s="3"/>
      <c r="AB30" s="3"/>
      <c r="AC30" s="3"/>
      <c r="AD30" s="3"/>
      <c r="AE30" s="3"/>
      <c r="AF30" s="3"/>
      <c r="AG30" s="3"/>
      <c r="AH30" s="3"/>
    </row>
    <row r="31" spans="1:34">
      <c r="A31" s="15"/>
      <c r="B31" s="15"/>
      <c r="C31" s="15"/>
      <c r="D31" s="15"/>
      <c r="E31" s="15"/>
      <c r="F31" s="15"/>
      <c r="G31" s="15"/>
      <c r="H31" s="103"/>
      <c r="I31" s="103"/>
      <c r="N31" s="3"/>
      <c r="O31" s="4"/>
      <c r="P31" s="4"/>
      <c r="Q31" s="4"/>
      <c r="R31" s="4"/>
      <c r="S31" s="4"/>
      <c r="T31" s="4"/>
      <c r="U31" s="4"/>
      <c r="V31" s="4"/>
      <c r="W31" s="3"/>
      <c r="X31" s="3"/>
      <c r="Y31" s="3"/>
      <c r="Z31" s="3"/>
      <c r="AA31" s="3"/>
      <c r="AB31" s="3"/>
      <c r="AC31" s="3"/>
      <c r="AD31" s="3"/>
      <c r="AE31" s="3"/>
      <c r="AF31" s="3"/>
      <c r="AG31" s="3"/>
      <c r="AH31" s="3"/>
    </row>
    <row r="32" spans="1:34">
      <c r="A32" s="15"/>
      <c r="B32" s="15"/>
      <c r="C32" s="15"/>
      <c r="D32" s="15"/>
      <c r="E32" s="15"/>
      <c r="F32" s="15"/>
      <c r="G32" s="15"/>
      <c r="H32" s="103"/>
      <c r="I32" s="103"/>
      <c r="N32" s="3"/>
      <c r="O32" s="4"/>
      <c r="P32" s="4"/>
      <c r="Q32" s="4"/>
      <c r="R32" s="4"/>
      <c r="S32" s="4"/>
      <c r="T32" s="4"/>
      <c r="U32" s="4"/>
      <c r="V32" s="4"/>
      <c r="W32" s="3"/>
      <c r="X32" s="3"/>
      <c r="Y32" s="3"/>
      <c r="Z32" s="3"/>
      <c r="AA32" s="3"/>
      <c r="AB32" s="3"/>
      <c r="AC32" s="3"/>
      <c r="AD32" s="3"/>
      <c r="AE32" s="3"/>
      <c r="AF32" s="3"/>
      <c r="AG32" s="3"/>
      <c r="AH32" s="3"/>
    </row>
    <row r="33" spans="1:34">
      <c r="A33" s="15"/>
      <c r="B33" s="15"/>
      <c r="C33" s="15"/>
      <c r="D33" s="15"/>
      <c r="E33" s="15"/>
      <c r="F33" s="15"/>
      <c r="G33" s="15"/>
      <c r="H33" s="103"/>
      <c r="I33" s="103"/>
      <c r="N33" s="3"/>
      <c r="O33" s="4"/>
      <c r="P33" s="4"/>
      <c r="Q33" s="4"/>
      <c r="R33" s="4"/>
      <c r="S33" s="4"/>
      <c r="T33" s="4"/>
      <c r="U33" s="4"/>
      <c r="V33" s="4"/>
      <c r="W33" s="3"/>
      <c r="X33" s="3"/>
      <c r="Y33" s="3"/>
      <c r="Z33" s="3"/>
      <c r="AA33" s="3"/>
      <c r="AB33" s="3"/>
      <c r="AC33" s="3"/>
      <c r="AD33" s="3"/>
      <c r="AE33" s="3"/>
      <c r="AF33" s="3"/>
      <c r="AG33" s="3"/>
      <c r="AH33" s="3"/>
    </row>
    <row r="34" spans="1:34">
      <c r="A34" s="15"/>
      <c r="B34" s="15"/>
      <c r="C34" s="15"/>
      <c r="D34" s="15"/>
      <c r="E34" s="15"/>
      <c r="F34" s="15"/>
      <c r="G34" s="15"/>
      <c r="H34" s="103"/>
      <c r="I34" s="103"/>
      <c r="N34" s="3"/>
      <c r="O34" s="4"/>
      <c r="P34" s="4"/>
      <c r="Q34" s="4"/>
      <c r="R34" s="4"/>
      <c r="S34" s="4"/>
      <c r="T34" s="4"/>
      <c r="U34" s="4"/>
      <c r="V34" s="4"/>
      <c r="W34" s="3"/>
      <c r="X34" s="3"/>
      <c r="Y34" s="3"/>
      <c r="Z34" s="3"/>
      <c r="AA34" s="3"/>
      <c r="AB34" s="3"/>
      <c r="AC34" s="3"/>
      <c r="AD34" s="3"/>
      <c r="AE34" s="3"/>
      <c r="AF34" s="3"/>
      <c r="AG34" s="3"/>
      <c r="AH34" s="3"/>
    </row>
    <row r="35" spans="1:34">
      <c r="A35" s="15"/>
      <c r="B35" s="15"/>
      <c r="C35" s="15"/>
      <c r="D35" s="15"/>
      <c r="E35" s="15"/>
      <c r="F35" s="15"/>
      <c r="G35" s="15"/>
      <c r="H35" s="103"/>
      <c r="I35" s="103"/>
      <c r="N35" s="3"/>
      <c r="O35" s="4"/>
      <c r="P35" s="4"/>
      <c r="Q35" s="4"/>
      <c r="R35" s="4"/>
      <c r="S35" s="4"/>
      <c r="T35" s="4"/>
      <c r="U35" s="4"/>
      <c r="V35" s="4"/>
      <c r="W35" s="3"/>
      <c r="X35" s="3"/>
      <c r="Y35" s="3"/>
      <c r="Z35" s="3"/>
      <c r="AA35" s="3"/>
      <c r="AB35" s="3"/>
      <c r="AC35" s="3"/>
      <c r="AD35" s="3"/>
      <c r="AE35" s="3"/>
      <c r="AF35" s="3"/>
      <c r="AG35" s="3"/>
      <c r="AH35" s="3"/>
    </row>
    <row r="36" spans="1:34">
      <c r="A36" s="15"/>
      <c r="B36" s="15"/>
      <c r="C36" s="15"/>
      <c r="D36" s="15"/>
      <c r="E36" s="15"/>
      <c r="F36" s="15"/>
      <c r="G36" s="15"/>
      <c r="H36" s="103"/>
      <c r="I36" s="103"/>
      <c r="N36" s="3"/>
      <c r="O36" s="4"/>
      <c r="P36" s="4"/>
      <c r="Q36" s="4"/>
      <c r="R36" s="4"/>
      <c r="S36" s="4"/>
      <c r="T36" s="4"/>
      <c r="U36" s="4"/>
      <c r="V36" s="4"/>
      <c r="W36" s="3"/>
      <c r="X36" s="3"/>
      <c r="Y36" s="3"/>
      <c r="Z36" s="3"/>
      <c r="AA36" s="3"/>
      <c r="AB36" s="3"/>
      <c r="AC36" s="3"/>
      <c r="AD36" s="3"/>
      <c r="AE36" s="3"/>
      <c r="AF36" s="3"/>
      <c r="AG36" s="3"/>
      <c r="AH36" s="3"/>
    </row>
    <row r="37" spans="1:34">
      <c r="A37" s="15"/>
      <c r="B37" s="15"/>
      <c r="C37" s="15"/>
      <c r="D37" s="15"/>
      <c r="E37" s="15"/>
      <c r="F37" s="15"/>
      <c r="G37" s="15"/>
      <c r="H37" s="103"/>
      <c r="I37" s="103"/>
      <c r="N37" s="3"/>
      <c r="O37" s="4"/>
      <c r="P37" s="4"/>
      <c r="Q37" s="4"/>
      <c r="R37" s="4"/>
      <c r="S37" s="4"/>
      <c r="T37" s="4"/>
      <c r="U37" s="4"/>
      <c r="V37" s="4"/>
      <c r="W37" s="3"/>
      <c r="X37" s="3"/>
      <c r="Y37" s="3"/>
      <c r="Z37" s="3"/>
      <c r="AA37" s="3"/>
      <c r="AB37" s="3"/>
      <c r="AC37" s="3"/>
      <c r="AD37" s="3"/>
      <c r="AE37" s="3"/>
      <c r="AF37" s="3"/>
      <c r="AG37" s="3"/>
      <c r="AH37" s="3"/>
    </row>
    <row r="38" spans="1:34">
      <c r="A38" s="15"/>
      <c r="B38" s="15"/>
      <c r="C38" s="15"/>
      <c r="D38" s="15"/>
      <c r="E38" s="15"/>
      <c r="F38" s="15"/>
      <c r="G38" s="15"/>
      <c r="H38" s="103"/>
      <c r="I38" s="103"/>
      <c r="N38" s="3"/>
      <c r="O38" s="4"/>
      <c r="P38" s="4"/>
      <c r="Q38" s="4"/>
      <c r="R38" s="4"/>
      <c r="S38" s="4"/>
      <c r="T38" s="4"/>
      <c r="U38" s="4"/>
      <c r="V38" s="4"/>
      <c r="W38" s="3"/>
      <c r="X38" s="3"/>
      <c r="Y38" s="3"/>
      <c r="Z38" s="3"/>
      <c r="AA38" s="3"/>
      <c r="AB38" s="3"/>
      <c r="AC38" s="3"/>
      <c r="AD38" s="3"/>
      <c r="AE38" s="3"/>
      <c r="AF38" s="3"/>
      <c r="AG38" s="3"/>
      <c r="AH38" s="3"/>
    </row>
    <row r="39" spans="1:34">
      <c r="N39" s="3"/>
      <c r="O39" s="4"/>
      <c r="P39" s="4"/>
      <c r="Q39" s="4"/>
      <c r="R39" s="4"/>
      <c r="S39" s="4"/>
      <c r="T39" s="4"/>
      <c r="U39" s="4"/>
      <c r="V39" s="4"/>
      <c r="W39" s="3"/>
      <c r="X39" s="3"/>
      <c r="Y39" s="3"/>
      <c r="Z39" s="3"/>
      <c r="AA39" s="3"/>
      <c r="AB39" s="3"/>
      <c r="AC39" s="3"/>
      <c r="AD39" s="3"/>
      <c r="AE39" s="3"/>
      <c r="AF39" s="3"/>
      <c r="AG39" s="3"/>
      <c r="AH39" s="3"/>
    </row>
    <row r="40" spans="1:34">
      <c r="N40" s="3"/>
      <c r="O40" s="4"/>
      <c r="P40" s="4"/>
      <c r="Q40" s="4"/>
      <c r="R40" s="4"/>
      <c r="S40" s="4"/>
      <c r="T40" s="4"/>
      <c r="U40" s="4"/>
      <c r="V40" s="4"/>
      <c r="W40" s="3"/>
      <c r="X40" s="3"/>
      <c r="Y40" s="3"/>
      <c r="Z40" s="3"/>
      <c r="AA40" s="3"/>
      <c r="AB40" s="3"/>
      <c r="AC40" s="3"/>
      <c r="AD40" s="3"/>
      <c r="AE40" s="3"/>
      <c r="AF40" s="3"/>
      <c r="AG40" s="3"/>
      <c r="AH40" s="3"/>
    </row>
    <row r="41" spans="1:34">
      <c r="N41" s="3"/>
      <c r="O41" s="4"/>
      <c r="P41" s="4"/>
      <c r="Q41" s="4"/>
      <c r="R41" s="4"/>
      <c r="S41" s="4"/>
      <c r="T41" s="4"/>
      <c r="U41" s="4"/>
      <c r="V41" s="4"/>
      <c r="W41" s="3"/>
      <c r="X41" s="3"/>
      <c r="Y41" s="3"/>
      <c r="Z41" s="3"/>
      <c r="AA41" s="3"/>
      <c r="AB41" s="3"/>
      <c r="AC41" s="3"/>
      <c r="AD41" s="3"/>
      <c r="AE41" s="3"/>
      <c r="AF41" s="3"/>
      <c r="AG41" s="3"/>
      <c r="AH41" s="3"/>
    </row>
    <row r="42" spans="1:34">
      <c r="N42" s="3"/>
      <c r="O42" s="4"/>
      <c r="P42" s="4"/>
      <c r="Q42" s="4"/>
      <c r="R42" s="4"/>
      <c r="S42" s="4"/>
      <c r="T42" s="4"/>
      <c r="U42" s="4"/>
      <c r="V42" s="4"/>
      <c r="W42" s="3"/>
      <c r="X42" s="3"/>
      <c r="Y42" s="3"/>
      <c r="Z42" s="3"/>
      <c r="AA42" s="3"/>
      <c r="AB42" s="3"/>
      <c r="AC42" s="3"/>
      <c r="AD42" s="3"/>
      <c r="AE42" s="3"/>
      <c r="AF42" s="3"/>
      <c r="AG42" s="3"/>
      <c r="AH42" s="3"/>
    </row>
    <row r="43" spans="1:34">
      <c r="N43" s="3"/>
      <c r="O43" s="4"/>
      <c r="P43" s="4"/>
      <c r="Q43" s="4"/>
      <c r="R43" s="4"/>
      <c r="S43" s="4"/>
      <c r="T43" s="4"/>
      <c r="U43" s="4"/>
      <c r="V43" s="4"/>
      <c r="W43" s="3"/>
      <c r="X43" s="3"/>
      <c r="Y43" s="3"/>
      <c r="Z43" s="3"/>
      <c r="AA43" s="3"/>
      <c r="AB43" s="3"/>
      <c r="AC43" s="3"/>
      <c r="AD43" s="3"/>
      <c r="AE43" s="3"/>
      <c r="AF43" s="3"/>
      <c r="AG43" s="3"/>
      <c r="AH43" s="3"/>
    </row>
    <row r="44" spans="1:34">
      <c r="N44" s="3"/>
      <c r="O44" s="4"/>
      <c r="P44" s="4"/>
      <c r="Q44" s="4"/>
      <c r="R44" s="4"/>
      <c r="S44" s="4"/>
      <c r="T44" s="4"/>
      <c r="U44" s="4"/>
      <c r="V44" s="4"/>
      <c r="W44" s="3"/>
      <c r="X44" s="3"/>
      <c r="Y44" s="3"/>
      <c r="Z44" s="3"/>
      <c r="AA44" s="3"/>
      <c r="AB44" s="3"/>
      <c r="AC44" s="3"/>
      <c r="AD44" s="3"/>
      <c r="AE44" s="3"/>
      <c r="AF44" s="3"/>
      <c r="AG44" s="3"/>
      <c r="AH44" s="3"/>
    </row>
    <row r="45" spans="1:34">
      <c r="N45" s="4"/>
      <c r="O45" s="4"/>
      <c r="P45" s="4"/>
      <c r="Q45" s="4"/>
      <c r="R45" s="4"/>
      <c r="S45" s="4"/>
      <c r="T45" s="4"/>
      <c r="U45" s="4"/>
      <c r="V45" s="3"/>
      <c r="W45" s="3"/>
      <c r="X45" s="3"/>
      <c r="Y45" s="3"/>
      <c r="Z45" s="3"/>
      <c r="AA45" s="3"/>
      <c r="AB45" s="3"/>
      <c r="AC45" s="3"/>
      <c r="AD45" s="3"/>
      <c r="AE45" s="3"/>
      <c r="AF45" s="3"/>
      <c r="AG45" s="3"/>
      <c r="AH45" s="3"/>
    </row>
    <row r="46" spans="1:34">
      <c r="M46" s="3"/>
      <c r="N46" s="4"/>
      <c r="O46" s="4"/>
      <c r="P46" s="4"/>
      <c r="Q46" s="4"/>
      <c r="R46" s="4"/>
      <c r="S46" s="4"/>
      <c r="T46" s="4"/>
      <c r="U46" s="4"/>
      <c r="V46" s="3"/>
      <c r="W46" s="3"/>
      <c r="X46" s="3"/>
      <c r="Y46" s="3"/>
      <c r="Z46" s="3"/>
      <c r="AA46" s="3"/>
      <c r="AB46" s="3"/>
      <c r="AC46" s="3"/>
      <c r="AD46" s="3"/>
      <c r="AE46" s="3"/>
      <c r="AF46" s="3"/>
      <c r="AG46" s="3"/>
      <c r="AH46" s="3"/>
    </row>
    <row r="47" spans="1:34">
      <c r="M47" s="3"/>
      <c r="N47" s="4"/>
      <c r="O47" s="4"/>
      <c r="P47" s="4"/>
      <c r="Q47" s="4"/>
      <c r="R47" s="4"/>
      <c r="S47" s="4"/>
      <c r="T47" s="4"/>
      <c r="U47" s="4"/>
      <c r="V47" s="3"/>
      <c r="W47" s="3"/>
      <c r="X47" s="3"/>
      <c r="Y47" s="3"/>
      <c r="Z47" s="3"/>
      <c r="AA47" s="3"/>
      <c r="AB47" s="3"/>
      <c r="AC47" s="3"/>
      <c r="AD47" s="3"/>
      <c r="AE47" s="3"/>
      <c r="AF47" s="3"/>
      <c r="AG47" s="3"/>
      <c r="AH47" s="3"/>
    </row>
    <row r="48" spans="1:34">
      <c r="M48" s="3"/>
      <c r="N48" s="4"/>
      <c r="O48" s="4"/>
      <c r="P48" s="4"/>
      <c r="Q48" s="4"/>
      <c r="R48" s="4"/>
      <c r="S48" s="4"/>
      <c r="T48" s="4"/>
      <c r="U48" s="4"/>
      <c r="V48" s="3"/>
      <c r="W48" s="3"/>
      <c r="X48" s="3"/>
      <c r="Y48" s="3"/>
      <c r="Z48" s="3"/>
      <c r="AA48" s="3"/>
      <c r="AB48" s="3"/>
      <c r="AC48" s="3"/>
      <c r="AD48" s="3"/>
      <c r="AE48" s="3"/>
      <c r="AF48" s="3"/>
      <c r="AG48" s="3"/>
      <c r="AH48" s="3"/>
    </row>
    <row r="49" spans="13:34">
      <c r="M49" s="3"/>
      <c r="N49" s="4"/>
      <c r="O49" s="4"/>
      <c r="P49" s="4"/>
      <c r="Q49" s="4"/>
      <c r="R49" s="4"/>
      <c r="S49" s="4"/>
      <c r="T49" s="4"/>
      <c r="U49" s="4"/>
      <c r="V49" s="3"/>
      <c r="W49" s="3"/>
      <c r="X49" s="3"/>
      <c r="Y49" s="3"/>
      <c r="Z49" s="3"/>
      <c r="AA49" s="3"/>
      <c r="AB49" s="3"/>
      <c r="AC49" s="3"/>
      <c r="AD49" s="3"/>
      <c r="AE49" s="3"/>
      <c r="AF49" s="3"/>
      <c r="AG49" s="3"/>
      <c r="AH49" s="3"/>
    </row>
    <row r="50" spans="13:34">
      <c r="M50" s="3"/>
      <c r="N50" s="4"/>
      <c r="O50" s="4"/>
      <c r="P50" s="4"/>
      <c r="Q50" s="4"/>
      <c r="R50" s="4"/>
      <c r="S50" s="4"/>
      <c r="T50" s="4"/>
      <c r="U50" s="4"/>
      <c r="V50" s="3"/>
      <c r="W50" s="3"/>
      <c r="X50" s="3"/>
      <c r="Y50" s="3"/>
      <c r="Z50" s="3"/>
      <c r="AA50" s="3"/>
      <c r="AB50" s="3"/>
      <c r="AC50" s="3"/>
      <c r="AD50" s="3"/>
      <c r="AE50" s="3"/>
      <c r="AF50" s="3"/>
      <c r="AG50" s="3"/>
      <c r="AH50" s="3"/>
    </row>
    <row r="51" spans="13:34">
      <c r="M51" s="3"/>
      <c r="N51" s="4"/>
      <c r="O51" s="4"/>
      <c r="P51" s="4"/>
      <c r="Q51" s="4"/>
      <c r="R51" s="4"/>
      <c r="S51" s="4"/>
      <c r="T51" s="4"/>
      <c r="U51" s="4"/>
      <c r="V51" s="3"/>
      <c r="W51" s="3"/>
      <c r="X51" s="3"/>
      <c r="Y51" s="3"/>
      <c r="Z51" s="3"/>
      <c r="AA51" s="3"/>
      <c r="AB51" s="3"/>
      <c r="AC51" s="3"/>
      <c r="AD51" s="3"/>
      <c r="AE51" s="3"/>
      <c r="AF51" s="3"/>
      <c r="AG51" s="3"/>
      <c r="AH51" s="3"/>
    </row>
    <row r="52" spans="13:34">
      <c r="M52" s="3"/>
      <c r="N52" s="4"/>
      <c r="O52" s="4"/>
      <c r="P52" s="4"/>
      <c r="Q52" s="4"/>
      <c r="R52" s="4"/>
      <c r="S52" s="4"/>
      <c r="T52" s="4"/>
      <c r="U52" s="4"/>
      <c r="V52" s="3"/>
      <c r="W52" s="3"/>
      <c r="X52" s="3"/>
      <c r="Y52" s="3"/>
      <c r="Z52" s="3"/>
      <c r="AA52" s="3"/>
      <c r="AB52" s="3"/>
      <c r="AC52" s="3"/>
      <c r="AD52" s="3"/>
      <c r="AE52" s="3"/>
      <c r="AF52" s="3"/>
      <c r="AG52" s="3"/>
      <c r="AH52" s="3"/>
    </row>
    <row r="53" spans="13:34">
      <c r="M53" s="3"/>
      <c r="N53" s="4"/>
      <c r="O53" s="4"/>
      <c r="P53" s="4"/>
      <c r="Q53" s="4"/>
      <c r="R53" s="4"/>
      <c r="S53" s="4"/>
      <c r="T53" s="4"/>
      <c r="U53" s="4"/>
      <c r="V53" s="3"/>
      <c r="W53" s="3"/>
      <c r="X53" s="3"/>
      <c r="Y53" s="3"/>
      <c r="Z53" s="3"/>
      <c r="AA53" s="3"/>
      <c r="AB53" s="3"/>
      <c r="AC53" s="3"/>
      <c r="AD53" s="3"/>
      <c r="AE53" s="3"/>
      <c r="AF53" s="3"/>
      <c r="AG53" s="3"/>
      <c r="AH53" s="3"/>
    </row>
    <row r="54" spans="13:34">
      <c r="M54" s="3"/>
      <c r="N54" s="4"/>
      <c r="O54" s="4"/>
      <c r="P54" s="4"/>
      <c r="Q54" s="4"/>
      <c r="R54" s="4"/>
      <c r="S54" s="4"/>
      <c r="T54" s="4"/>
      <c r="U54" s="4"/>
      <c r="V54" s="3"/>
      <c r="W54" s="3"/>
      <c r="X54" s="3"/>
      <c r="Y54" s="3"/>
      <c r="Z54" s="3"/>
      <c r="AA54" s="3"/>
      <c r="AB54" s="3"/>
      <c r="AC54" s="3"/>
      <c r="AD54" s="3"/>
      <c r="AE54" s="3"/>
      <c r="AF54" s="3"/>
      <c r="AG54" s="3"/>
      <c r="AH54" s="3"/>
    </row>
    <row r="55" spans="13:34">
      <c r="M55" s="3"/>
      <c r="N55" s="4"/>
      <c r="O55" s="4"/>
      <c r="P55" s="4"/>
      <c r="Q55" s="4"/>
      <c r="R55" s="4"/>
      <c r="S55" s="4"/>
      <c r="T55" s="4"/>
      <c r="U55" s="4"/>
      <c r="V55" s="3"/>
      <c r="W55" s="3"/>
      <c r="X55" s="3"/>
      <c r="Y55" s="3"/>
      <c r="Z55" s="3"/>
      <c r="AA55" s="3"/>
      <c r="AB55" s="3"/>
      <c r="AC55" s="3"/>
      <c r="AD55" s="3"/>
      <c r="AE55" s="3"/>
      <c r="AF55" s="3"/>
      <c r="AG55" s="3"/>
      <c r="AH55" s="3"/>
    </row>
    <row r="56" spans="13:34">
      <c r="M56" s="3"/>
      <c r="N56" s="4"/>
      <c r="O56" s="4"/>
      <c r="P56" s="4"/>
      <c r="Q56" s="4"/>
      <c r="R56" s="4"/>
      <c r="S56" s="4"/>
      <c r="T56" s="4"/>
      <c r="U56" s="4"/>
      <c r="V56" s="3"/>
      <c r="W56" s="3"/>
      <c r="X56" s="3"/>
      <c r="Y56" s="3"/>
      <c r="Z56" s="3"/>
      <c r="AA56" s="3"/>
      <c r="AB56" s="3"/>
      <c r="AC56" s="3"/>
      <c r="AD56" s="3"/>
      <c r="AE56" s="3"/>
      <c r="AF56" s="3"/>
      <c r="AG56" s="3"/>
      <c r="AH56" s="3"/>
    </row>
    <row r="57" spans="13:34">
      <c r="M57" s="3"/>
      <c r="N57" s="4"/>
      <c r="O57" s="4"/>
      <c r="P57" s="4"/>
      <c r="Q57" s="4"/>
      <c r="R57" s="4"/>
      <c r="S57" s="4"/>
      <c r="T57" s="4"/>
      <c r="U57" s="4"/>
      <c r="V57" s="3"/>
      <c r="W57" s="3"/>
      <c r="X57" s="3"/>
      <c r="Y57" s="3"/>
      <c r="Z57" s="3"/>
      <c r="AA57" s="3"/>
      <c r="AB57" s="3"/>
      <c r="AC57" s="3"/>
      <c r="AD57" s="3"/>
      <c r="AE57" s="3"/>
      <c r="AF57" s="3"/>
      <c r="AG57" s="3"/>
      <c r="AH57" s="3"/>
    </row>
    <row r="58" spans="13:34">
      <c r="M58" s="3"/>
      <c r="N58" s="4"/>
      <c r="O58" s="4"/>
      <c r="P58" s="4"/>
      <c r="Q58" s="4"/>
      <c r="R58" s="4"/>
      <c r="S58" s="4"/>
      <c r="T58" s="4"/>
      <c r="U58" s="4"/>
      <c r="V58" s="3"/>
      <c r="W58" s="3"/>
      <c r="X58" s="3"/>
      <c r="Y58" s="3"/>
      <c r="Z58" s="3"/>
      <c r="AA58" s="3"/>
      <c r="AB58" s="3"/>
      <c r="AC58" s="3"/>
      <c r="AD58" s="3"/>
      <c r="AE58" s="3"/>
      <c r="AF58" s="3"/>
      <c r="AG58" s="3"/>
      <c r="AH58" s="3"/>
    </row>
    <row r="59" spans="13:34">
      <c r="M59" s="3"/>
      <c r="N59" s="4"/>
      <c r="O59" s="4"/>
      <c r="P59" s="4"/>
      <c r="Q59" s="4"/>
      <c r="R59" s="4"/>
      <c r="S59" s="4"/>
      <c r="T59" s="4"/>
      <c r="U59" s="4"/>
      <c r="V59" s="3"/>
      <c r="W59" s="3"/>
      <c r="X59" s="3"/>
      <c r="Y59" s="3"/>
      <c r="Z59" s="3"/>
      <c r="AA59" s="3"/>
      <c r="AB59" s="3"/>
      <c r="AC59" s="3"/>
      <c r="AD59" s="3"/>
      <c r="AE59" s="3"/>
      <c r="AF59" s="3"/>
      <c r="AG59" s="3"/>
      <c r="AH59" s="3"/>
    </row>
    <row r="60" spans="13:34">
      <c r="M60" s="3"/>
      <c r="N60" s="4"/>
      <c r="O60" s="4"/>
      <c r="P60" s="4"/>
      <c r="Q60" s="4"/>
      <c r="R60" s="4"/>
      <c r="S60" s="4"/>
      <c r="T60" s="4"/>
      <c r="U60" s="4"/>
      <c r="V60" s="3"/>
      <c r="W60" s="3"/>
      <c r="X60" s="3"/>
      <c r="Y60" s="3"/>
      <c r="Z60" s="3"/>
      <c r="AA60" s="3"/>
      <c r="AB60" s="3"/>
      <c r="AC60" s="3"/>
      <c r="AD60" s="3"/>
      <c r="AE60" s="3"/>
      <c r="AF60" s="3"/>
      <c r="AG60" s="3"/>
      <c r="AH60" s="3"/>
    </row>
    <row r="61" spans="13:34">
      <c r="M61" s="3"/>
      <c r="N61" s="4"/>
      <c r="O61" s="4"/>
      <c r="P61" s="4"/>
      <c r="Q61" s="4"/>
      <c r="R61" s="4"/>
      <c r="S61" s="4"/>
      <c r="T61" s="4"/>
      <c r="U61" s="4"/>
    </row>
    <row r="62" spans="13:34">
      <c r="M62" s="3"/>
      <c r="N62" s="4"/>
      <c r="O62" s="4"/>
      <c r="P62" s="4"/>
      <c r="Q62" s="4"/>
      <c r="R62" s="4"/>
      <c r="S62" s="4"/>
      <c r="T62" s="4"/>
      <c r="U62" s="4"/>
    </row>
    <row r="63" spans="13:34">
      <c r="M63" s="3"/>
      <c r="N63" s="3"/>
      <c r="O63" s="3"/>
      <c r="P63" s="3"/>
      <c r="Q63" s="3"/>
      <c r="R63" s="3"/>
      <c r="S63" s="3"/>
      <c r="T63" s="3"/>
      <c r="U63" s="3"/>
    </row>
  </sheetData>
  <mergeCells count="2">
    <mergeCell ref="A2:E2"/>
    <mergeCell ref="A19:E19"/>
  </mergeCells>
  <hyperlinks>
    <hyperlink ref="L1" location="ReadMe!A1" display="Back to ReadMe"/>
  </hyperlinks>
  <pageMargins left="0.70866141732283472" right="0.70866141732283472" top="0.74803149606299213" bottom="0.74803149606299213" header="0.31496062992125984" footer="0.31496062992125984"/>
  <pageSetup paperSize="9" scale="96" orientation="landscape" r:id="rId1"/>
  <headerFooter>
    <oddFooter>&amp;ROECD(2017), Basic Income as a Policy Option: Can it add up?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anelLayoutIndex" r:id="rId10"/>
    <customPr name="PanelLayoutName" r:id="rId11"/>
    <customPr name="SinglePanel" r:id="rId12"/>
    <customPr name="StartColorIndex" r:id="rId13"/>
    <customPr name="StartColorName" r:id="rId14"/>
    <customPr name="StyleTemplateIndex" r:id="rId15"/>
    <customPr name="StyleTemplateName" r:id="rId16"/>
  </customProperties>
  <drawing r:id="rId17"/>
  <tableParts count="1">
    <tablePart r:id="rId1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5"/>
  <sheetViews>
    <sheetView showGridLines="0" zoomScale="130" zoomScaleNormal="130" workbookViewId="0"/>
  </sheetViews>
  <sheetFormatPr defaultRowHeight="12.75"/>
  <cols>
    <col min="2" max="2" width="4.5703125" customWidth="1"/>
    <col min="3" max="3" width="0.85546875" customWidth="1"/>
    <col min="4" max="4" width="12.140625" bestFit="1" customWidth="1"/>
    <col min="5" max="5" width="12.85546875" bestFit="1" customWidth="1"/>
    <col min="6" max="6" width="11.140625" customWidth="1"/>
    <col min="7" max="7" width="11.85546875" bestFit="1" customWidth="1"/>
  </cols>
  <sheetData>
    <row r="1" spans="1:8">
      <c r="A1" s="101" t="s">
        <v>230</v>
      </c>
    </row>
    <row r="3" spans="1:8" ht="12.75" customHeight="1">
      <c r="A3" s="23"/>
      <c r="B3" s="18"/>
      <c r="C3" s="18"/>
      <c r="D3" s="123" t="s">
        <v>102</v>
      </c>
      <c r="E3" s="123"/>
      <c r="F3" s="123"/>
      <c r="G3" s="123"/>
      <c r="H3" s="13"/>
    </row>
    <row r="4" spans="1:8">
      <c r="A4" s="13"/>
      <c r="B4" s="14"/>
      <c r="C4" s="14"/>
      <c r="D4" s="124" t="s">
        <v>20</v>
      </c>
      <c r="E4" s="125"/>
      <c r="F4" s="126" t="s">
        <v>21</v>
      </c>
      <c r="G4" s="127"/>
      <c r="H4" s="13"/>
    </row>
    <row r="5" spans="1:8" ht="3.75" customHeight="1">
      <c r="A5" s="13"/>
      <c r="B5" s="14"/>
      <c r="C5" s="14"/>
      <c r="D5" s="24"/>
      <c r="E5" s="24"/>
      <c r="F5" s="25"/>
      <c r="G5" s="26"/>
      <c r="H5" s="13"/>
    </row>
    <row r="6" spans="1:8" ht="12.75" customHeight="1">
      <c r="A6" s="132" t="s">
        <v>101</v>
      </c>
      <c r="B6" s="128" t="s">
        <v>33</v>
      </c>
      <c r="C6" s="27"/>
      <c r="D6" s="6" t="s">
        <v>22</v>
      </c>
      <c r="E6" s="6" t="s">
        <v>26</v>
      </c>
      <c r="F6" s="16" t="s">
        <v>23</v>
      </c>
      <c r="G6" s="10" t="s">
        <v>27</v>
      </c>
      <c r="H6" s="1"/>
    </row>
    <row r="7" spans="1:8">
      <c r="A7" s="132"/>
      <c r="B7" s="129"/>
      <c r="C7" s="19"/>
      <c r="D7" s="20" t="s">
        <v>105</v>
      </c>
      <c r="E7" s="20" t="s">
        <v>31</v>
      </c>
      <c r="F7" s="21" t="s">
        <v>106</v>
      </c>
      <c r="G7" s="22" t="s">
        <v>32</v>
      </c>
      <c r="H7" s="1"/>
    </row>
    <row r="8" spans="1:8">
      <c r="A8" s="132"/>
      <c r="B8" s="130" t="s">
        <v>21</v>
      </c>
      <c r="C8" s="27"/>
      <c r="D8" s="11" t="s">
        <v>24</v>
      </c>
      <c r="E8" s="12" t="s">
        <v>29</v>
      </c>
      <c r="F8" s="17" t="s">
        <v>25</v>
      </c>
      <c r="G8" s="5" t="s">
        <v>28</v>
      </c>
      <c r="H8" s="1"/>
    </row>
    <row r="9" spans="1:8">
      <c r="A9" s="132"/>
      <c r="B9" s="128"/>
      <c r="C9" s="27"/>
      <c r="D9" s="11" t="s">
        <v>107</v>
      </c>
      <c r="E9" s="12" t="s">
        <v>32</v>
      </c>
      <c r="F9" s="17" t="s">
        <v>30</v>
      </c>
      <c r="G9" s="5" t="s">
        <v>104</v>
      </c>
      <c r="H9" s="1"/>
    </row>
    <row r="10" spans="1:8" ht="3" customHeight="1">
      <c r="A10" s="98"/>
      <c r="B10" s="98"/>
      <c r="C10" s="98"/>
      <c r="D10" s="99"/>
      <c r="E10" s="99"/>
      <c r="F10" s="99"/>
      <c r="G10" s="99"/>
      <c r="H10" s="1"/>
    </row>
    <row r="11" spans="1:8">
      <c r="A11" s="15"/>
      <c r="B11" s="15"/>
      <c r="C11" s="15"/>
    </row>
    <row r="12" spans="1:8" ht="39.75" customHeight="1">
      <c r="A12" s="122" t="s">
        <v>232</v>
      </c>
      <c r="B12" s="122"/>
      <c r="C12" s="122"/>
      <c r="D12" s="122"/>
      <c r="E12" s="122"/>
      <c r="F12" s="122"/>
      <c r="G12" s="122"/>
    </row>
    <row r="13" spans="1:8">
      <c r="A13" s="15"/>
      <c r="B13" s="15"/>
      <c r="C13" s="15"/>
    </row>
    <row r="14" spans="1:8">
      <c r="A14" s="101" t="s">
        <v>229</v>
      </c>
      <c r="B14" s="15"/>
      <c r="C14" s="15"/>
    </row>
    <row r="16" spans="1:8">
      <c r="A16" s="23"/>
      <c r="B16" s="18"/>
      <c r="C16" s="18"/>
      <c r="D16" s="123" t="s">
        <v>217</v>
      </c>
      <c r="E16" s="123"/>
      <c r="F16" s="123"/>
      <c r="G16" s="123"/>
    </row>
    <row r="17" spans="1:8">
      <c r="A17" s="13"/>
      <c r="B17" s="14"/>
      <c r="C17" s="14"/>
      <c r="D17" s="124" t="s">
        <v>195</v>
      </c>
      <c r="E17" s="125"/>
      <c r="F17" s="126" t="s">
        <v>196</v>
      </c>
      <c r="G17" s="127"/>
    </row>
    <row r="18" spans="1:8" ht="12.75" customHeight="1">
      <c r="A18" s="131" t="s">
        <v>218</v>
      </c>
      <c r="B18" s="14"/>
      <c r="C18" s="14"/>
      <c r="D18" s="24"/>
      <c r="E18" s="24"/>
      <c r="F18" s="25"/>
      <c r="G18" s="26"/>
    </row>
    <row r="19" spans="1:8" ht="12.75" customHeight="1">
      <c r="A19" s="131"/>
      <c r="B19" s="128" t="s">
        <v>195</v>
      </c>
      <c r="C19" s="27"/>
      <c r="D19" s="84" t="s">
        <v>200</v>
      </c>
      <c r="E19" s="88" t="s">
        <v>197</v>
      </c>
      <c r="F19" s="85" t="s">
        <v>206</v>
      </c>
      <c r="G19" s="89" t="s">
        <v>207</v>
      </c>
    </row>
    <row r="20" spans="1:8">
      <c r="A20" s="131"/>
      <c r="B20" s="129"/>
      <c r="C20" s="19"/>
      <c r="D20" s="90" t="s">
        <v>199</v>
      </c>
      <c r="E20" s="90" t="s">
        <v>198</v>
      </c>
      <c r="F20" s="91" t="s">
        <v>205</v>
      </c>
      <c r="G20" s="92" t="s">
        <v>202</v>
      </c>
    </row>
    <row r="21" spans="1:8">
      <c r="A21" s="131"/>
      <c r="B21" s="130" t="s">
        <v>196</v>
      </c>
      <c r="C21" s="27"/>
      <c r="D21" s="86" t="s">
        <v>204</v>
      </c>
      <c r="E21" s="94" t="s">
        <v>203</v>
      </c>
      <c r="F21" s="87" t="s">
        <v>211</v>
      </c>
      <c r="G21" s="96" t="s">
        <v>208</v>
      </c>
    </row>
    <row r="22" spans="1:8">
      <c r="A22" s="131"/>
      <c r="B22" s="128"/>
      <c r="C22" s="27"/>
      <c r="D22" s="93" t="s">
        <v>201</v>
      </c>
      <c r="E22" s="94" t="s">
        <v>202</v>
      </c>
      <c r="F22" s="95" t="s">
        <v>210</v>
      </c>
      <c r="G22" s="96" t="s">
        <v>209</v>
      </c>
    </row>
    <row r="23" spans="1:8" ht="3" customHeight="1">
      <c r="A23" s="98"/>
      <c r="B23" s="98"/>
      <c r="C23" s="98"/>
      <c r="D23" s="99"/>
      <c r="E23" s="99"/>
      <c r="F23" s="99"/>
      <c r="G23" s="99"/>
      <c r="H23" s="1"/>
    </row>
    <row r="25" spans="1:8" ht="39.75" customHeight="1">
      <c r="A25" s="122" t="s">
        <v>231</v>
      </c>
      <c r="B25" s="122"/>
      <c r="C25" s="122"/>
      <c r="D25" s="122"/>
      <c r="E25" s="122"/>
      <c r="F25" s="122"/>
      <c r="G25" s="122"/>
    </row>
  </sheetData>
  <mergeCells count="14">
    <mergeCell ref="A6:A9"/>
    <mergeCell ref="D3:G3"/>
    <mergeCell ref="D4:E4"/>
    <mergeCell ref="F4:G4"/>
    <mergeCell ref="B6:B7"/>
    <mergeCell ref="B8:B9"/>
    <mergeCell ref="A25:G25"/>
    <mergeCell ref="A12:G12"/>
    <mergeCell ref="D16:G16"/>
    <mergeCell ref="D17:E17"/>
    <mergeCell ref="F17:G17"/>
    <mergeCell ref="B19:B20"/>
    <mergeCell ref="B21:B22"/>
    <mergeCell ref="A18:A22"/>
  </mergeCells>
  <pageMargins left="0.70866141732283472" right="0.70866141732283472" top="0.74803149606299213" bottom="0.74803149606299213" header="0.31496062992125984" footer="0.31496062992125984"/>
  <pageSetup paperSize="9" orientation="portrait" r:id="rId1"/>
  <headerFooter>
    <oddFooter>&amp;ROECD(2017), Basic Income as a Policy Option: Can it add up?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ReadMe</vt:lpstr>
      <vt:lpstr>Figure1</vt:lpstr>
      <vt:lpstr>Figure2</vt:lpstr>
      <vt:lpstr>Figure3</vt:lpstr>
      <vt:lpstr>Figures4&amp;5</vt:lpstr>
      <vt:lpstr>Figure6</vt:lpstr>
      <vt:lpstr>Table2</vt:lpstr>
      <vt:lpstr>Figure1!Print_Area</vt:lpstr>
      <vt:lpstr>Figure2!Print_Area</vt:lpstr>
      <vt:lpstr>Figure3!Print_Area</vt:lpstr>
      <vt:lpstr>Figure6!Print_Area</vt:lpstr>
      <vt:lpstr>'Figures4&amp;5'!Print_Area</vt:lpstr>
      <vt:lpstr>Table2!Print_Area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BROWNE James</dc:creator>
  <cp:lastModifiedBy>LADAIQUE Maxime</cp:lastModifiedBy>
  <cp:lastPrinted>2017-05-17T13:58:06Z</cp:lastPrinted>
  <dcterms:created xsi:type="dcterms:W3CDTF">2016-10-24T15:58:01Z</dcterms:created>
  <dcterms:modified xsi:type="dcterms:W3CDTF">2017-10-18T15:32:06Z</dcterms:modified>
</cp:coreProperties>
</file>