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20" windowHeight="864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<sst xmlns="http://schemas.openxmlformats.org/spreadsheetml/2006/main" count="3395" uniqueCount="245">
  <si>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</si>
  <si>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</si>
  <si>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</si>
  <si>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</si>
  <si>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</si>
  <si>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</si>
  <si>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</si>
  <si>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2</t>
  </si>
  <si>
    <t>3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</si>
  <si>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</si>
  <si>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</si>
  <si>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</si>
  <si>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</si>
  <si>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</si>
  <si>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</si>
  <si>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</si>
  <si>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</si>
  <si>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</si>
  <si>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</si>
  <si>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</si>
  <si>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</si>
  <si>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</si>
  <si>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</si>
  <si>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</si>
  <si>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</si>
  <si>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</si>
  <si>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</si>
  <si>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</si>
  <si>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</si>
  <si>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</si>
  <si>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</si>
  <si>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</si>
  <si>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</si>
  <si>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</si>
  <si>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</si>
  <si>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</si>
  <si>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</si>
  <si>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</si>
  <si>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</si>
  <si>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</si>
  <si>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</si>
  <si>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</si>
  <si>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</si>
  <si>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</si>
  <si>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</si>
  <si>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</si>
  <si>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</si>
  <si>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</si>
  <si>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</si>
  <si>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</si>
  <si>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</si>
  <si>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</si>
  <si>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</si>
  <si>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</si>
  <si>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</si>
  <si>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</si>
  <si>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</si>
  <si>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</si>
  <si>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</si>
  <si>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</si>
  <si>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</si>
  <si>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</si>
  <si>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</si>
  <si>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</si>
  <si>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</si>
  <si>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</si>
  <si>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</si>
  <si>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</si>
  <si>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</si>
  <si>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4</t>
  </si>
  <si>
    <t>Flatfish</t>
  </si>
  <si>
    <t>9</t>
  </si>
  <si>
    <t>6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</si>
  <si>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</si>
  <si>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</si>
  <si>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</si>
  <si>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</si>
  <si>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</si>
  <si>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</si>
  <si>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</si>
  <si>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</si>
  <si>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</si>
  <si>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</si>
  <si>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</si>
  <si>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</si>
  <si>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</si>
  <si>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</si>
  <si>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</si>
  <si>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</si>
  <si>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1</t>
  </si>
  <si>
    <t>7</t>
  </si>
  <si>
    <t>8</t>
  </si>
  <si>
    <t>NETHERLANDS</t>
  </si>
  <si>
    <t>PAYS-BAS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</si>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</sst>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19" applyNumberFormat="1" applyFont="1" applyFill="1" applyProtection="1">
      <alignment/>
      <protection/>
    </xf>
    <xf numFmtId="0" fontId="4" fillId="0" borderId="0" xfId="28" applyNumberFormat="1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 horizontal="center" vertical="center"/>
      <protection/>
    </xf>
    <xf numFmtId="0" fontId="5" fillId="0" borderId="0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Border="1" applyProtection="1">
      <alignment/>
      <protection/>
    </xf>
    <xf numFmtId="0" fontId="4" fillId="0" borderId="0" xfId="28" applyNumberFormat="1" applyFont="1" applyBorder="1" applyAlignment="1" applyProtection="1" quotePrefix="1">
      <alignment horizontal="left" vertical="center"/>
      <protection/>
    </xf>
    <xf numFmtId="0" fontId="4" fillId="0" borderId="0" xfId="28" applyNumberFormat="1" applyFont="1" applyBorder="1" applyAlignment="1" applyProtection="1">
      <alignment vertical="center"/>
      <protection/>
    </xf>
    <xf numFmtId="0" fontId="4" fillId="0" borderId="0" xfId="28" applyNumberFormat="1" applyFont="1" applyBorder="1" applyAlignment="1" applyProtection="1">
      <alignment horizontal="centerContinuous" vertical="center"/>
      <protection/>
    </xf>
    <xf numFmtId="0" fontId="6" fillId="0" borderId="0" xfId="28" applyNumberFormat="1" applyFont="1" applyBorder="1" applyAlignment="1" applyProtection="1">
      <alignment horizontal="left" vertical="center"/>
      <protection/>
    </xf>
    <xf numFmtId="0" fontId="4" fillId="0" borderId="0" xfId="28" applyNumberFormat="1" applyFont="1" applyBorder="1" applyAlignment="1" applyProtection="1">
      <alignment horizontal="left"/>
      <protection/>
    </xf>
    <xf numFmtId="3" fontId="5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>
      <alignment/>
      <protection/>
    </xf>
    <xf numFmtId="0" fontId="4" fillId="0" borderId="0" xfId="28" applyNumberFormat="1" applyFont="1" applyBorder="1">
      <alignment/>
      <protection/>
    </xf>
    <xf numFmtId="0" fontId="5" fillId="0" borderId="0" xfId="28" applyNumberFormat="1" applyFont="1" applyBorder="1" applyProtection="1">
      <alignment/>
      <protection locked="0"/>
    </xf>
    <xf numFmtId="0" fontId="5" fillId="0" borderId="0" xfId="28" applyNumberFormat="1" applyFont="1" applyBorder="1" applyAlignment="1" applyProtection="1">
      <alignment vertical="center"/>
      <protection/>
    </xf>
    <xf numFmtId="0" fontId="7" fillId="0" borderId="0" xfId="28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4" applyNumberFormat="1" applyFont="1" applyBorder="1" applyAlignment="1" applyProtection="1">
      <alignment vertical="center"/>
      <protection/>
    </xf>
    <xf numFmtId="0" fontId="4" fillId="0" borderId="1" xfId="24" applyNumberFormat="1" applyFont="1" applyBorder="1" applyAlignment="1" applyProtection="1" quotePrefix="1">
      <alignment horizontal="centerContinuous" vertical="center"/>
      <protection/>
    </xf>
    <xf numFmtId="0" fontId="5" fillId="0" borderId="0" xfId="24" applyNumberFormat="1" applyFont="1" applyBorder="1" applyAlignment="1" applyProtection="1">
      <alignment horizontal="left"/>
      <protection/>
    </xf>
    <xf numFmtId="0" fontId="5" fillId="0" borderId="0" xfId="24" applyNumberFormat="1" applyFont="1" applyBorder="1" applyProtection="1">
      <alignment/>
      <protection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9" fillId="0" borderId="0" xfId="29" applyNumberFormat="1" applyFont="1" applyBorder="1" applyAlignment="1" applyProtection="1">
      <alignment horizontal="left"/>
      <protection/>
    </xf>
    <xf numFmtId="0" fontId="11" fillId="0" borderId="0" xfId="29" applyNumberFormat="1" applyFont="1" applyBorder="1" applyAlignment="1" applyProtection="1">
      <alignment horizontal="left"/>
      <protection/>
    </xf>
    <xf numFmtId="0" fontId="11" fillId="0" borderId="0" xfId="24" applyNumberFormat="1" applyFont="1" applyFill="1" applyBorder="1" applyAlignment="1" applyProtection="1">
      <alignment horizontal="left"/>
      <protection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2" fillId="0" borderId="0" xfId="23" applyNumberFormat="1" applyFont="1" applyFill="1" applyBorder="1" applyAlignment="1" applyProtection="1" quotePrefix="1">
      <alignment horizontal="left"/>
      <protection locked="0"/>
    </xf>
    <xf numFmtId="0" fontId="5" fillId="0" borderId="0" xfId="27" applyNumberFormat="1" applyFont="1" applyFill="1" applyBorder="1" applyAlignment="1" applyProtection="1">
      <alignment horizontal="left"/>
      <protection/>
    </xf>
    <xf numFmtId="0" fontId="10" fillId="0" borderId="0" xfId="24" applyNumberFormat="1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2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19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2" applyNumberFormat="1" applyFont="1" applyFill="1" applyBorder="1" applyProtection="1">
      <alignment/>
      <protection/>
    </xf>
    <xf numFmtId="0" fontId="5" fillId="0" borderId="0" xfId="22" applyNumberFormat="1" applyFont="1" applyFill="1" applyProtection="1">
      <alignment/>
      <protection/>
    </xf>
    <xf numFmtId="0" fontId="5" fillId="0" borderId="0" xfId="22" applyNumberFormat="1" applyFont="1" applyFill="1" applyAlignment="1" applyProtection="1">
      <alignment vertical="top" wrapText="1"/>
      <protection/>
    </xf>
    <xf numFmtId="0" fontId="5" fillId="0" borderId="0" xfId="22" applyNumberFormat="1" applyFont="1" applyFill="1" applyBorder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centerContinuous" vertical="top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>
      <alignment/>
      <protection/>
    </xf>
    <xf numFmtId="0" fontId="5" fillId="0" borderId="0" xfId="22" applyNumberFormat="1" applyFont="1" applyFill="1">
      <alignment/>
      <protection/>
    </xf>
    <xf numFmtId="0" fontId="5" fillId="0" borderId="0" xfId="22" applyNumberFormat="1" applyFont="1" applyFill="1" applyBorder="1" applyProtection="1">
      <alignment/>
      <protection locked="0"/>
    </xf>
    <xf numFmtId="0" fontId="5" fillId="0" borderId="0" xfId="22" applyNumberFormat="1" applyFont="1" applyFill="1" applyProtection="1">
      <alignment/>
      <protection locked="0"/>
    </xf>
    <xf numFmtId="0" fontId="5" fillId="0" borderId="0" xfId="22" applyNumberFormat="1" applyFont="1" applyFill="1" applyBorder="1" applyAlignment="1" applyProtection="1">
      <alignment vertical="top" wrapText="1"/>
      <protection/>
    </xf>
    <xf numFmtId="0" fontId="4" fillId="0" borderId="0" xfId="19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19" applyNumberFormat="1" applyFont="1" applyFill="1" applyBorder="1" applyAlignment="1" applyProtection="1">
      <alignment horizontal="center"/>
      <protection/>
    </xf>
    <xf numFmtId="3" fontId="5" fillId="0" borderId="0" xfId="23" applyNumberFormat="1" applyFont="1" applyFill="1" applyBorder="1" applyAlignment="1" applyProtection="1">
      <alignment horizontal="center"/>
      <protection locked="0"/>
    </xf>
    <xf numFmtId="3" fontId="5" fillId="0" borderId="0" xfId="22" applyNumberFormat="1" applyFont="1" applyFill="1" applyBorder="1">
      <alignment/>
      <protection/>
    </xf>
    <xf numFmtId="0" fontId="9" fillId="0" borderId="0" xfId="28" applyNumberFormat="1" applyFont="1" applyBorder="1" applyAlignment="1" applyProtection="1">
      <alignment horizontal="left" indent="1"/>
      <protection/>
    </xf>
    <xf numFmtId="0" fontId="5" fillId="0" borderId="0" xfId="20" applyNumberFormat="1" applyFont="1" applyBorder="1" applyAlignment="1">
      <alignment horizontal="left" indent="2"/>
      <protection/>
    </xf>
    <xf numFmtId="0" fontId="9" fillId="0" borderId="0" xfId="28" applyNumberFormat="1" applyFont="1" applyBorder="1" applyAlignment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right"/>
      <protection/>
    </xf>
    <xf numFmtId="0" fontId="4" fillId="0" borderId="2" xfId="19" applyNumberFormat="1" applyFont="1" applyFill="1" applyBorder="1" applyProtection="1">
      <alignment/>
      <protection/>
    </xf>
    <xf numFmtId="0" fontId="5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2" applyNumberFormat="1" applyFont="1" applyFill="1" applyBorder="1" applyAlignment="1" applyProtection="1">
      <alignment horizontal="centerContinuous" vertical="center"/>
      <protection/>
    </xf>
    <xf numFmtId="0" fontId="5" fillId="0" borderId="3" xfId="30" applyNumberFormat="1" applyFont="1" applyFill="1" applyBorder="1" applyAlignment="1" applyProtection="1">
      <alignment horizontal="center" vertical="center"/>
      <protection/>
    </xf>
    <xf numFmtId="0" fontId="5" fillId="0" borderId="3" xfId="26" applyNumberFormat="1" applyFont="1" applyBorder="1" applyAlignment="1" applyProtection="1">
      <alignment horizontal="center" vertical="center"/>
      <protection/>
    </xf>
    <xf numFmtId="3" fontId="5" fillId="0" borderId="4" xfId="23" applyNumberFormat="1" applyFont="1" applyFill="1" applyBorder="1" applyAlignment="1" applyProtection="1" quotePrefix="1">
      <alignment horizontal="center"/>
      <protection locked="0"/>
    </xf>
    <xf numFmtId="3" fontId="5" fillId="0" borderId="4" xfId="23" applyNumberFormat="1" applyFont="1" applyFill="1" applyBorder="1" applyAlignment="1" applyProtection="1">
      <alignment horizontal="center"/>
      <protection locked="0"/>
    </xf>
    <xf numFmtId="0" fontId="4" fillId="0" borderId="3" xfId="22" applyNumberFormat="1" applyFont="1" applyFill="1" applyBorder="1" applyAlignment="1" applyProtection="1">
      <alignment horizontal="left"/>
      <protection/>
    </xf>
    <xf numFmtId="0" fontId="4" fillId="0" borderId="5" xfId="22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Border="1" applyProtection="1">
      <alignment/>
      <protection/>
    </xf>
    <xf numFmtId="0" fontId="5" fillId="0" borderId="0" xfId="24" applyNumberFormat="1" applyFont="1" applyBorder="1" applyAlignment="1" applyProtection="1">
      <alignment horizontal="center" vertical="center"/>
      <protection/>
    </xf>
    <xf numFmtId="0" fontId="5" fillId="0" borderId="0" xfId="24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5" fillId="0" borderId="0" xfId="29" applyNumberFormat="1" applyFont="1" applyBorder="1">
      <alignment/>
      <protection/>
    </xf>
    <xf numFmtId="0" fontId="5" fillId="0" borderId="0" xfId="24" applyNumberFormat="1" applyFont="1" applyBorder="1" applyAlignment="1">
      <alignment horizontal="left"/>
      <protection/>
    </xf>
    <xf numFmtId="0" fontId="4" fillId="0" borderId="0" xfId="24" applyNumberFormat="1" applyFont="1" applyBorder="1">
      <alignment/>
      <protection/>
    </xf>
    <xf numFmtId="0" fontId="5" fillId="0" borderId="0" xfId="24" applyNumberFormat="1" applyFont="1" applyBorder="1" applyAlignment="1" applyProtection="1">
      <alignment horizontal="left"/>
      <protection locked="0"/>
    </xf>
    <xf numFmtId="0" fontId="5" fillId="0" borderId="0" xfId="24" applyNumberFormat="1" applyFont="1" applyBorder="1" applyProtection="1">
      <alignment/>
      <protection locked="0"/>
    </xf>
    <xf numFmtId="0" fontId="5" fillId="0" borderId="0" xfId="29" applyNumberFormat="1" applyFont="1" applyBorder="1" applyProtection="1">
      <alignment/>
      <protection locked="0"/>
    </xf>
    <xf numFmtId="0" fontId="4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1" applyNumberFormat="1" applyFont="1" applyBorder="1" applyAlignment="1" applyProtection="1">
      <alignment horizontal="right"/>
      <protection/>
    </xf>
    <xf numFmtId="0" fontId="4" fillId="0" borderId="1" xfId="29" applyNumberFormat="1" applyFont="1" applyBorder="1" applyAlignment="1" applyProtection="1" quotePrefix="1">
      <alignment horizontal="centerContinuous" vertical="center"/>
      <protection/>
    </xf>
    <xf numFmtId="0" fontId="4" fillId="0" borderId="1" xfId="29" applyNumberFormat="1" applyFont="1" applyBorder="1" applyAlignment="1" applyProtection="1">
      <alignment horizontal="centerContinuous" vertical="center"/>
      <protection/>
    </xf>
    <xf numFmtId="0" fontId="5" fillId="0" borderId="4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 vertical="center" wrapText="1"/>
      <protection/>
    </xf>
    <xf numFmtId="0" fontId="4" fillId="0" borderId="3" xfId="24" applyNumberFormat="1" applyFont="1" applyBorder="1">
      <alignment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6" applyNumberFormat="1" applyFont="1" applyBorder="1" applyAlignment="1" applyProtection="1">
      <alignment horizontal="center" vertical="center"/>
      <protection/>
    </xf>
    <xf numFmtId="3" fontId="5" fillId="0" borderId="8" xfId="21" applyNumberFormat="1" applyFont="1" applyBorder="1" applyAlignment="1" applyProtection="1">
      <alignment horizontal="center"/>
      <protection/>
    </xf>
    <xf numFmtId="3" fontId="5" fillId="0" borderId="8" xfId="19" applyNumberFormat="1" applyFont="1" applyFill="1" applyBorder="1" applyAlignment="1" applyProtection="1">
      <alignment horizontal="center"/>
      <protection/>
    </xf>
    <xf numFmtId="3" fontId="5" fillId="0" borderId="9" xfId="19" applyNumberFormat="1" applyFont="1" applyFill="1" applyBorder="1" applyAlignment="1" applyProtection="1">
      <alignment horizontal="center"/>
      <protection/>
    </xf>
    <xf numFmtId="3" fontId="5" fillId="0" borderId="9" xfId="21" applyNumberFormat="1" applyFont="1" applyBorder="1" applyAlignment="1" applyProtection="1">
      <alignment horizontal="center"/>
      <protection/>
    </xf>
    <xf numFmtId="0" fontId="4" fillId="0" borderId="6" xfId="29" applyNumberFormat="1" applyFont="1" applyBorder="1" applyAlignment="1" applyProtection="1">
      <alignment horizontal="centerContinuous" vertical="center"/>
      <protection/>
    </xf>
    <xf numFmtId="0" fontId="4" fillId="0" borderId="2" xfId="28" applyNumberFormat="1" applyFont="1" applyBorder="1" applyAlignment="1" applyProtection="1">
      <alignment/>
      <protection/>
    </xf>
    <xf numFmtId="0" fontId="4" fillId="0" borderId="2" xfId="28" applyNumberFormat="1" applyFont="1" applyBorder="1" applyAlignment="1" applyProtection="1">
      <alignment horizontal="right"/>
      <protection/>
    </xf>
    <xf numFmtId="0" fontId="6" fillId="0" borderId="2" xfId="28" applyNumberFormat="1" applyFont="1" applyBorder="1" applyAlignment="1" applyProtection="1">
      <alignment horizontal="right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Border="1" applyAlignment="1" applyProtection="1">
      <alignment horizontal="right"/>
      <protection locked="0"/>
    </xf>
    <xf numFmtId="0" fontId="5" fillId="0" borderId="0" xfId="28" applyNumberFormat="1" applyFont="1" applyBorder="1" applyAlignment="1">
      <alignment horizontal="right"/>
      <protection/>
    </xf>
    <xf numFmtId="0" fontId="7" fillId="0" borderId="0" xfId="28" applyNumberFormat="1" applyFont="1" applyBorder="1" applyAlignment="1">
      <alignment horizontal="right"/>
      <protection/>
    </xf>
    <xf numFmtId="0" fontId="4" fillId="0" borderId="1" xfId="28" applyNumberFormat="1" applyFont="1" applyBorder="1" applyAlignment="1" applyProtection="1" quotePrefix="1">
      <alignment horizontal="centerContinuous" vertical="center"/>
      <protection/>
    </xf>
    <xf numFmtId="0" fontId="5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2" xfId="20" applyNumberFormat="1" applyFont="1" applyBorder="1" applyAlignment="1">
      <alignment horizontal="left" indent="2"/>
      <protection/>
    </xf>
    <xf numFmtId="3" fontId="5" fillId="0" borderId="2" xfId="23" applyNumberFormat="1" applyFont="1" applyFill="1" applyBorder="1" applyAlignment="1" applyProtection="1" quotePrefix="1">
      <alignment horizontal="center"/>
      <protection locked="0"/>
    </xf>
    <xf numFmtId="0" fontId="5" fillId="0" borderId="6" xfId="28" applyNumberFormat="1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10" xfId="23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28" applyNumberFormat="1" applyFont="1" applyBorder="1" applyAlignment="1">
      <alignment horizontal="left" indent="2"/>
      <protection/>
    </xf>
    <xf numFmtId="0" fontId="4" fillId="0" borderId="2" xfId="28" applyNumberFormat="1" applyFont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center"/>
      <protection/>
    </xf>
    <xf numFmtId="0" fontId="4" fillId="0" borderId="2" xfId="28" applyNumberFormat="1" applyFont="1" applyBorder="1" applyAlignment="1" applyProtection="1">
      <alignment horizontal="left"/>
      <protection/>
    </xf>
    <xf numFmtId="0" fontId="4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28" applyNumberFormat="1" applyFont="1" applyBorder="1" applyAlignment="1">
      <alignment horizontal="left" indent="1"/>
      <protection/>
    </xf>
    <xf numFmtId="3" fontId="5" fillId="0" borderId="2" xfId="23" applyNumberFormat="1" applyFont="1" applyFill="1" applyBorder="1" applyAlignment="1" applyProtection="1">
      <alignment horizontal="center"/>
      <protection locked="0"/>
    </xf>
    <xf numFmtId="0" fontId="4" fillId="0" borderId="6" xfId="28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28" applyNumberFormat="1" applyFont="1" applyBorder="1" applyAlignment="1" applyProtection="1" quotePrefix="1">
      <alignment horizontal="centerContinuous" vertical="center"/>
      <protection/>
    </xf>
    <xf numFmtId="3" fontId="5" fillId="0" borderId="8" xfId="23" applyNumberFormat="1" applyFont="1" applyFill="1" applyBorder="1" applyAlignment="1" applyProtection="1">
      <alignment horizontal="center"/>
      <protection locked="0"/>
    </xf>
    <xf numFmtId="3" fontId="5" fillId="0" borderId="10" xfId="23" applyNumberFormat="1" applyFont="1" applyFill="1" applyBorder="1" applyAlignment="1" applyProtection="1">
      <alignment horizontal="center"/>
      <protection locked="0"/>
    </xf>
    <xf numFmtId="3" fontId="4" fillId="0" borderId="3" xfId="23" applyNumberFormat="1" applyFont="1" applyFill="1" applyBorder="1" applyAlignment="1" applyProtection="1" quotePrefix="1">
      <alignment horizontal="center"/>
      <protection locked="0"/>
    </xf>
    <xf numFmtId="3" fontId="4" fillId="0" borderId="3" xfId="19" applyNumberFormat="1" applyFont="1" applyFill="1" applyBorder="1" applyAlignment="1" applyProtection="1">
      <alignment horizontal="center"/>
      <protection/>
    </xf>
    <xf numFmtId="3" fontId="4" fillId="0" borderId="3" xfId="23" applyNumberFormat="1" applyFont="1" applyFill="1" applyBorder="1" applyAlignment="1" applyProtection="1">
      <alignment horizontal="center"/>
      <protection locked="0"/>
    </xf>
    <xf numFmtId="0" fontId="4" fillId="0" borderId="0" xfId="22" applyNumberFormat="1" applyFont="1" applyFill="1" applyBorder="1">
      <alignment/>
      <protection/>
    </xf>
    <xf numFmtId="0" fontId="4" fillId="0" borderId="0" xfId="22" applyNumberFormat="1" applyFont="1" applyFill="1">
      <alignment/>
      <protection/>
    </xf>
    <xf numFmtId="3" fontId="4" fillId="0" borderId="5" xfId="23" applyNumberFormat="1" applyFont="1" applyFill="1" applyBorder="1" applyAlignment="1" applyProtection="1" quotePrefix="1">
      <alignment horizontal="center"/>
      <protection locked="0"/>
    </xf>
    <xf numFmtId="3" fontId="4" fillId="0" borderId="5" xfId="19" applyNumberFormat="1" applyFont="1" applyFill="1" applyBorder="1" applyAlignment="1" applyProtection="1">
      <alignment horizontal="center"/>
      <protection/>
    </xf>
    <xf numFmtId="3" fontId="4" fillId="0" borderId="5" xfId="23" applyNumberFormat="1" applyFont="1" applyFill="1" applyBorder="1" applyAlignment="1" applyProtection="1">
      <alignment horizontal="center"/>
      <protection locked="0"/>
    </xf>
    <xf numFmtId="3" fontId="4" fillId="0" borderId="7" xfId="19" applyNumberFormat="1" applyFont="1" applyFill="1" applyBorder="1" applyAlignment="1" applyProtection="1">
      <alignment horizontal="center"/>
      <protection/>
    </xf>
    <xf numFmtId="3" fontId="4" fillId="0" borderId="7" xfId="23" applyNumberFormat="1" applyFont="1" applyFill="1" applyBorder="1" applyAlignment="1" applyProtection="1">
      <alignment horizontal="center"/>
      <protection locked="0"/>
    </xf>
    <xf numFmtId="0" fontId="4" fillId="0" borderId="0" xfId="29" applyNumberFormat="1" applyFont="1" applyBorder="1">
      <alignment/>
      <protection/>
    </xf>
    <xf numFmtId="3" fontId="4" fillId="0" borderId="7" xfId="23" applyNumberFormat="1" applyFont="1" applyFill="1" applyBorder="1" applyAlignment="1" applyProtection="1" quotePrefix="1">
      <alignment horizontal="center"/>
      <protection locked="0"/>
    </xf>
    <xf numFmtId="3" fontId="4" fillId="0" borderId="3" xfId="23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4" applyNumberFormat="1" applyFont="1" applyBorder="1" applyAlignment="1">
      <alignment vertical="center" wrapText="1"/>
      <protection/>
    </xf>
    <xf numFmtId="3" fontId="4" fillId="0" borderId="3" xfId="23" applyNumberFormat="1" applyFont="1" applyFill="1" applyBorder="1" applyAlignment="1" applyProtection="1">
      <alignment horizontal="center" vertical="center"/>
      <protection locked="0"/>
    </xf>
    <xf numFmtId="3" fontId="4" fillId="0" borderId="7" xfId="23" applyNumberFormat="1" applyFont="1" applyFill="1" applyBorder="1" applyAlignment="1" applyProtection="1">
      <alignment horizontal="center" vertical="center"/>
      <protection locked="0"/>
    </xf>
    <xf numFmtId="0" fontId="4" fillId="0" borderId="0" xfId="24" applyNumberFormat="1" applyFont="1" applyBorder="1" applyAlignment="1">
      <alignment vertical="center"/>
      <protection/>
    </xf>
    <xf numFmtId="3" fontId="4" fillId="0" borderId="11" xfId="19" applyNumberFormat="1" applyFont="1" applyFill="1" applyBorder="1" applyAlignment="1" applyProtection="1">
      <alignment horizontal="center"/>
      <protection/>
    </xf>
    <xf numFmtId="3" fontId="4" fillId="0" borderId="11" xfId="23" applyNumberFormat="1" applyFont="1" applyFill="1" applyBorder="1" applyAlignment="1" applyProtection="1" quotePrefix="1">
      <alignment horizontal="center"/>
      <protection locked="0"/>
    </xf>
    <xf numFmtId="0" fontId="5" fillId="0" borderId="6" xfId="22" applyNumberFormat="1" applyFont="1" applyFill="1" applyBorder="1" applyAlignment="1" applyProtection="1">
      <alignment horizontal="centerContinuous" vertical="center"/>
      <protection/>
    </xf>
    <xf numFmtId="3" fontId="5" fillId="0" borderId="9" xfId="23" applyNumberFormat="1" applyFont="1" applyFill="1" applyBorder="1" applyAlignment="1" applyProtection="1" quotePrefix="1">
      <alignment horizontal="center"/>
      <protection locked="0"/>
    </xf>
    <xf numFmtId="3" fontId="5" fillId="0" borderId="9" xfId="23" applyNumberFormat="1" applyFont="1" applyFill="1" applyBorder="1" applyAlignment="1" applyProtection="1">
      <alignment horizontal="center"/>
      <protection locked="0"/>
    </xf>
    <xf numFmtId="3" fontId="4" fillId="0" borderId="11" xfId="23" applyNumberFormat="1" applyFont="1" applyFill="1" applyBorder="1" applyAlignment="1" applyProtection="1">
      <alignment horizontal="center"/>
      <protection locked="0"/>
    </xf>
    <xf numFmtId="3" fontId="5" fillId="0" borderId="8" xfId="22" applyNumberFormat="1" applyFont="1" applyFill="1" applyBorder="1" applyAlignment="1">
      <alignment horizontal="center"/>
      <protection/>
    </xf>
    <xf numFmtId="3" fontId="5" fillId="0" borderId="9" xfId="22" applyNumberFormat="1" applyFont="1" applyFill="1" applyBorder="1" applyAlignment="1">
      <alignment horizontal="center"/>
      <protection/>
    </xf>
    <xf numFmtId="3" fontId="4" fillId="0" borderId="7" xfId="22" applyNumberFormat="1" applyFont="1" applyFill="1" applyBorder="1" applyAlignment="1">
      <alignment horizontal="center"/>
      <protection/>
    </xf>
    <xf numFmtId="3" fontId="4" fillId="0" borderId="11" xfId="22" applyNumberFormat="1" applyFont="1" applyFill="1" applyBorder="1" applyAlignment="1">
      <alignment horizontal="center"/>
      <protection/>
    </xf>
    <xf numFmtId="0" fontId="5" fillId="0" borderId="0" xfId="22" applyNumberFormat="1" applyFont="1" applyFill="1" applyBorder="1" applyAlignment="1" applyProtection="1">
      <alignment horizontal="left" indent="1"/>
      <protection/>
    </xf>
    <xf numFmtId="0" fontId="5" fillId="0" borderId="4" xfId="22" applyNumberFormat="1" applyFont="1" applyFill="1" applyBorder="1" applyAlignment="1" applyProtection="1">
      <alignment horizontal="left" indent="1"/>
      <protection/>
    </xf>
    <xf numFmtId="0" fontId="5" fillId="0" borderId="0" xfId="22" applyNumberFormat="1" applyFont="1" applyFill="1" applyBorder="1" applyAlignment="1" applyProtection="1">
      <alignment horizontal="left" indent="2"/>
      <protection/>
    </xf>
    <xf numFmtId="0" fontId="5" fillId="0" borderId="4" xfId="22" applyNumberFormat="1" applyFont="1" applyFill="1" applyBorder="1" applyAlignment="1" applyProtection="1">
      <alignment horizontal="left" indent="2"/>
      <protection/>
    </xf>
    <xf numFmtId="3" fontId="5" fillId="0" borderId="0" xfId="22" applyNumberFormat="1" applyFont="1" applyFill="1" applyAlignment="1" applyProtection="1">
      <alignment horizontal="left"/>
      <protection/>
    </xf>
    <xf numFmtId="3" fontId="5" fillId="0" borderId="0" xfId="22" applyNumberFormat="1" applyFont="1" applyFill="1" applyBorder="1" applyProtection="1">
      <alignment/>
      <protection locked="0"/>
    </xf>
    <xf numFmtId="3" fontId="1" fillId="0" borderId="0" xfId="23" applyNumberFormat="1" applyFont="1" applyFill="1" applyBorder="1" applyAlignment="1" applyProtection="1" quotePrefix="1">
      <alignment horizontal="center"/>
      <protection locked="0"/>
    </xf>
    <xf numFmtId="3" fontId="1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0" xfId="24" applyNumberFormat="1" applyFont="1" applyBorder="1">
      <alignment/>
      <protection/>
    </xf>
    <xf numFmtId="3" fontId="5" fillId="0" borderId="0" xfId="29" applyNumberFormat="1" applyFont="1" applyBorder="1">
      <alignment/>
      <protection/>
    </xf>
    <xf numFmtId="3" fontId="5" fillId="0" borderId="0" xfId="24" applyNumberFormat="1" applyFont="1" applyBorder="1" applyProtection="1">
      <alignment/>
      <protection locked="0"/>
    </xf>
    <xf numFmtId="3" fontId="5" fillId="0" borderId="0" xfId="29" applyNumberFormat="1" applyFont="1" applyBorder="1" applyProtection="1">
      <alignment/>
      <protection locked="0"/>
    </xf>
    <xf numFmtId="3" fontId="5" fillId="0" borderId="0" xfId="25" applyNumberFormat="1" applyFont="1" applyBorder="1" applyProtection="1">
      <alignment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ll_LNDS" xfId="19"/>
    <cellStyle name="Normal_ALL_TABS" xfId="20"/>
    <cellStyle name="Normal_AQUACULT" xfId="21"/>
    <cellStyle name="Normal_Canada" xfId="22"/>
    <cellStyle name="Normal_J_AQUA" xfId="23"/>
    <cellStyle name="Normal_KO_AQUA" xfId="24"/>
    <cellStyle name="Normal_Korea" xfId="25"/>
    <cellStyle name="Normal_Sheet1" xfId="26"/>
    <cellStyle name="Normal_TU_AQUA" xfId="27"/>
    <cellStyle name="Normal_XX_TAB10" xfId="28"/>
    <cellStyle name="Normal_XX_TAB11" xfId="29"/>
    <cellStyle name="Normal_XX_TAB8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32" customWidth="1"/>
    <col min="2" max="16384" width="9.140625" style="32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53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53" t="s">
        <v>244</v>
      </c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>
      <c r="A6" s="53" t="s">
        <v>93</v>
      </c>
      <c r="B6" s="17"/>
      <c r="C6" s="17"/>
      <c r="D6" s="17"/>
      <c r="E6" s="17"/>
      <c r="F6" s="17"/>
      <c r="G6" s="17"/>
      <c r="H6" s="17"/>
      <c r="I6" s="17"/>
      <c r="J6" s="1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4"/>
      <c r="L8" s="34"/>
      <c r="M8" s="34"/>
      <c r="N8" s="34"/>
      <c r="O8" s="34"/>
      <c r="P8" s="34"/>
      <c r="Q8" s="34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4"/>
      <c r="L9" s="34"/>
      <c r="M9" s="34"/>
      <c r="N9" s="34"/>
      <c r="O9" s="34"/>
      <c r="P9" s="34"/>
      <c r="Q9" s="34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4"/>
      <c r="L10" s="34"/>
      <c r="M10" s="34"/>
      <c r="N10" s="34"/>
      <c r="O10" s="34"/>
      <c r="P10" s="34"/>
      <c r="Q10" s="34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4"/>
      <c r="L11" s="34"/>
      <c r="M11" s="34"/>
      <c r="N11" s="34"/>
      <c r="O11" s="34"/>
      <c r="P11" s="34"/>
      <c r="Q11" s="34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4"/>
      <c r="L12" s="34"/>
      <c r="M12" s="34"/>
      <c r="N12" s="34"/>
      <c r="O12" s="34"/>
      <c r="P12" s="34"/>
      <c r="Q12" s="34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34"/>
      <c r="M13" s="34"/>
      <c r="N13" s="34"/>
      <c r="O13" s="34"/>
      <c r="P13" s="34"/>
      <c r="Q13" s="34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34"/>
      <c r="M14" s="34"/>
      <c r="N14" s="34"/>
      <c r="O14" s="34"/>
      <c r="P14" s="34"/>
      <c r="Q14" s="34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34"/>
      <c r="M15" s="34"/>
      <c r="N15" s="34"/>
      <c r="O15" s="34"/>
      <c r="P15" s="34"/>
      <c r="Q15" s="34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34"/>
      <c r="M16" s="34"/>
      <c r="N16" s="34"/>
      <c r="O16" s="34"/>
      <c r="P16" s="34"/>
      <c r="Q16" s="34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34"/>
      <c r="M17" s="34"/>
      <c r="N17" s="34"/>
      <c r="O17" s="34"/>
      <c r="P17" s="34"/>
      <c r="Q17" s="34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34"/>
      <c r="M18" s="34"/>
      <c r="N18" s="34"/>
      <c r="O18" s="34"/>
      <c r="P18" s="34"/>
      <c r="Q18" s="34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34"/>
      <c r="M19" s="34"/>
      <c r="N19" s="34"/>
      <c r="O19" s="34"/>
      <c r="P19" s="34"/>
      <c r="Q19" s="34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34"/>
      <c r="M20" s="34"/>
      <c r="N20" s="34"/>
      <c r="O20" s="34"/>
      <c r="P20" s="34"/>
      <c r="Q20" s="34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34"/>
      <c r="M21" s="34"/>
      <c r="N21" s="34"/>
      <c r="O21" s="34"/>
      <c r="P21" s="34"/>
      <c r="Q21" s="34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34"/>
      <c r="M22" s="34"/>
      <c r="N22" s="34"/>
      <c r="O22" s="34"/>
      <c r="P22" s="34"/>
      <c r="Q22" s="34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4"/>
      <c r="L23" s="34"/>
      <c r="M23" s="34"/>
      <c r="N23" s="34"/>
      <c r="O23" s="34"/>
      <c r="P23" s="34"/>
      <c r="Q23" s="34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4"/>
      <c r="L24" s="34"/>
      <c r="M24" s="34"/>
      <c r="N24" s="34"/>
      <c r="O24" s="34"/>
      <c r="P24" s="34"/>
      <c r="Q24" s="34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4"/>
      <c r="L25" s="34"/>
      <c r="M25" s="34"/>
      <c r="N25" s="34"/>
      <c r="O25" s="34"/>
      <c r="P25" s="34"/>
      <c r="Q25" s="34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4"/>
      <c r="L26" s="34"/>
      <c r="M26" s="34"/>
      <c r="N26" s="34"/>
      <c r="O26" s="34"/>
      <c r="P26" s="34"/>
      <c r="Q26" s="34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4"/>
      <c r="L27" s="34"/>
      <c r="M27" s="34"/>
      <c r="N27" s="34"/>
      <c r="O27" s="34"/>
      <c r="P27" s="34"/>
      <c r="Q27" s="34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4"/>
      <c r="L28" s="34"/>
      <c r="M28" s="34"/>
      <c r="N28" s="34"/>
      <c r="O28" s="34"/>
      <c r="P28" s="34"/>
      <c r="Q28" s="34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4"/>
      <c r="L29" s="34"/>
      <c r="M29" s="34"/>
      <c r="N29" s="34"/>
      <c r="O29" s="34"/>
      <c r="P29" s="34"/>
      <c r="Q29" s="34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4"/>
      <c r="L30" s="34"/>
      <c r="M30" s="34"/>
      <c r="N30" s="34"/>
      <c r="O30" s="34"/>
      <c r="P30" s="34"/>
      <c r="Q30" s="34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4"/>
      <c r="L31" s="34"/>
      <c r="M31" s="34"/>
      <c r="N31" s="34"/>
      <c r="O31" s="34"/>
      <c r="P31" s="34"/>
      <c r="Q31" s="34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4"/>
      <c r="L32" s="34"/>
      <c r="M32" s="34"/>
      <c r="N32" s="34"/>
      <c r="O32" s="34"/>
      <c r="P32" s="34"/>
      <c r="Q32" s="34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4"/>
      <c r="L33" s="34"/>
      <c r="M33" s="34"/>
      <c r="N33" s="34"/>
      <c r="O33" s="34"/>
      <c r="P33" s="34"/>
      <c r="Q33" s="34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4"/>
      <c r="M34" s="34"/>
      <c r="N34" s="34"/>
      <c r="O34" s="34"/>
      <c r="P34" s="34"/>
      <c r="Q34" s="34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4"/>
      <c r="L35" s="34"/>
      <c r="M35" s="34"/>
      <c r="N35" s="34"/>
      <c r="O35" s="34"/>
      <c r="P35" s="34"/>
      <c r="Q35" s="34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4"/>
      <c r="M36" s="34"/>
      <c r="N36" s="34"/>
      <c r="O36" s="34"/>
      <c r="P36" s="34"/>
      <c r="Q36" s="34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4"/>
      <c r="M37" s="34"/>
      <c r="N37" s="34"/>
      <c r="O37" s="34"/>
      <c r="P37" s="34"/>
      <c r="Q37" s="34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4"/>
      <c r="M38" s="34"/>
      <c r="N38" s="34"/>
      <c r="O38" s="34"/>
      <c r="P38" s="34"/>
      <c r="Q38" s="34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4"/>
      <c r="L39" s="34"/>
      <c r="M39" s="34"/>
      <c r="N39" s="34"/>
      <c r="O39" s="34"/>
      <c r="P39" s="34"/>
      <c r="Q39" s="34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4"/>
      <c r="M40" s="34"/>
      <c r="N40" s="34"/>
      <c r="O40" s="34"/>
      <c r="P40" s="34"/>
      <c r="Q40" s="34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NETHERLANDS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PAYS-BAS</v>
      </c>
      <c r="Q1" s="37"/>
    </row>
    <row r="2" spans="1:24" s="39" customFormat="1" ht="18" customHeight="1" thickBot="1">
      <c r="A2" s="61" t="s">
        <v>87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88</v>
      </c>
      <c r="Q2" s="51"/>
      <c r="R2" s="42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8"/>
      <c r="D3" s="66">
        <v>1996</v>
      </c>
      <c r="E3" s="158"/>
      <c r="F3" s="66">
        <v>1997</v>
      </c>
      <c r="G3" s="158"/>
      <c r="H3" s="66">
        <v>1998</v>
      </c>
      <c r="I3" s="158"/>
      <c r="J3" s="66">
        <v>1999</v>
      </c>
      <c r="K3" s="158"/>
      <c r="L3" s="66">
        <v>2000</v>
      </c>
      <c r="M3" s="158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EUR 000</v>
      </c>
      <c r="D4" s="68" t="s">
        <v>42</v>
      </c>
      <c r="E4" s="96" t="str">
        <f>unit</f>
        <v>EUR 000</v>
      </c>
      <c r="F4" s="68" t="s">
        <v>42</v>
      </c>
      <c r="G4" s="96" t="str">
        <f>unit</f>
        <v>EUR 000</v>
      </c>
      <c r="H4" s="68" t="s">
        <v>42</v>
      </c>
      <c r="I4" s="96" t="str">
        <f>unit</f>
        <v>EUR 000</v>
      </c>
      <c r="J4" s="68" t="s">
        <v>42</v>
      </c>
      <c r="K4" s="96" t="str">
        <f>unit</f>
        <v>EUR 000</v>
      </c>
      <c r="L4" s="68" t="s">
        <v>42</v>
      </c>
      <c r="M4" s="96" t="str">
        <f>unit</f>
        <v>EUR 000</v>
      </c>
      <c r="N4" s="68" t="s">
        <v>42</v>
      </c>
      <c r="O4" s="69" t="str">
        <f>unit</f>
        <v>EUR 000</v>
      </c>
      <c r="P4" s="65" t="s">
        <v>2</v>
      </c>
      <c r="Q4" s="45"/>
    </row>
    <row r="5" spans="1:16" ht="15" customHeight="1">
      <c r="A5" s="166" t="s">
        <v>148</v>
      </c>
      <c r="B5" s="11" t="s">
        <v>5</v>
      </c>
      <c r="C5" s="98" t="s">
        <v>5</v>
      </c>
      <c r="D5" s="11" t="s">
        <v>5</v>
      </c>
      <c r="E5" s="98" t="s">
        <v>5</v>
      </c>
      <c r="F5" s="11" t="s">
        <v>5</v>
      </c>
      <c r="G5" s="98" t="s">
        <v>5</v>
      </c>
      <c r="H5" s="11" t="s">
        <v>5</v>
      </c>
      <c r="I5" s="121" t="s">
        <v>5</v>
      </c>
      <c r="J5" s="55" t="s">
        <v>5</v>
      </c>
      <c r="K5" s="136" t="s">
        <v>5</v>
      </c>
      <c r="L5" s="55" t="s">
        <v>5</v>
      </c>
      <c r="M5" s="136" t="s">
        <v>5</v>
      </c>
      <c r="N5" s="55" t="s">
        <v>5</v>
      </c>
      <c r="O5" s="55" t="s">
        <v>5</v>
      </c>
      <c r="P5" s="166" t="s">
        <v>196</v>
      </c>
    </row>
    <row r="6" spans="1:16" ht="15" customHeight="1">
      <c r="A6" s="166" t="s">
        <v>149</v>
      </c>
      <c r="B6" s="11" t="s">
        <v>5</v>
      </c>
      <c r="C6" s="98" t="s">
        <v>5</v>
      </c>
      <c r="D6" s="11" t="s">
        <v>5</v>
      </c>
      <c r="E6" s="98" t="s">
        <v>5</v>
      </c>
      <c r="F6" s="11" t="s">
        <v>5</v>
      </c>
      <c r="G6" s="98" t="s">
        <v>5</v>
      </c>
      <c r="H6" s="11" t="s">
        <v>5</v>
      </c>
      <c r="I6" s="121" t="s">
        <v>5</v>
      </c>
      <c r="J6" s="55" t="s">
        <v>5</v>
      </c>
      <c r="K6" s="136" t="s">
        <v>5</v>
      </c>
      <c r="L6" s="55" t="s">
        <v>5</v>
      </c>
      <c r="M6" s="136" t="s">
        <v>5</v>
      </c>
      <c r="N6" s="55" t="s">
        <v>5</v>
      </c>
      <c r="O6" s="55" t="s">
        <v>5</v>
      </c>
      <c r="P6" s="166" t="s">
        <v>197</v>
      </c>
    </row>
    <row r="7" spans="1:16" ht="15" customHeight="1">
      <c r="A7" s="166" t="s">
        <v>150</v>
      </c>
      <c r="B7" s="11" t="s">
        <v>5</v>
      </c>
      <c r="C7" s="98" t="s">
        <v>5</v>
      </c>
      <c r="D7" s="11" t="s">
        <v>5</v>
      </c>
      <c r="E7" s="98" t="s">
        <v>5</v>
      </c>
      <c r="F7" s="11" t="s">
        <v>5</v>
      </c>
      <c r="G7" s="98" t="s">
        <v>5</v>
      </c>
      <c r="H7" s="11" t="s">
        <v>5</v>
      </c>
      <c r="I7" s="121" t="s">
        <v>5</v>
      </c>
      <c r="J7" s="55" t="s">
        <v>5</v>
      </c>
      <c r="K7" s="136" t="s">
        <v>5</v>
      </c>
      <c r="L7" s="55" t="s">
        <v>5</v>
      </c>
      <c r="M7" s="136" t="s">
        <v>5</v>
      </c>
      <c r="N7" s="55" t="s">
        <v>5</v>
      </c>
      <c r="O7" s="55" t="s">
        <v>5</v>
      </c>
      <c r="P7" s="166" t="s">
        <v>198</v>
      </c>
    </row>
    <row r="8" spans="1:16" ht="15" customHeight="1">
      <c r="A8" s="166" t="s">
        <v>151</v>
      </c>
      <c r="B8" s="11" t="s">
        <v>5</v>
      </c>
      <c r="C8" s="98" t="s">
        <v>5</v>
      </c>
      <c r="D8" s="11" t="s">
        <v>5</v>
      </c>
      <c r="E8" s="98" t="s">
        <v>5</v>
      </c>
      <c r="F8" s="11" t="s">
        <v>5</v>
      </c>
      <c r="G8" s="98" t="s">
        <v>5</v>
      </c>
      <c r="H8" s="11" t="s">
        <v>5</v>
      </c>
      <c r="I8" s="121" t="s">
        <v>5</v>
      </c>
      <c r="J8" s="55" t="s">
        <v>5</v>
      </c>
      <c r="K8" s="136" t="s">
        <v>5</v>
      </c>
      <c r="L8" s="55" t="s">
        <v>5</v>
      </c>
      <c r="M8" s="136" t="s">
        <v>5</v>
      </c>
      <c r="N8" s="55" t="s">
        <v>5</v>
      </c>
      <c r="O8" s="55" t="s">
        <v>5</v>
      </c>
      <c r="P8" s="166" t="s">
        <v>199</v>
      </c>
    </row>
    <row r="9" spans="1:16" ht="15" customHeight="1">
      <c r="A9" s="167" t="s">
        <v>152</v>
      </c>
      <c r="B9" s="70" t="s">
        <v>89</v>
      </c>
      <c r="C9" s="99">
        <v>2.7226812965408334</v>
      </c>
      <c r="D9" s="70" t="s">
        <v>7</v>
      </c>
      <c r="E9" s="99">
        <v>4.537802160901389</v>
      </c>
      <c r="F9" s="70" t="s">
        <v>89</v>
      </c>
      <c r="G9" s="99">
        <v>2.7226812965408334</v>
      </c>
      <c r="H9" s="70">
        <v>1</v>
      </c>
      <c r="I9" s="99">
        <f>6*(1/2.20371)</f>
        <v>2.7226812965408334</v>
      </c>
      <c r="J9" s="71" t="s">
        <v>5</v>
      </c>
      <c r="K9" s="160" t="s">
        <v>5</v>
      </c>
      <c r="L9" s="71" t="s">
        <v>5</v>
      </c>
      <c r="M9" s="160" t="s">
        <v>5</v>
      </c>
      <c r="N9" s="71" t="s">
        <v>5</v>
      </c>
      <c r="O9" s="71" t="s">
        <v>5</v>
      </c>
      <c r="P9" s="167" t="s">
        <v>200</v>
      </c>
    </row>
    <row r="10" spans="1:17" s="142" customFormat="1" ht="15" customHeight="1">
      <c r="A10" s="72" t="s">
        <v>68</v>
      </c>
      <c r="B10" s="138" t="s">
        <v>89</v>
      </c>
      <c r="C10" s="146">
        <v>2.7226812965408334</v>
      </c>
      <c r="D10" s="138" t="s">
        <v>7</v>
      </c>
      <c r="E10" s="146">
        <v>4.537802160901389</v>
      </c>
      <c r="F10" s="138" t="s">
        <v>89</v>
      </c>
      <c r="G10" s="146">
        <v>2.7226812965408334</v>
      </c>
      <c r="H10" s="138">
        <v>1</v>
      </c>
      <c r="I10" s="146">
        <f>6*(1/2.20371)</f>
        <v>2.7226812965408334</v>
      </c>
      <c r="J10" s="140" t="s">
        <v>5</v>
      </c>
      <c r="K10" s="147" t="s">
        <v>5</v>
      </c>
      <c r="L10" s="140" t="s">
        <v>5</v>
      </c>
      <c r="M10" s="147" t="s">
        <v>5</v>
      </c>
      <c r="N10" s="140" t="s">
        <v>5</v>
      </c>
      <c r="O10" s="140" t="s">
        <v>5</v>
      </c>
      <c r="P10" s="72" t="s">
        <v>201</v>
      </c>
      <c r="Q10" s="141"/>
    </row>
    <row r="11" spans="1:16" ht="15" customHeight="1">
      <c r="A11" s="166" t="s">
        <v>153</v>
      </c>
      <c r="B11" s="11" t="s">
        <v>69</v>
      </c>
      <c r="C11" s="98">
        <v>20.42010972405625</v>
      </c>
      <c r="D11" s="11" t="s">
        <v>8</v>
      </c>
      <c r="E11" s="98">
        <v>17.69742842751542</v>
      </c>
      <c r="F11" s="11" t="s">
        <v>69</v>
      </c>
      <c r="G11" s="98">
        <v>28.13437339758861</v>
      </c>
      <c r="H11" s="11">
        <v>4</v>
      </c>
      <c r="I11" s="98">
        <f>60*(1/2.20371)</f>
        <v>27.226812965408335</v>
      </c>
      <c r="J11" s="55" t="s">
        <v>5</v>
      </c>
      <c r="K11" s="136" t="s">
        <v>5</v>
      </c>
      <c r="L11" s="55" t="s">
        <v>5</v>
      </c>
      <c r="M11" s="136" t="s">
        <v>5</v>
      </c>
      <c r="N11" s="55" t="s">
        <v>5</v>
      </c>
      <c r="O11" s="55" t="s">
        <v>5</v>
      </c>
      <c r="P11" s="166" t="s">
        <v>202</v>
      </c>
    </row>
    <row r="12" spans="1:16" ht="15" customHeight="1">
      <c r="A12" s="166" t="s">
        <v>154</v>
      </c>
      <c r="B12" s="11" t="s">
        <v>5</v>
      </c>
      <c r="C12" s="98" t="s">
        <v>5</v>
      </c>
      <c r="D12" s="11" t="s">
        <v>5</v>
      </c>
      <c r="E12" s="98" t="s">
        <v>5</v>
      </c>
      <c r="F12" s="11" t="s">
        <v>5</v>
      </c>
      <c r="G12" s="98" t="s">
        <v>5</v>
      </c>
      <c r="H12" s="11" t="s">
        <v>5</v>
      </c>
      <c r="I12" s="121" t="s">
        <v>5</v>
      </c>
      <c r="J12" s="55" t="s">
        <v>5</v>
      </c>
      <c r="K12" s="136" t="s">
        <v>5</v>
      </c>
      <c r="L12" s="55" t="s">
        <v>5</v>
      </c>
      <c r="M12" s="136" t="s">
        <v>5</v>
      </c>
      <c r="N12" s="55" t="s">
        <v>5</v>
      </c>
      <c r="O12" s="55" t="s">
        <v>5</v>
      </c>
      <c r="P12" s="166" t="s">
        <v>203</v>
      </c>
    </row>
    <row r="13" spans="1:16" ht="15" customHeight="1">
      <c r="A13" s="166" t="s">
        <v>155</v>
      </c>
      <c r="B13" s="11" t="s">
        <v>5</v>
      </c>
      <c r="C13" s="98" t="s">
        <v>5</v>
      </c>
      <c r="D13" s="11" t="s">
        <v>5</v>
      </c>
      <c r="E13" s="98" t="s">
        <v>5</v>
      </c>
      <c r="F13" s="11" t="s">
        <v>5</v>
      </c>
      <c r="G13" s="98" t="s">
        <v>5</v>
      </c>
      <c r="H13" s="11" t="s">
        <v>5</v>
      </c>
      <c r="I13" s="121" t="s">
        <v>5</v>
      </c>
      <c r="J13" s="55" t="s">
        <v>5</v>
      </c>
      <c r="K13" s="136" t="s">
        <v>5</v>
      </c>
      <c r="L13" s="55" t="s">
        <v>5</v>
      </c>
      <c r="M13" s="136" t="s">
        <v>5</v>
      </c>
      <c r="N13" s="55" t="s">
        <v>5</v>
      </c>
      <c r="O13" s="55" t="s">
        <v>5</v>
      </c>
      <c r="P13" s="166" t="s">
        <v>155</v>
      </c>
    </row>
    <row r="14" spans="1:16" ht="15" customHeight="1">
      <c r="A14" s="166" t="s">
        <v>156</v>
      </c>
      <c r="B14" s="11">
        <v>40961</v>
      </c>
      <c r="C14" s="98">
        <v>60780.22970354539</v>
      </c>
      <c r="D14" s="11">
        <v>35310</v>
      </c>
      <c r="E14" s="98">
        <v>58293.06033915534</v>
      </c>
      <c r="F14" s="11">
        <v>32358</v>
      </c>
      <c r="G14" s="98">
        <v>58880.70571899207</v>
      </c>
      <c r="H14" s="11">
        <v>28832</v>
      </c>
      <c r="I14" s="98">
        <f>123114*(1/2.20371)</f>
        <v>55866.69752372136</v>
      </c>
      <c r="J14" s="55" t="s">
        <v>5</v>
      </c>
      <c r="K14" s="136" t="s">
        <v>5</v>
      </c>
      <c r="L14" s="55" t="s">
        <v>5</v>
      </c>
      <c r="M14" s="136" t="s">
        <v>5</v>
      </c>
      <c r="N14" s="55" t="s">
        <v>5</v>
      </c>
      <c r="O14" s="55" t="s">
        <v>5</v>
      </c>
      <c r="P14" s="166" t="s">
        <v>204</v>
      </c>
    </row>
    <row r="15" spans="1:16" ht="15" customHeight="1">
      <c r="A15" s="167" t="s">
        <v>157</v>
      </c>
      <c r="B15" s="70">
        <v>23150</v>
      </c>
      <c r="C15" s="99">
        <v>146380.8758865731</v>
      </c>
      <c r="D15" s="70">
        <v>17964</v>
      </c>
      <c r="E15" s="99">
        <v>136332.82056168915</v>
      </c>
      <c r="F15" s="70">
        <v>24580</v>
      </c>
      <c r="G15" s="99">
        <v>141438.7555531354</v>
      </c>
      <c r="H15" s="70">
        <v>29074</v>
      </c>
      <c r="I15" s="99">
        <f>321355*(1/2.20371)</f>
        <v>145824.5413416466</v>
      </c>
      <c r="J15" s="71" t="s">
        <v>5</v>
      </c>
      <c r="K15" s="160" t="s">
        <v>5</v>
      </c>
      <c r="L15" s="71" t="s">
        <v>5</v>
      </c>
      <c r="M15" s="160" t="s">
        <v>5</v>
      </c>
      <c r="N15" s="71" t="s">
        <v>5</v>
      </c>
      <c r="O15" s="71" t="s">
        <v>5</v>
      </c>
      <c r="P15" s="167" t="s">
        <v>205</v>
      </c>
    </row>
    <row r="16" spans="1:17" s="142" customFormat="1" ht="15" customHeight="1">
      <c r="A16" s="72" t="s">
        <v>70</v>
      </c>
      <c r="B16" s="138">
        <v>64115</v>
      </c>
      <c r="C16" s="146">
        <v>207181.52569984255</v>
      </c>
      <c r="D16" s="138">
        <v>53277</v>
      </c>
      <c r="E16" s="146">
        <v>194643.57832927202</v>
      </c>
      <c r="F16" s="138">
        <v>56942</v>
      </c>
      <c r="G16" s="146">
        <v>200347.59564552506</v>
      </c>
      <c r="H16" s="138">
        <v>57910</v>
      </c>
      <c r="I16" s="146">
        <f>444529*(1/2.20371)</f>
        <v>201718.46567833336</v>
      </c>
      <c r="J16" s="140" t="s">
        <v>5</v>
      </c>
      <c r="K16" s="147" t="s">
        <v>5</v>
      </c>
      <c r="L16" s="140" t="s">
        <v>5</v>
      </c>
      <c r="M16" s="147" t="s">
        <v>5</v>
      </c>
      <c r="N16" s="140" t="s">
        <v>5</v>
      </c>
      <c r="O16" s="140" t="s">
        <v>5</v>
      </c>
      <c r="P16" s="72" t="s">
        <v>206</v>
      </c>
      <c r="Q16" s="141"/>
    </row>
    <row r="17" spans="1:16" ht="15" customHeight="1">
      <c r="A17" s="166" t="s">
        <v>158</v>
      </c>
      <c r="B17" s="11">
        <v>9529</v>
      </c>
      <c r="C17" s="98">
        <v>11934.419683170654</v>
      </c>
      <c r="D17" s="11">
        <v>9149</v>
      </c>
      <c r="E17" s="98">
        <v>10902.523471781677</v>
      </c>
      <c r="F17" s="11">
        <v>9998</v>
      </c>
      <c r="G17" s="98">
        <v>15834.206860249307</v>
      </c>
      <c r="H17" s="11">
        <v>12729</v>
      </c>
      <c r="I17" s="98">
        <f>53588*(1/2.20371)</f>
        <v>24317.174219838365</v>
      </c>
      <c r="J17" s="55" t="s">
        <v>5</v>
      </c>
      <c r="K17" s="136" t="s">
        <v>5</v>
      </c>
      <c r="L17" s="55" t="s">
        <v>5</v>
      </c>
      <c r="M17" s="136" t="s">
        <v>5</v>
      </c>
      <c r="N17" s="55" t="s">
        <v>5</v>
      </c>
      <c r="O17" s="55" t="s">
        <v>5</v>
      </c>
      <c r="P17" s="166" t="s">
        <v>207</v>
      </c>
    </row>
    <row r="18" spans="1:16" ht="15" customHeight="1">
      <c r="A18" s="166" t="s">
        <v>159</v>
      </c>
      <c r="B18" s="11">
        <v>103</v>
      </c>
      <c r="C18" s="98">
        <v>85.31068062494612</v>
      </c>
      <c r="D18" s="11">
        <v>96</v>
      </c>
      <c r="E18" s="98">
        <v>72.15105435833209</v>
      </c>
      <c r="F18" s="11">
        <v>374</v>
      </c>
      <c r="G18" s="98">
        <v>377.9989200030857</v>
      </c>
      <c r="H18" s="11">
        <v>223</v>
      </c>
      <c r="I18" s="98">
        <f>645*(1/2.20371)</f>
        <v>292.6882393781396</v>
      </c>
      <c r="J18" s="55" t="s">
        <v>5</v>
      </c>
      <c r="K18" s="136" t="s">
        <v>5</v>
      </c>
      <c r="L18" s="55" t="s">
        <v>5</v>
      </c>
      <c r="M18" s="136" t="s">
        <v>5</v>
      </c>
      <c r="N18" s="55" t="s">
        <v>5</v>
      </c>
      <c r="O18" s="55" t="s">
        <v>5</v>
      </c>
      <c r="P18" s="166" t="s">
        <v>208</v>
      </c>
    </row>
    <row r="19" spans="1:16" ht="15" customHeight="1">
      <c r="A19" s="166" t="s">
        <v>160</v>
      </c>
      <c r="B19" s="11" t="s">
        <v>90</v>
      </c>
      <c r="C19" s="98">
        <v>6.352923025261945</v>
      </c>
      <c r="D19" s="11">
        <v>16</v>
      </c>
      <c r="E19" s="98">
        <v>11.798285618343611</v>
      </c>
      <c r="F19" s="11">
        <v>21</v>
      </c>
      <c r="G19" s="98">
        <v>20.87388994014639</v>
      </c>
      <c r="H19" s="11">
        <v>6</v>
      </c>
      <c r="I19" s="98">
        <f>16*(1/2.20371)</f>
        <v>7.260483457442223</v>
      </c>
      <c r="J19" s="55" t="s">
        <v>5</v>
      </c>
      <c r="K19" s="136" t="s">
        <v>5</v>
      </c>
      <c r="L19" s="55" t="s">
        <v>5</v>
      </c>
      <c r="M19" s="136" t="s">
        <v>5</v>
      </c>
      <c r="N19" s="55" t="s">
        <v>5</v>
      </c>
      <c r="O19" s="55" t="s">
        <v>5</v>
      </c>
      <c r="P19" s="166" t="s">
        <v>209</v>
      </c>
    </row>
    <row r="20" spans="1:16" ht="15" customHeight="1">
      <c r="A20" s="166" t="s">
        <v>161</v>
      </c>
      <c r="B20" s="11">
        <v>12</v>
      </c>
      <c r="C20" s="98">
        <v>10.890725186163333</v>
      </c>
      <c r="D20" s="11">
        <v>10</v>
      </c>
      <c r="E20" s="98">
        <v>2.7226812965408334</v>
      </c>
      <c r="F20" s="11" t="s">
        <v>71</v>
      </c>
      <c r="G20" s="98">
        <v>8.621824105712639</v>
      </c>
      <c r="H20" s="11">
        <v>4</v>
      </c>
      <c r="I20" s="98">
        <f>12*(1/2.20371)</f>
        <v>5.445362593081667</v>
      </c>
      <c r="J20" s="55" t="s">
        <v>5</v>
      </c>
      <c r="K20" s="136" t="s">
        <v>5</v>
      </c>
      <c r="L20" s="55" t="s">
        <v>5</v>
      </c>
      <c r="M20" s="136" t="s">
        <v>5</v>
      </c>
      <c r="N20" s="55" t="s">
        <v>5</v>
      </c>
      <c r="O20" s="55" t="s">
        <v>5</v>
      </c>
      <c r="P20" s="166" t="s">
        <v>210</v>
      </c>
    </row>
    <row r="21" spans="1:16" ht="15" customHeight="1">
      <c r="A21" s="166" t="s">
        <v>162</v>
      </c>
      <c r="B21" s="11">
        <v>3187</v>
      </c>
      <c r="C21" s="98">
        <v>2371.909189503156</v>
      </c>
      <c r="D21" s="11">
        <v>3402</v>
      </c>
      <c r="E21" s="98">
        <v>2545.707012265679</v>
      </c>
      <c r="F21" s="11">
        <v>2228</v>
      </c>
      <c r="G21" s="98">
        <v>2082.8511918537374</v>
      </c>
      <c r="H21" s="11">
        <v>1704</v>
      </c>
      <c r="I21" s="98">
        <f>4174*(1/2.20371)</f>
        <v>1894.0786219602398</v>
      </c>
      <c r="J21" s="55" t="s">
        <v>5</v>
      </c>
      <c r="K21" s="136" t="s">
        <v>5</v>
      </c>
      <c r="L21" s="55" t="s">
        <v>5</v>
      </c>
      <c r="M21" s="136" t="s">
        <v>5</v>
      </c>
      <c r="N21" s="55" t="s">
        <v>5</v>
      </c>
      <c r="O21" s="55" t="s">
        <v>5</v>
      </c>
      <c r="P21" s="166" t="s">
        <v>211</v>
      </c>
    </row>
    <row r="22" spans="1:16" ht="15" customHeight="1">
      <c r="A22" s="166" t="s">
        <v>163</v>
      </c>
      <c r="B22" s="11">
        <v>64</v>
      </c>
      <c r="C22" s="98">
        <v>112.0837133742643</v>
      </c>
      <c r="D22" s="11">
        <v>111</v>
      </c>
      <c r="E22" s="98">
        <v>198.3019544313907</v>
      </c>
      <c r="F22" s="11">
        <v>60</v>
      </c>
      <c r="G22" s="98">
        <v>23.142791020597084</v>
      </c>
      <c r="H22" s="11">
        <v>71</v>
      </c>
      <c r="I22" s="98">
        <f>61*(1/2.20371)</f>
        <v>27.680593181498473</v>
      </c>
      <c r="J22" s="55" t="s">
        <v>5</v>
      </c>
      <c r="K22" s="136" t="s">
        <v>5</v>
      </c>
      <c r="L22" s="55" t="s">
        <v>5</v>
      </c>
      <c r="M22" s="136" t="s">
        <v>5</v>
      </c>
      <c r="N22" s="55" t="s">
        <v>5</v>
      </c>
      <c r="O22" s="55" t="s">
        <v>5</v>
      </c>
      <c r="P22" s="166" t="s">
        <v>212</v>
      </c>
    </row>
    <row r="23" spans="1:16" ht="15" customHeight="1">
      <c r="A23" s="166" t="s">
        <v>164</v>
      </c>
      <c r="B23" s="11">
        <v>25</v>
      </c>
      <c r="C23" s="98">
        <v>56.72252701126737</v>
      </c>
      <c r="D23" s="11">
        <v>41</v>
      </c>
      <c r="E23" s="98">
        <v>112.0837133742643</v>
      </c>
      <c r="F23" s="11">
        <v>46</v>
      </c>
      <c r="G23" s="98">
        <v>141.1256472040332</v>
      </c>
      <c r="H23" s="11">
        <v>17</v>
      </c>
      <c r="I23" s="98">
        <f>106*(1/2.20371)</f>
        <v>48.100702905554726</v>
      </c>
      <c r="J23" s="55" t="s">
        <v>5</v>
      </c>
      <c r="K23" s="136" t="s">
        <v>5</v>
      </c>
      <c r="L23" s="55" t="s">
        <v>5</v>
      </c>
      <c r="M23" s="136" t="s">
        <v>5</v>
      </c>
      <c r="N23" s="55" t="s">
        <v>5</v>
      </c>
      <c r="O23" s="55" t="s">
        <v>5</v>
      </c>
      <c r="P23" s="166" t="s">
        <v>213</v>
      </c>
    </row>
    <row r="24" spans="1:16" ht="15" customHeight="1">
      <c r="A24" s="167" t="s">
        <v>165</v>
      </c>
      <c r="B24" s="70">
        <v>276</v>
      </c>
      <c r="C24" s="99">
        <v>863.9975314356245</v>
      </c>
      <c r="D24" s="70">
        <v>215</v>
      </c>
      <c r="E24" s="99">
        <v>1055.039002409573</v>
      </c>
      <c r="F24" s="70">
        <v>205</v>
      </c>
      <c r="G24" s="99">
        <v>1352.718824164704</v>
      </c>
      <c r="H24" s="70">
        <v>173</v>
      </c>
      <c r="I24" s="99">
        <f>3048*(1/2.20371)</f>
        <v>1383.1220986427434</v>
      </c>
      <c r="J24" s="71" t="s">
        <v>5</v>
      </c>
      <c r="K24" s="160" t="s">
        <v>5</v>
      </c>
      <c r="L24" s="71" t="s">
        <v>5</v>
      </c>
      <c r="M24" s="160" t="s">
        <v>5</v>
      </c>
      <c r="N24" s="71" t="s">
        <v>5</v>
      </c>
      <c r="O24" s="71" t="s">
        <v>5</v>
      </c>
      <c r="P24" s="167" t="s">
        <v>214</v>
      </c>
    </row>
    <row r="25" spans="1:17" s="142" customFormat="1" ht="15" customHeight="1">
      <c r="A25" s="72" t="s">
        <v>73</v>
      </c>
      <c r="B25" s="138">
        <v>13203</v>
      </c>
      <c r="C25" s="146">
        <v>15441.686973331338</v>
      </c>
      <c r="D25" s="138">
        <v>13040</v>
      </c>
      <c r="E25" s="146">
        <v>14900.327175535802</v>
      </c>
      <c r="F25" s="138">
        <v>12941</v>
      </c>
      <c r="G25" s="146">
        <v>19841.539948541325</v>
      </c>
      <c r="H25" s="138">
        <v>14927</v>
      </c>
      <c r="I25" s="146">
        <f>61650*(1/2.20371)</f>
        <v>27975.550321957064</v>
      </c>
      <c r="J25" s="140" t="s">
        <v>5</v>
      </c>
      <c r="K25" s="147" t="s">
        <v>5</v>
      </c>
      <c r="L25" s="140" t="s">
        <v>5</v>
      </c>
      <c r="M25" s="147" t="s">
        <v>5</v>
      </c>
      <c r="N25" s="140" t="s">
        <v>5</v>
      </c>
      <c r="O25" s="140" t="s">
        <v>5</v>
      </c>
      <c r="P25" s="72" t="s">
        <v>215</v>
      </c>
      <c r="Q25" s="141"/>
    </row>
    <row r="26" spans="1:16" ht="15" customHeight="1">
      <c r="A26" s="166" t="s">
        <v>166</v>
      </c>
      <c r="B26" s="11">
        <v>111710</v>
      </c>
      <c r="C26" s="98">
        <v>16728.153885946882</v>
      </c>
      <c r="D26" s="11">
        <v>133235</v>
      </c>
      <c r="E26" s="98">
        <v>28416.170911780588</v>
      </c>
      <c r="F26" s="11">
        <v>120662</v>
      </c>
      <c r="G26" s="98">
        <v>27377.01421693417</v>
      </c>
      <c r="H26" s="11">
        <v>102408</v>
      </c>
      <c r="I26" s="98">
        <f>55300*(1/2.20371)</f>
        <v>25094.045949784682</v>
      </c>
      <c r="J26" s="55" t="s">
        <v>5</v>
      </c>
      <c r="K26" s="136" t="s">
        <v>5</v>
      </c>
      <c r="L26" s="55" t="s">
        <v>5</v>
      </c>
      <c r="M26" s="136" t="s">
        <v>5</v>
      </c>
      <c r="N26" s="55" t="s">
        <v>5</v>
      </c>
      <c r="O26" s="55" t="s">
        <v>5</v>
      </c>
      <c r="P26" s="166" t="s">
        <v>216</v>
      </c>
    </row>
    <row r="27" spans="1:16" ht="15" customHeight="1">
      <c r="A27" s="166" t="s">
        <v>167</v>
      </c>
      <c r="B27" s="11">
        <v>35229</v>
      </c>
      <c r="C27" s="98">
        <v>20622.04192021636</v>
      </c>
      <c r="D27" s="11">
        <v>24142</v>
      </c>
      <c r="E27" s="98">
        <v>16980.455686093</v>
      </c>
      <c r="F27" s="11">
        <v>23701</v>
      </c>
      <c r="G27" s="98">
        <v>19574.263401264234</v>
      </c>
      <c r="H27" s="11">
        <v>30158</v>
      </c>
      <c r="I27" s="98">
        <f>53983*(1/2.20371)</f>
        <v>24496.41740519397</v>
      </c>
      <c r="J27" s="55" t="s">
        <v>5</v>
      </c>
      <c r="K27" s="136" t="s">
        <v>5</v>
      </c>
      <c r="L27" s="55" t="s">
        <v>5</v>
      </c>
      <c r="M27" s="136" t="s">
        <v>5</v>
      </c>
      <c r="N27" s="55" t="s">
        <v>5</v>
      </c>
      <c r="O27" s="55" t="s">
        <v>5</v>
      </c>
      <c r="P27" s="166" t="s">
        <v>217</v>
      </c>
    </row>
    <row r="28" spans="1:16" ht="15" customHeight="1">
      <c r="A28" s="166" t="s">
        <v>168</v>
      </c>
      <c r="B28" s="11">
        <v>99447</v>
      </c>
      <c r="C28" s="98">
        <v>20307.118450249807</v>
      </c>
      <c r="D28" s="11">
        <v>74634</v>
      </c>
      <c r="E28" s="98">
        <v>21336.29198034224</v>
      </c>
      <c r="F28" s="11">
        <v>65448</v>
      </c>
      <c r="G28" s="98">
        <v>17225.497002781674</v>
      </c>
      <c r="H28" s="11">
        <v>76879</v>
      </c>
      <c r="I28" s="98">
        <f>43052*(1/2.20371)</f>
        <v>19536.14586311266</v>
      </c>
      <c r="J28" s="55" t="s">
        <v>5</v>
      </c>
      <c r="K28" s="136" t="s">
        <v>5</v>
      </c>
      <c r="L28" s="55" t="s">
        <v>5</v>
      </c>
      <c r="M28" s="136" t="s">
        <v>5</v>
      </c>
      <c r="N28" s="55" t="s">
        <v>5</v>
      </c>
      <c r="O28" s="55" t="s">
        <v>5</v>
      </c>
      <c r="P28" s="166" t="s">
        <v>218</v>
      </c>
    </row>
    <row r="29" spans="1:16" ht="15" customHeight="1">
      <c r="A29" s="166" t="s">
        <v>169</v>
      </c>
      <c r="B29" s="11" t="s">
        <v>91</v>
      </c>
      <c r="C29" s="98">
        <v>2.7226812965408334</v>
      </c>
      <c r="D29" s="11" t="s">
        <v>5</v>
      </c>
      <c r="E29" s="98" t="s">
        <v>5</v>
      </c>
      <c r="F29" s="11" t="s">
        <v>89</v>
      </c>
      <c r="G29" s="98">
        <v>0.4537802160901389</v>
      </c>
      <c r="H29" s="11" t="s">
        <v>5</v>
      </c>
      <c r="I29" s="121" t="s">
        <v>5</v>
      </c>
      <c r="J29" s="55" t="s">
        <v>5</v>
      </c>
      <c r="K29" s="136" t="s">
        <v>5</v>
      </c>
      <c r="L29" s="55" t="s">
        <v>5</v>
      </c>
      <c r="M29" s="136" t="s">
        <v>5</v>
      </c>
      <c r="N29" s="55" t="s">
        <v>5</v>
      </c>
      <c r="O29" s="55" t="s">
        <v>5</v>
      </c>
      <c r="P29" s="166" t="s">
        <v>169</v>
      </c>
    </row>
    <row r="30" spans="1:16" ht="15" customHeight="1">
      <c r="A30" s="167" t="s">
        <v>170</v>
      </c>
      <c r="B30" s="70">
        <v>27380</v>
      </c>
      <c r="C30" s="99">
        <v>6491.325991169437</v>
      </c>
      <c r="D30" s="70">
        <v>20623</v>
      </c>
      <c r="E30" s="99">
        <v>4921.246443497556</v>
      </c>
      <c r="F30" s="70">
        <v>29721</v>
      </c>
      <c r="G30" s="99">
        <v>4181.58469127063</v>
      </c>
      <c r="H30" s="70">
        <v>29598</v>
      </c>
      <c r="I30" s="99">
        <f>9224*(1/2.20371)</f>
        <v>4185.668713215441</v>
      </c>
      <c r="J30" s="71" t="s">
        <v>5</v>
      </c>
      <c r="K30" s="160" t="s">
        <v>5</v>
      </c>
      <c r="L30" s="71" t="s">
        <v>5</v>
      </c>
      <c r="M30" s="160" t="s">
        <v>5</v>
      </c>
      <c r="N30" s="71" t="s">
        <v>5</v>
      </c>
      <c r="O30" s="71" t="s">
        <v>5</v>
      </c>
      <c r="P30" s="167" t="s">
        <v>219</v>
      </c>
    </row>
    <row r="31" spans="1:17" s="142" customFormat="1" ht="15" customHeight="1">
      <c r="A31" s="72" t="s">
        <v>74</v>
      </c>
      <c r="B31" s="138">
        <v>273774</v>
      </c>
      <c r="C31" s="146">
        <v>64151.362928879025</v>
      </c>
      <c r="D31" s="138">
        <v>252634</v>
      </c>
      <c r="E31" s="146">
        <v>71654.16502171339</v>
      </c>
      <c r="F31" s="138">
        <v>239532</v>
      </c>
      <c r="G31" s="146">
        <v>68358.3593122507</v>
      </c>
      <c r="H31" s="138">
        <v>239043</v>
      </c>
      <c r="I31" s="146">
        <f>161559*(1/2.20371)</f>
        <v>73312.27793130676</v>
      </c>
      <c r="J31" s="140" t="s">
        <v>5</v>
      </c>
      <c r="K31" s="147" t="s">
        <v>5</v>
      </c>
      <c r="L31" s="140" t="s">
        <v>5</v>
      </c>
      <c r="M31" s="147" t="s">
        <v>5</v>
      </c>
      <c r="N31" s="140" t="s">
        <v>5</v>
      </c>
      <c r="O31" s="140" t="s">
        <v>5</v>
      </c>
      <c r="P31" s="72" t="s">
        <v>75</v>
      </c>
      <c r="Q31" s="141"/>
    </row>
    <row r="32" spans="1:16" ht="15" customHeight="1">
      <c r="A32" s="166" t="s">
        <v>171</v>
      </c>
      <c r="B32" s="11" t="s">
        <v>5</v>
      </c>
      <c r="C32" s="98" t="s">
        <v>5</v>
      </c>
      <c r="D32" s="11" t="s">
        <v>5</v>
      </c>
      <c r="E32" s="98" t="s">
        <v>5</v>
      </c>
      <c r="F32" s="11" t="s">
        <v>5</v>
      </c>
      <c r="G32" s="98" t="s">
        <v>5</v>
      </c>
      <c r="H32" s="11" t="s">
        <v>5</v>
      </c>
      <c r="I32" s="121" t="s">
        <v>5</v>
      </c>
      <c r="J32" s="55" t="s">
        <v>5</v>
      </c>
      <c r="K32" s="136" t="s">
        <v>5</v>
      </c>
      <c r="L32" s="55" t="s">
        <v>5</v>
      </c>
      <c r="M32" s="136" t="s">
        <v>5</v>
      </c>
      <c r="N32" s="55" t="s">
        <v>5</v>
      </c>
      <c r="O32" s="55" t="s">
        <v>5</v>
      </c>
      <c r="P32" s="166" t="s">
        <v>220</v>
      </c>
    </row>
    <row r="33" spans="1:16" ht="15" customHeight="1">
      <c r="A33" s="166" t="s">
        <v>172</v>
      </c>
      <c r="B33" s="11" t="s">
        <v>5</v>
      </c>
      <c r="C33" s="98" t="s">
        <v>5</v>
      </c>
      <c r="D33" s="11" t="s">
        <v>5</v>
      </c>
      <c r="E33" s="98" t="s">
        <v>5</v>
      </c>
      <c r="F33" s="11" t="s">
        <v>5</v>
      </c>
      <c r="G33" s="98" t="s">
        <v>5</v>
      </c>
      <c r="H33" s="11" t="s">
        <v>5</v>
      </c>
      <c r="I33" s="121" t="s">
        <v>5</v>
      </c>
      <c r="J33" s="55" t="s">
        <v>5</v>
      </c>
      <c r="K33" s="136" t="s">
        <v>5</v>
      </c>
      <c r="L33" s="55" t="s">
        <v>5</v>
      </c>
      <c r="M33" s="136" t="s">
        <v>5</v>
      </c>
      <c r="N33" s="55" t="s">
        <v>5</v>
      </c>
      <c r="O33" s="55" t="s">
        <v>5</v>
      </c>
      <c r="P33" s="166" t="s">
        <v>221</v>
      </c>
    </row>
    <row r="34" spans="1:16" ht="15" customHeight="1">
      <c r="A34" s="166" t="s">
        <v>173</v>
      </c>
      <c r="B34" s="11" t="s">
        <v>5</v>
      </c>
      <c r="C34" s="98" t="s">
        <v>5</v>
      </c>
      <c r="D34" s="11" t="s">
        <v>5</v>
      </c>
      <c r="E34" s="98" t="s">
        <v>5</v>
      </c>
      <c r="F34" s="11" t="s">
        <v>5</v>
      </c>
      <c r="G34" s="98" t="s">
        <v>5</v>
      </c>
      <c r="H34" s="11" t="s">
        <v>5</v>
      </c>
      <c r="I34" s="121" t="s">
        <v>5</v>
      </c>
      <c r="J34" s="55" t="s">
        <v>5</v>
      </c>
      <c r="K34" s="136" t="s">
        <v>5</v>
      </c>
      <c r="L34" s="55" t="s">
        <v>5</v>
      </c>
      <c r="M34" s="136" t="s">
        <v>5</v>
      </c>
      <c r="N34" s="55" t="s">
        <v>5</v>
      </c>
      <c r="O34" s="55" t="s">
        <v>5</v>
      </c>
      <c r="P34" s="166" t="s">
        <v>222</v>
      </c>
    </row>
    <row r="35" spans="1:16" ht="15" customHeight="1">
      <c r="A35" s="166" t="s">
        <v>174</v>
      </c>
      <c r="B35" s="11" t="s">
        <v>5</v>
      </c>
      <c r="C35" s="98" t="s">
        <v>5</v>
      </c>
      <c r="D35" s="11" t="s">
        <v>5</v>
      </c>
      <c r="E35" s="98" t="s">
        <v>5</v>
      </c>
      <c r="F35" s="11" t="s">
        <v>5</v>
      </c>
      <c r="G35" s="98" t="s">
        <v>5</v>
      </c>
      <c r="H35" s="11" t="s">
        <v>5</v>
      </c>
      <c r="I35" s="121" t="s">
        <v>5</v>
      </c>
      <c r="J35" s="55" t="s">
        <v>5</v>
      </c>
      <c r="K35" s="136" t="s">
        <v>5</v>
      </c>
      <c r="L35" s="55" t="s">
        <v>5</v>
      </c>
      <c r="M35" s="136" t="s">
        <v>5</v>
      </c>
      <c r="N35" s="55" t="s">
        <v>5</v>
      </c>
      <c r="O35" s="55" t="s">
        <v>5</v>
      </c>
      <c r="P35" s="166" t="s">
        <v>173</v>
      </c>
    </row>
    <row r="36" spans="1:16" ht="15" customHeight="1">
      <c r="A36" s="166" t="s">
        <v>175</v>
      </c>
      <c r="B36" s="11" t="s">
        <v>5</v>
      </c>
      <c r="C36" s="98" t="s">
        <v>5</v>
      </c>
      <c r="D36" s="11" t="s">
        <v>5</v>
      </c>
      <c r="E36" s="98" t="s">
        <v>5</v>
      </c>
      <c r="F36" s="11" t="s">
        <v>5</v>
      </c>
      <c r="G36" s="98" t="s">
        <v>5</v>
      </c>
      <c r="H36" s="11" t="s">
        <v>5</v>
      </c>
      <c r="I36" s="121" t="s">
        <v>5</v>
      </c>
      <c r="J36" s="55" t="s">
        <v>5</v>
      </c>
      <c r="K36" s="136" t="s">
        <v>5</v>
      </c>
      <c r="L36" s="55" t="s">
        <v>5</v>
      </c>
      <c r="M36" s="136" t="s">
        <v>5</v>
      </c>
      <c r="N36" s="55" t="s">
        <v>5</v>
      </c>
      <c r="O36" s="55" t="s">
        <v>5</v>
      </c>
      <c r="P36" s="166" t="s">
        <v>223</v>
      </c>
    </row>
    <row r="37" spans="1:16" ht="15" customHeight="1">
      <c r="A37" s="166" t="s">
        <v>176</v>
      </c>
      <c r="B37" s="11" t="s">
        <v>5</v>
      </c>
      <c r="C37" s="98" t="s">
        <v>5</v>
      </c>
      <c r="D37" s="11" t="s">
        <v>5</v>
      </c>
      <c r="E37" s="98" t="s">
        <v>5</v>
      </c>
      <c r="F37" s="11" t="s">
        <v>5</v>
      </c>
      <c r="G37" s="98" t="s">
        <v>5</v>
      </c>
      <c r="H37" s="11" t="s">
        <v>5</v>
      </c>
      <c r="I37" s="121" t="s">
        <v>5</v>
      </c>
      <c r="J37" s="55" t="s">
        <v>5</v>
      </c>
      <c r="K37" s="136" t="s">
        <v>5</v>
      </c>
      <c r="L37" s="55" t="s">
        <v>5</v>
      </c>
      <c r="M37" s="136" t="s">
        <v>5</v>
      </c>
      <c r="N37" s="55" t="s">
        <v>5</v>
      </c>
      <c r="O37" s="55" t="s">
        <v>5</v>
      </c>
      <c r="P37" s="166" t="s">
        <v>224</v>
      </c>
    </row>
    <row r="38" spans="1:16" ht="15" customHeight="1">
      <c r="A38" s="167" t="s">
        <v>177</v>
      </c>
      <c r="B38" s="70" t="s">
        <v>5</v>
      </c>
      <c r="C38" s="99" t="s">
        <v>5</v>
      </c>
      <c r="D38" s="70" t="s">
        <v>5</v>
      </c>
      <c r="E38" s="99" t="s">
        <v>5</v>
      </c>
      <c r="F38" s="70" t="s">
        <v>5</v>
      </c>
      <c r="G38" s="99" t="s">
        <v>5</v>
      </c>
      <c r="H38" s="70" t="s">
        <v>5</v>
      </c>
      <c r="I38" s="159" t="s">
        <v>5</v>
      </c>
      <c r="J38" s="71" t="s">
        <v>5</v>
      </c>
      <c r="K38" s="160" t="s">
        <v>5</v>
      </c>
      <c r="L38" s="71" t="s">
        <v>5</v>
      </c>
      <c r="M38" s="160" t="s">
        <v>5</v>
      </c>
      <c r="N38" s="71" t="s">
        <v>5</v>
      </c>
      <c r="O38" s="71" t="s">
        <v>5</v>
      </c>
      <c r="P38" s="167" t="s">
        <v>225</v>
      </c>
    </row>
    <row r="39" spans="1:17" s="142" customFormat="1" ht="15" customHeight="1">
      <c r="A39" s="72" t="s">
        <v>76</v>
      </c>
      <c r="B39" s="138" t="s">
        <v>5</v>
      </c>
      <c r="C39" s="146" t="s">
        <v>5</v>
      </c>
      <c r="D39" s="138" t="s">
        <v>5</v>
      </c>
      <c r="E39" s="146" t="s">
        <v>5</v>
      </c>
      <c r="F39" s="138" t="s">
        <v>5</v>
      </c>
      <c r="G39" s="146" t="s">
        <v>5</v>
      </c>
      <c r="H39" s="138" t="s">
        <v>5</v>
      </c>
      <c r="I39" s="149" t="s">
        <v>5</v>
      </c>
      <c r="J39" s="140" t="s">
        <v>5</v>
      </c>
      <c r="K39" s="147" t="s">
        <v>5</v>
      </c>
      <c r="L39" s="140" t="s">
        <v>5</v>
      </c>
      <c r="M39" s="147" t="s">
        <v>5</v>
      </c>
      <c r="N39" s="140" t="s">
        <v>5</v>
      </c>
      <c r="O39" s="140" t="s">
        <v>5</v>
      </c>
      <c r="P39" s="72" t="s">
        <v>226</v>
      </c>
      <c r="Q39" s="141"/>
    </row>
    <row r="40" spans="1:17" s="142" customFormat="1" ht="15" customHeight="1">
      <c r="A40" s="72" t="s">
        <v>178</v>
      </c>
      <c r="B40" s="138">
        <v>16166</v>
      </c>
      <c r="C40" s="146">
        <v>16872.455994663545</v>
      </c>
      <c r="D40" s="138">
        <v>15564</v>
      </c>
      <c r="E40" s="146">
        <v>23836.620970998905</v>
      </c>
      <c r="F40" s="138">
        <v>4399</v>
      </c>
      <c r="G40" s="146">
        <v>10939.279669284979</v>
      </c>
      <c r="H40" s="138">
        <v>4222</v>
      </c>
      <c r="I40" s="146">
        <f>26808*(1/2.20371)</f>
        <v>12164.940032944443</v>
      </c>
      <c r="J40" s="140" t="s">
        <v>5</v>
      </c>
      <c r="K40" s="147" t="s">
        <v>5</v>
      </c>
      <c r="L40" s="140" t="s">
        <v>5</v>
      </c>
      <c r="M40" s="147" t="s">
        <v>5</v>
      </c>
      <c r="N40" s="140" t="s">
        <v>5</v>
      </c>
      <c r="O40" s="140" t="s">
        <v>5</v>
      </c>
      <c r="P40" s="72" t="s">
        <v>77</v>
      </c>
      <c r="Q40" s="141"/>
    </row>
    <row r="41" spans="1:17" s="142" customFormat="1" ht="15" customHeight="1">
      <c r="A41" s="72" t="s">
        <v>78</v>
      </c>
      <c r="B41" s="138">
        <v>367259</v>
      </c>
      <c r="C41" s="146">
        <v>303649.754278013</v>
      </c>
      <c r="D41" s="138">
        <v>334517</v>
      </c>
      <c r="E41" s="146">
        <v>305039.22929968097</v>
      </c>
      <c r="F41" s="138">
        <v>313815</v>
      </c>
      <c r="G41" s="146">
        <v>299489.4972568986</v>
      </c>
      <c r="H41" s="138">
        <v>316103</v>
      </c>
      <c r="I41" s="146">
        <f>694552*(1/2.20371)</f>
        <v>315173.95664583816</v>
      </c>
      <c r="J41" s="140" t="s">
        <v>5</v>
      </c>
      <c r="K41" s="147" t="s">
        <v>5</v>
      </c>
      <c r="L41" s="140" t="s">
        <v>5</v>
      </c>
      <c r="M41" s="147" t="s">
        <v>5</v>
      </c>
      <c r="N41" s="140" t="s">
        <v>5</v>
      </c>
      <c r="O41" s="140" t="s">
        <v>5</v>
      </c>
      <c r="P41" s="72" t="s">
        <v>227</v>
      </c>
      <c r="Q41" s="141"/>
    </row>
    <row r="42" spans="1:16" ht="15" customHeight="1">
      <c r="A42" s="166" t="s">
        <v>179</v>
      </c>
      <c r="B42" s="11" t="s">
        <v>5</v>
      </c>
      <c r="C42" s="98" t="s">
        <v>5</v>
      </c>
      <c r="D42" s="11" t="s">
        <v>5</v>
      </c>
      <c r="E42" s="98" t="s">
        <v>5</v>
      </c>
      <c r="F42" s="11" t="s">
        <v>5</v>
      </c>
      <c r="G42" s="98" t="s">
        <v>5</v>
      </c>
      <c r="H42" s="11" t="s">
        <v>5</v>
      </c>
      <c r="I42" s="121" t="s">
        <v>5</v>
      </c>
      <c r="J42" s="55" t="s">
        <v>5</v>
      </c>
      <c r="K42" s="136" t="s">
        <v>5</v>
      </c>
      <c r="L42" s="55" t="s">
        <v>5</v>
      </c>
      <c r="M42" s="136" t="s">
        <v>5</v>
      </c>
      <c r="N42" s="55" t="s">
        <v>5</v>
      </c>
      <c r="O42" s="55" t="s">
        <v>5</v>
      </c>
      <c r="P42" s="166" t="s">
        <v>228</v>
      </c>
    </row>
    <row r="43" spans="1:16" ht="15" customHeight="1">
      <c r="A43" s="166" t="s">
        <v>180</v>
      </c>
      <c r="B43" s="11">
        <v>253</v>
      </c>
      <c r="C43" s="98">
        <v>790.9389166451122</v>
      </c>
      <c r="D43" s="11">
        <v>422</v>
      </c>
      <c r="E43" s="98">
        <v>1436.2143839252897</v>
      </c>
      <c r="F43" s="11">
        <v>627</v>
      </c>
      <c r="G43" s="98">
        <v>2264.8170585058833</v>
      </c>
      <c r="H43" s="11">
        <v>694</v>
      </c>
      <c r="I43" s="98">
        <f>5550*(1/2.20371)</f>
        <v>2518.480199300271</v>
      </c>
      <c r="J43" s="55" t="s">
        <v>5</v>
      </c>
      <c r="K43" s="136" t="s">
        <v>5</v>
      </c>
      <c r="L43" s="55" t="s">
        <v>5</v>
      </c>
      <c r="M43" s="136" t="s">
        <v>5</v>
      </c>
      <c r="N43" s="55" t="s">
        <v>5</v>
      </c>
      <c r="O43" s="55" t="s">
        <v>5</v>
      </c>
      <c r="P43" s="166" t="s">
        <v>229</v>
      </c>
    </row>
    <row r="44" spans="1:16" ht="15" customHeight="1">
      <c r="A44" s="166" t="s">
        <v>181</v>
      </c>
      <c r="B44" s="11">
        <v>10070</v>
      </c>
      <c r="C44" s="98">
        <v>28057.23076085329</v>
      </c>
      <c r="D44" s="11">
        <v>11390</v>
      </c>
      <c r="E44" s="98">
        <v>24397.49331808632</v>
      </c>
      <c r="F44" s="11">
        <v>7810</v>
      </c>
      <c r="G44" s="98">
        <v>14611.722958102473</v>
      </c>
      <c r="H44" s="11">
        <v>8645</v>
      </c>
      <c r="I44" s="98">
        <f>51600*(1/2.20371)</f>
        <v>23415.059150251167</v>
      </c>
      <c r="J44" s="55" t="s">
        <v>5</v>
      </c>
      <c r="K44" s="136" t="s">
        <v>5</v>
      </c>
      <c r="L44" s="55" t="s">
        <v>5</v>
      </c>
      <c r="M44" s="136" t="s">
        <v>5</v>
      </c>
      <c r="N44" s="55" t="s">
        <v>5</v>
      </c>
      <c r="O44" s="55" t="s">
        <v>5</v>
      </c>
      <c r="P44" s="166" t="s">
        <v>230</v>
      </c>
    </row>
    <row r="45" spans="1:16" ht="15" customHeight="1">
      <c r="A45" s="167" t="s">
        <v>182</v>
      </c>
      <c r="B45" s="70" t="s">
        <v>5</v>
      </c>
      <c r="C45" s="99" t="s">
        <v>5</v>
      </c>
      <c r="D45" s="70" t="s">
        <v>5</v>
      </c>
      <c r="E45" s="99" t="s">
        <v>5</v>
      </c>
      <c r="F45" s="70" t="s">
        <v>5</v>
      </c>
      <c r="G45" s="99" t="s">
        <v>5</v>
      </c>
      <c r="H45" s="70" t="s">
        <v>5</v>
      </c>
      <c r="I45" s="159" t="s">
        <v>5</v>
      </c>
      <c r="J45" s="71" t="s">
        <v>5</v>
      </c>
      <c r="K45" s="160" t="s">
        <v>5</v>
      </c>
      <c r="L45" s="71" t="s">
        <v>5</v>
      </c>
      <c r="M45" s="160" t="s">
        <v>5</v>
      </c>
      <c r="N45" s="71" t="s">
        <v>5</v>
      </c>
      <c r="O45" s="71" t="s">
        <v>5</v>
      </c>
      <c r="P45" s="167" t="s">
        <v>231</v>
      </c>
    </row>
    <row r="46" spans="1:17" s="142" customFormat="1" ht="15" customHeight="1">
      <c r="A46" s="72" t="s">
        <v>79</v>
      </c>
      <c r="B46" s="138">
        <v>10323</v>
      </c>
      <c r="C46" s="146">
        <v>28848.1696774984</v>
      </c>
      <c r="D46" s="138">
        <v>11812</v>
      </c>
      <c r="E46" s="146">
        <v>25833.70770201161</v>
      </c>
      <c r="F46" s="138">
        <v>8437</v>
      </c>
      <c r="G46" s="146">
        <v>16876.540016608356</v>
      </c>
      <c r="H46" s="138">
        <v>9339</v>
      </c>
      <c r="I46" s="146">
        <f>57150*(1/2.20371)</f>
        <v>25933.53934955144</v>
      </c>
      <c r="J46" s="140" t="s">
        <v>5</v>
      </c>
      <c r="K46" s="147" t="s">
        <v>5</v>
      </c>
      <c r="L46" s="140" t="s">
        <v>5</v>
      </c>
      <c r="M46" s="147" t="s">
        <v>5</v>
      </c>
      <c r="N46" s="140" t="s">
        <v>5</v>
      </c>
      <c r="O46" s="140" t="s">
        <v>5</v>
      </c>
      <c r="P46" s="72" t="s">
        <v>80</v>
      </c>
      <c r="Q46" s="141"/>
    </row>
    <row r="47" spans="1:16" ht="15" customHeight="1">
      <c r="A47" s="166" t="s">
        <v>183</v>
      </c>
      <c r="B47" s="11">
        <v>1218</v>
      </c>
      <c r="C47" s="98">
        <v>1878.650094613175</v>
      </c>
      <c r="D47" s="11">
        <v>1200</v>
      </c>
      <c r="E47" s="98">
        <v>1089.0725186163334</v>
      </c>
      <c r="F47" s="11" t="s">
        <v>5</v>
      </c>
      <c r="G47" s="121" t="s">
        <v>5</v>
      </c>
      <c r="H47" s="11" t="s">
        <v>5</v>
      </c>
      <c r="I47" s="121" t="s">
        <v>5</v>
      </c>
      <c r="J47" s="55" t="s">
        <v>5</v>
      </c>
      <c r="K47" s="136" t="s">
        <v>5</v>
      </c>
      <c r="L47" s="55" t="s">
        <v>5</v>
      </c>
      <c r="M47" s="136" t="s">
        <v>5</v>
      </c>
      <c r="N47" s="55" t="s">
        <v>5</v>
      </c>
      <c r="O47" s="55" t="s">
        <v>5</v>
      </c>
      <c r="P47" s="166" t="s">
        <v>232</v>
      </c>
    </row>
    <row r="48" spans="1:16" ht="15" customHeight="1">
      <c r="A48" s="166" t="s">
        <v>184</v>
      </c>
      <c r="B48" s="11">
        <v>79772</v>
      </c>
      <c r="C48" s="98">
        <v>54715.91089571677</v>
      </c>
      <c r="D48" s="11">
        <v>94496</v>
      </c>
      <c r="E48" s="98">
        <v>48730.54984548784</v>
      </c>
      <c r="F48" s="11" t="s">
        <v>5</v>
      </c>
      <c r="G48" s="121" t="s">
        <v>5</v>
      </c>
      <c r="H48" s="11" t="s">
        <v>5</v>
      </c>
      <c r="I48" s="121" t="s">
        <v>5</v>
      </c>
      <c r="J48" s="55" t="s">
        <v>5</v>
      </c>
      <c r="K48" s="136" t="s">
        <v>5</v>
      </c>
      <c r="L48" s="55" t="s">
        <v>5</v>
      </c>
      <c r="M48" s="136" t="s">
        <v>5</v>
      </c>
      <c r="N48" s="55" t="s">
        <v>5</v>
      </c>
      <c r="O48" s="55" t="s">
        <v>5</v>
      </c>
      <c r="P48" s="166" t="s">
        <v>233</v>
      </c>
    </row>
    <row r="49" spans="1:16" ht="15" customHeight="1">
      <c r="A49" s="166" t="s">
        <v>185</v>
      </c>
      <c r="B49" s="11" t="s">
        <v>5</v>
      </c>
      <c r="C49" s="98" t="s">
        <v>5</v>
      </c>
      <c r="D49" s="11" t="s">
        <v>5</v>
      </c>
      <c r="E49" s="98" t="s">
        <v>5</v>
      </c>
      <c r="F49" s="11" t="s">
        <v>5</v>
      </c>
      <c r="G49" s="121" t="s">
        <v>5</v>
      </c>
      <c r="H49" s="11" t="s">
        <v>5</v>
      </c>
      <c r="I49" s="121" t="s">
        <v>5</v>
      </c>
      <c r="J49" s="55" t="s">
        <v>5</v>
      </c>
      <c r="K49" s="136" t="s">
        <v>5</v>
      </c>
      <c r="L49" s="55" t="s">
        <v>5</v>
      </c>
      <c r="M49" s="136" t="s">
        <v>5</v>
      </c>
      <c r="N49" s="55" t="s">
        <v>5</v>
      </c>
      <c r="O49" s="55" t="s">
        <v>5</v>
      </c>
      <c r="P49" s="166" t="s">
        <v>142</v>
      </c>
    </row>
    <row r="50" spans="1:16" ht="15" customHeight="1">
      <c r="A50" s="166" t="s">
        <v>186</v>
      </c>
      <c r="B50" s="11" t="s">
        <v>5</v>
      </c>
      <c r="C50" s="98" t="s">
        <v>5</v>
      </c>
      <c r="D50" s="11" t="s">
        <v>5</v>
      </c>
      <c r="E50" s="98" t="s">
        <v>5</v>
      </c>
      <c r="F50" s="11" t="s">
        <v>5</v>
      </c>
      <c r="G50" s="98" t="s">
        <v>5</v>
      </c>
      <c r="H50" s="11" t="s">
        <v>5</v>
      </c>
      <c r="I50" s="121" t="s">
        <v>5</v>
      </c>
      <c r="J50" s="55" t="s">
        <v>5</v>
      </c>
      <c r="K50" s="136" t="s">
        <v>5</v>
      </c>
      <c r="L50" s="55" t="s">
        <v>5</v>
      </c>
      <c r="M50" s="136" t="s">
        <v>5</v>
      </c>
      <c r="N50" s="55" t="s">
        <v>5</v>
      </c>
      <c r="O50" s="55" t="s">
        <v>5</v>
      </c>
      <c r="P50" s="166" t="s">
        <v>234</v>
      </c>
    </row>
    <row r="51" spans="1:16" ht="15" customHeight="1">
      <c r="A51" s="166" t="s">
        <v>187</v>
      </c>
      <c r="B51" s="11">
        <v>4564</v>
      </c>
      <c r="C51" s="98">
        <v>8284.211624941576</v>
      </c>
      <c r="D51" s="11">
        <v>921</v>
      </c>
      <c r="E51" s="98">
        <v>1815.1208643605557</v>
      </c>
      <c r="F51" s="11">
        <v>1691</v>
      </c>
      <c r="G51" s="98" t="s">
        <v>5</v>
      </c>
      <c r="H51" s="11">
        <v>9964</v>
      </c>
      <c r="I51" s="121" t="s">
        <v>5</v>
      </c>
      <c r="J51" s="55" t="s">
        <v>5</v>
      </c>
      <c r="K51" s="136" t="s">
        <v>5</v>
      </c>
      <c r="L51" s="55" t="s">
        <v>5</v>
      </c>
      <c r="M51" s="136" t="s">
        <v>5</v>
      </c>
      <c r="N51" s="55" t="s">
        <v>5</v>
      </c>
      <c r="O51" s="55" t="s">
        <v>5</v>
      </c>
      <c r="P51" s="166" t="s">
        <v>235</v>
      </c>
    </row>
    <row r="52" spans="1:16" ht="15" customHeight="1">
      <c r="A52" s="166" t="s">
        <v>188</v>
      </c>
      <c r="B52" s="11" t="s">
        <v>5</v>
      </c>
      <c r="C52" s="98" t="s">
        <v>5</v>
      </c>
      <c r="D52" s="11" t="s">
        <v>5</v>
      </c>
      <c r="E52" s="98" t="s">
        <v>5</v>
      </c>
      <c r="F52" s="11" t="s">
        <v>5</v>
      </c>
      <c r="G52" s="98" t="s">
        <v>5</v>
      </c>
      <c r="H52" s="11" t="s">
        <v>5</v>
      </c>
      <c r="I52" s="121" t="s">
        <v>5</v>
      </c>
      <c r="J52" s="55" t="s">
        <v>5</v>
      </c>
      <c r="K52" s="136" t="s">
        <v>5</v>
      </c>
      <c r="L52" s="55" t="s">
        <v>5</v>
      </c>
      <c r="M52" s="136" t="s">
        <v>5</v>
      </c>
      <c r="N52" s="55" t="s">
        <v>5</v>
      </c>
      <c r="O52" s="55" t="s">
        <v>5</v>
      </c>
      <c r="P52" s="166" t="s">
        <v>236</v>
      </c>
    </row>
    <row r="53" spans="1:16" ht="15" customHeight="1">
      <c r="A53" s="166" t="s">
        <v>189</v>
      </c>
      <c r="B53" s="11" t="s">
        <v>5</v>
      </c>
      <c r="C53" s="98" t="s">
        <v>5</v>
      </c>
      <c r="D53" s="11" t="s">
        <v>5</v>
      </c>
      <c r="E53" s="98" t="s">
        <v>5</v>
      </c>
      <c r="F53" s="11" t="s">
        <v>5</v>
      </c>
      <c r="G53" s="98" t="s">
        <v>5</v>
      </c>
      <c r="H53" s="11" t="s">
        <v>5</v>
      </c>
      <c r="I53" s="121" t="s">
        <v>5</v>
      </c>
      <c r="J53" s="55" t="s">
        <v>5</v>
      </c>
      <c r="K53" s="136" t="s">
        <v>5</v>
      </c>
      <c r="L53" s="55" t="s">
        <v>5</v>
      </c>
      <c r="M53" s="136" t="s">
        <v>5</v>
      </c>
      <c r="N53" s="55" t="s">
        <v>5</v>
      </c>
      <c r="O53" s="55" t="s">
        <v>5</v>
      </c>
      <c r="P53" s="166" t="s">
        <v>237</v>
      </c>
    </row>
    <row r="54" spans="1:16" ht="15" customHeight="1">
      <c r="A54" s="166" t="s">
        <v>190</v>
      </c>
      <c r="B54" s="11" t="s">
        <v>5</v>
      </c>
      <c r="C54" s="98" t="s">
        <v>5</v>
      </c>
      <c r="D54" s="11" t="s">
        <v>5</v>
      </c>
      <c r="E54" s="98" t="s">
        <v>5</v>
      </c>
      <c r="F54" s="11" t="s">
        <v>5</v>
      </c>
      <c r="G54" s="98" t="s">
        <v>5</v>
      </c>
      <c r="H54" s="11" t="s">
        <v>5</v>
      </c>
      <c r="I54" s="121" t="s">
        <v>5</v>
      </c>
      <c r="J54" s="55" t="s">
        <v>5</v>
      </c>
      <c r="K54" s="136" t="s">
        <v>5</v>
      </c>
      <c r="L54" s="55" t="s">
        <v>5</v>
      </c>
      <c r="M54" s="136" t="s">
        <v>5</v>
      </c>
      <c r="N54" s="55" t="s">
        <v>5</v>
      </c>
      <c r="O54" s="55" t="s">
        <v>5</v>
      </c>
      <c r="P54" s="166" t="s">
        <v>238</v>
      </c>
    </row>
    <row r="55" spans="1:16" ht="15" customHeight="1">
      <c r="A55" s="167" t="s">
        <v>191</v>
      </c>
      <c r="B55" s="70" t="s">
        <v>5</v>
      </c>
      <c r="C55" s="99" t="s">
        <v>5</v>
      </c>
      <c r="D55" s="70" t="s">
        <v>5</v>
      </c>
      <c r="E55" s="99" t="s">
        <v>5</v>
      </c>
      <c r="F55" s="70" t="s">
        <v>5</v>
      </c>
      <c r="G55" s="99" t="s">
        <v>5</v>
      </c>
      <c r="H55" s="70" t="s">
        <v>5</v>
      </c>
      <c r="I55" s="159" t="s">
        <v>5</v>
      </c>
      <c r="J55" s="71" t="s">
        <v>5</v>
      </c>
      <c r="K55" s="160" t="s">
        <v>5</v>
      </c>
      <c r="L55" s="71" t="s">
        <v>5</v>
      </c>
      <c r="M55" s="160" t="s">
        <v>5</v>
      </c>
      <c r="N55" s="71" t="s">
        <v>5</v>
      </c>
      <c r="O55" s="71" t="s">
        <v>5</v>
      </c>
      <c r="P55" s="167" t="s">
        <v>239</v>
      </c>
    </row>
    <row r="56" spans="1:17" s="142" customFormat="1" ht="15" customHeight="1">
      <c r="A56" s="72" t="s">
        <v>192</v>
      </c>
      <c r="B56" s="138">
        <v>85554</v>
      </c>
      <c r="C56" s="146">
        <v>64878.77261527152</v>
      </c>
      <c r="D56" s="138">
        <v>96617</v>
      </c>
      <c r="E56" s="146">
        <v>51634.74322846473</v>
      </c>
      <c r="F56" s="138">
        <v>1691</v>
      </c>
      <c r="G56" s="146" t="s">
        <v>5</v>
      </c>
      <c r="H56" s="138">
        <v>9964</v>
      </c>
      <c r="I56" s="149" t="s">
        <v>5</v>
      </c>
      <c r="J56" s="140" t="s">
        <v>5</v>
      </c>
      <c r="K56" s="147" t="s">
        <v>5</v>
      </c>
      <c r="L56" s="140" t="s">
        <v>5</v>
      </c>
      <c r="M56" s="147" t="s">
        <v>5</v>
      </c>
      <c r="N56" s="140" t="s">
        <v>5</v>
      </c>
      <c r="O56" s="140" t="s">
        <v>5</v>
      </c>
      <c r="P56" s="72" t="s">
        <v>240</v>
      </c>
      <c r="Q56" s="141"/>
    </row>
    <row r="57" spans="1:17" s="142" customFormat="1" ht="15" customHeight="1">
      <c r="A57" s="72" t="s">
        <v>117</v>
      </c>
      <c r="B57" s="138" t="s">
        <v>5</v>
      </c>
      <c r="C57" s="146" t="s">
        <v>5</v>
      </c>
      <c r="D57" s="138" t="s">
        <v>5</v>
      </c>
      <c r="E57" s="146" t="s">
        <v>5</v>
      </c>
      <c r="F57" s="138" t="s">
        <v>5</v>
      </c>
      <c r="G57" s="146" t="s">
        <v>5</v>
      </c>
      <c r="H57" s="138" t="s">
        <v>5</v>
      </c>
      <c r="I57" s="149" t="s">
        <v>5</v>
      </c>
      <c r="J57" s="140" t="s">
        <v>5</v>
      </c>
      <c r="K57" s="147" t="s">
        <v>5</v>
      </c>
      <c r="L57" s="140" t="s">
        <v>5</v>
      </c>
      <c r="M57" s="147" t="s">
        <v>5</v>
      </c>
      <c r="N57" s="140" t="s">
        <v>5</v>
      </c>
      <c r="O57" s="140" t="s">
        <v>5</v>
      </c>
      <c r="P57" s="72" t="s">
        <v>116</v>
      </c>
      <c r="Q57" s="141"/>
    </row>
    <row r="58" spans="1:16" ht="15" customHeight="1">
      <c r="A58" s="168" t="s">
        <v>193</v>
      </c>
      <c r="B58" s="11" t="s">
        <v>5</v>
      </c>
      <c r="C58" s="98" t="s">
        <v>5</v>
      </c>
      <c r="D58" s="11" t="s">
        <v>5</v>
      </c>
      <c r="E58" s="98" t="s">
        <v>5</v>
      </c>
      <c r="F58" s="11" t="s">
        <v>5</v>
      </c>
      <c r="G58" s="98" t="s">
        <v>5</v>
      </c>
      <c r="H58" s="11" t="s">
        <v>5</v>
      </c>
      <c r="I58" s="121" t="s">
        <v>5</v>
      </c>
      <c r="J58" s="55" t="s">
        <v>5</v>
      </c>
      <c r="K58" s="136" t="s">
        <v>5</v>
      </c>
      <c r="L58" s="55" t="s">
        <v>5</v>
      </c>
      <c r="M58" s="136" t="s">
        <v>5</v>
      </c>
      <c r="N58" s="55" t="s">
        <v>5</v>
      </c>
      <c r="O58" s="55" t="s">
        <v>5</v>
      </c>
      <c r="P58" s="166" t="s">
        <v>241</v>
      </c>
    </row>
    <row r="59" spans="1:16" ht="15" customHeight="1">
      <c r="A59" s="168" t="s">
        <v>194</v>
      </c>
      <c r="B59" s="11" t="s">
        <v>5</v>
      </c>
      <c r="C59" s="98" t="s">
        <v>5</v>
      </c>
      <c r="D59" s="11" t="s">
        <v>5</v>
      </c>
      <c r="E59" s="98" t="s">
        <v>5</v>
      </c>
      <c r="F59" s="11" t="s">
        <v>5</v>
      </c>
      <c r="G59" s="98" t="s">
        <v>5</v>
      </c>
      <c r="H59" s="11" t="s">
        <v>5</v>
      </c>
      <c r="I59" s="121" t="s">
        <v>5</v>
      </c>
      <c r="J59" s="55" t="s">
        <v>5</v>
      </c>
      <c r="K59" s="136" t="s">
        <v>5</v>
      </c>
      <c r="L59" s="55" t="s">
        <v>5</v>
      </c>
      <c r="M59" s="136" t="s">
        <v>5</v>
      </c>
      <c r="N59" s="55" t="s">
        <v>5</v>
      </c>
      <c r="O59" s="55" t="s">
        <v>5</v>
      </c>
      <c r="P59" s="166" t="s">
        <v>242</v>
      </c>
    </row>
    <row r="60" spans="1:16" ht="15" customHeight="1">
      <c r="A60" s="169" t="s">
        <v>195</v>
      </c>
      <c r="B60" s="70" t="s">
        <v>5</v>
      </c>
      <c r="C60" s="99" t="s">
        <v>5</v>
      </c>
      <c r="D60" s="70" t="s">
        <v>5</v>
      </c>
      <c r="E60" s="99" t="s">
        <v>5</v>
      </c>
      <c r="F60" s="70" t="s">
        <v>5</v>
      </c>
      <c r="G60" s="99" t="s">
        <v>5</v>
      </c>
      <c r="H60" s="70" t="s">
        <v>5</v>
      </c>
      <c r="I60" s="159" t="s">
        <v>5</v>
      </c>
      <c r="J60" s="71" t="s">
        <v>5</v>
      </c>
      <c r="K60" s="160" t="s">
        <v>5</v>
      </c>
      <c r="L60" s="71" t="s">
        <v>5</v>
      </c>
      <c r="M60" s="160" t="s">
        <v>5</v>
      </c>
      <c r="N60" s="71" t="s">
        <v>5</v>
      </c>
      <c r="O60" s="71" t="s">
        <v>5</v>
      </c>
      <c r="P60" s="167" t="s">
        <v>243</v>
      </c>
    </row>
    <row r="61" spans="1:17" s="142" customFormat="1" ht="15" customHeight="1">
      <c r="A61" s="72" t="s">
        <v>64</v>
      </c>
      <c r="B61" s="138" t="s">
        <v>5</v>
      </c>
      <c r="C61" s="146" t="s">
        <v>5</v>
      </c>
      <c r="D61" s="138" t="s">
        <v>5</v>
      </c>
      <c r="E61" s="146" t="s">
        <v>5</v>
      </c>
      <c r="F61" s="138" t="s">
        <v>5</v>
      </c>
      <c r="G61" s="146" t="s">
        <v>5</v>
      </c>
      <c r="H61" s="138" t="s">
        <v>5</v>
      </c>
      <c r="I61" s="149" t="s">
        <v>5</v>
      </c>
      <c r="J61" s="140" t="s">
        <v>5</v>
      </c>
      <c r="K61" s="147" t="s">
        <v>5</v>
      </c>
      <c r="L61" s="140" t="s">
        <v>5</v>
      </c>
      <c r="M61" s="147" t="s">
        <v>5</v>
      </c>
      <c r="N61" s="140" t="s">
        <v>5</v>
      </c>
      <c r="O61" s="140" t="s">
        <v>5</v>
      </c>
      <c r="P61" s="72" t="s">
        <v>65</v>
      </c>
      <c r="Q61" s="141"/>
    </row>
    <row r="62" spans="1:17" s="142" customFormat="1" ht="15" customHeight="1">
      <c r="A62" s="72" t="s">
        <v>81</v>
      </c>
      <c r="B62" s="138" t="s">
        <v>5</v>
      </c>
      <c r="C62" s="146" t="s">
        <v>5</v>
      </c>
      <c r="D62" s="138" t="s">
        <v>5</v>
      </c>
      <c r="E62" s="146" t="s">
        <v>5</v>
      </c>
      <c r="F62" s="138" t="s">
        <v>5</v>
      </c>
      <c r="G62" s="146" t="s">
        <v>5</v>
      </c>
      <c r="H62" s="138" t="s">
        <v>5</v>
      </c>
      <c r="I62" s="149" t="s">
        <v>5</v>
      </c>
      <c r="J62" s="140" t="s">
        <v>5</v>
      </c>
      <c r="K62" s="147" t="s">
        <v>5</v>
      </c>
      <c r="L62" s="140" t="s">
        <v>5</v>
      </c>
      <c r="M62" s="147" t="s">
        <v>5</v>
      </c>
      <c r="N62" s="140" t="s">
        <v>5</v>
      </c>
      <c r="O62" s="140" t="s">
        <v>5</v>
      </c>
      <c r="P62" s="72" t="s">
        <v>82</v>
      </c>
      <c r="Q62" s="141"/>
    </row>
    <row r="63" spans="1:17" s="142" customFormat="1" ht="15" customHeight="1" thickBot="1">
      <c r="A63" s="73" t="s">
        <v>83</v>
      </c>
      <c r="B63" s="143">
        <v>463136</v>
      </c>
      <c r="C63" s="156">
        <v>397376.6965707829</v>
      </c>
      <c r="D63" s="143">
        <v>442946</v>
      </c>
      <c r="E63" s="156">
        <v>382507.68023015733</v>
      </c>
      <c r="F63" s="143">
        <v>323943</v>
      </c>
      <c r="G63" s="156">
        <v>316366.037273507</v>
      </c>
      <c r="H63" s="144">
        <v>335406</v>
      </c>
      <c r="I63" s="156">
        <f>I41+I46</f>
        <v>341107.4959953896</v>
      </c>
      <c r="J63" s="145" t="s">
        <v>5</v>
      </c>
      <c r="K63" s="161" t="s">
        <v>5</v>
      </c>
      <c r="L63" s="145" t="s">
        <v>5</v>
      </c>
      <c r="M63" s="161" t="s">
        <v>5</v>
      </c>
      <c r="N63" s="145" t="s">
        <v>5</v>
      </c>
      <c r="O63" s="145" t="s">
        <v>5</v>
      </c>
      <c r="P63" s="73" t="s">
        <v>84</v>
      </c>
      <c r="Q63" s="141"/>
    </row>
    <row r="64" spans="2:15" ht="12.75">
      <c r="B64" s="170" t="s">
        <v>2</v>
      </c>
      <c r="C64" s="170" t="s">
        <v>2</v>
      </c>
      <c r="D64" s="170" t="s">
        <v>2</v>
      </c>
      <c r="E64" s="170" t="s">
        <v>2</v>
      </c>
      <c r="F64" s="170" t="s">
        <v>2</v>
      </c>
      <c r="G64" s="170" t="s">
        <v>2</v>
      </c>
      <c r="H64" s="170" t="s">
        <v>2</v>
      </c>
      <c r="I64" s="170" t="s">
        <v>2</v>
      </c>
      <c r="J64" s="170"/>
      <c r="K64" s="170"/>
      <c r="L64" s="170"/>
      <c r="M64" s="170"/>
      <c r="N64" s="170"/>
      <c r="O64" s="170"/>
    </row>
    <row r="65" spans="1:16" ht="12.75">
      <c r="A65" s="3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</row>
    <row r="66" spans="1:16" ht="12.75">
      <c r="A66" s="3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</row>
    <row r="67" spans="1:16" ht="12.75">
      <c r="A67" s="49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49"/>
    </row>
    <row r="68" spans="1:16" ht="12.75">
      <c r="A68" s="49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49"/>
    </row>
    <row r="69" spans="1:16" ht="12.75">
      <c r="A69" s="49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49"/>
    </row>
    <row r="70" spans="1:16" ht="12.75">
      <c r="A70" s="49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49"/>
    </row>
    <row r="71" spans="1:1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NETHERLANDS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PAYS-BAS</v>
      </c>
      <c r="Q1" s="37"/>
    </row>
    <row r="2" spans="1:24" s="39" customFormat="1" ht="18" customHeight="1" thickBot="1">
      <c r="A2" s="61" t="s">
        <v>85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86</v>
      </c>
      <c r="Q2" s="51"/>
      <c r="R2" s="42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8"/>
      <c r="D3" s="66">
        <v>1996</v>
      </c>
      <c r="E3" s="158"/>
      <c r="F3" s="66">
        <v>1997</v>
      </c>
      <c r="G3" s="158"/>
      <c r="H3" s="66">
        <v>1998</v>
      </c>
      <c r="I3" s="158"/>
      <c r="J3" s="66">
        <v>1999</v>
      </c>
      <c r="K3" s="158"/>
      <c r="L3" s="66">
        <v>2000</v>
      </c>
      <c r="M3" s="158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EUR 000</v>
      </c>
      <c r="D4" s="68" t="s">
        <v>42</v>
      </c>
      <c r="E4" s="96" t="str">
        <f>unit</f>
        <v>EUR 000</v>
      </c>
      <c r="F4" s="68" t="s">
        <v>42</v>
      </c>
      <c r="G4" s="96" t="str">
        <f>unit</f>
        <v>EUR 000</v>
      </c>
      <c r="H4" s="68" t="s">
        <v>42</v>
      </c>
      <c r="I4" s="96" t="str">
        <f>unit</f>
        <v>EUR 000</v>
      </c>
      <c r="J4" s="68" t="s">
        <v>42</v>
      </c>
      <c r="K4" s="96" t="str">
        <f>unit</f>
        <v>EUR 000</v>
      </c>
      <c r="L4" s="68" t="s">
        <v>42</v>
      </c>
      <c r="M4" s="96" t="str">
        <f>unit</f>
        <v>EUR 000</v>
      </c>
      <c r="N4" s="68" t="s">
        <v>42</v>
      </c>
      <c r="O4" s="69" t="str">
        <f>unit</f>
        <v>EUR 000</v>
      </c>
      <c r="P4" s="65" t="s">
        <v>2</v>
      </c>
      <c r="Q4" s="45"/>
    </row>
    <row r="5" spans="1:16" ht="15" customHeight="1">
      <c r="A5" s="166" t="s">
        <v>148</v>
      </c>
      <c r="B5" s="11" t="s">
        <v>5</v>
      </c>
      <c r="C5" s="98" t="s">
        <v>5</v>
      </c>
      <c r="D5" s="11" t="s">
        <v>5</v>
      </c>
      <c r="E5" s="98" t="s">
        <v>5</v>
      </c>
      <c r="F5" s="11" t="s">
        <v>5</v>
      </c>
      <c r="G5" s="98" t="s">
        <v>5</v>
      </c>
      <c r="H5" s="11" t="s">
        <v>5</v>
      </c>
      <c r="I5" s="121" t="s">
        <v>5</v>
      </c>
      <c r="J5" s="55" t="s">
        <v>5</v>
      </c>
      <c r="K5" s="136" t="s">
        <v>5</v>
      </c>
      <c r="L5" s="11" t="s">
        <v>5</v>
      </c>
      <c r="M5" s="121" t="s">
        <v>5</v>
      </c>
      <c r="N5" s="11" t="s">
        <v>5</v>
      </c>
      <c r="O5" s="11" t="s">
        <v>5</v>
      </c>
      <c r="P5" s="166" t="s">
        <v>196</v>
      </c>
    </row>
    <row r="6" spans="1:16" ht="15" customHeight="1">
      <c r="A6" s="166" t="s">
        <v>149</v>
      </c>
      <c r="B6" s="11" t="s">
        <v>5</v>
      </c>
      <c r="C6" s="98" t="s">
        <v>5</v>
      </c>
      <c r="D6" s="11" t="s">
        <v>5</v>
      </c>
      <c r="E6" s="98" t="s">
        <v>5</v>
      </c>
      <c r="F6" s="11" t="s">
        <v>5</v>
      </c>
      <c r="G6" s="98" t="s">
        <v>5</v>
      </c>
      <c r="H6" s="11" t="s">
        <v>5</v>
      </c>
      <c r="I6" s="121" t="s">
        <v>5</v>
      </c>
      <c r="J6" s="55" t="s">
        <v>5</v>
      </c>
      <c r="K6" s="136" t="s">
        <v>5</v>
      </c>
      <c r="L6" s="11" t="s">
        <v>5</v>
      </c>
      <c r="M6" s="121" t="s">
        <v>5</v>
      </c>
      <c r="N6" s="11" t="s">
        <v>5</v>
      </c>
      <c r="O6" s="11" t="s">
        <v>5</v>
      </c>
      <c r="P6" s="166" t="s">
        <v>197</v>
      </c>
    </row>
    <row r="7" spans="1:16" ht="15" customHeight="1">
      <c r="A7" s="166" t="s">
        <v>150</v>
      </c>
      <c r="B7" s="11" t="s">
        <v>5</v>
      </c>
      <c r="C7" s="98" t="s">
        <v>5</v>
      </c>
      <c r="D7" s="11" t="s">
        <v>5</v>
      </c>
      <c r="E7" s="98" t="s">
        <v>5</v>
      </c>
      <c r="F7" s="11" t="s">
        <v>5</v>
      </c>
      <c r="G7" s="98" t="s">
        <v>5</v>
      </c>
      <c r="H7" s="11" t="s">
        <v>5</v>
      </c>
      <c r="I7" s="121" t="s">
        <v>5</v>
      </c>
      <c r="J7" s="55" t="s">
        <v>5</v>
      </c>
      <c r="K7" s="136" t="s">
        <v>5</v>
      </c>
      <c r="L7" s="11" t="s">
        <v>5</v>
      </c>
      <c r="M7" s="121" t="s">
        <v>5</v>
      </c>
      <c r="N7" s="11" t="s">
        <v>5</v>
      </c>
      <c r="O7" s="11" t="s">
        <v>5</v>
      </c>
      <c r="P7" s="166" t="s">
        <v>198</v>
      </c>
    </row>
    <row r="8" spans="1:16" ht="15" customHeight="1">
      <c r="A8" s="166" t="s">
        <v>151</v>
      </c>
      <c r="B8" s="11" t="s">
        <v>5</v>
      </c>
      <c r="C8" s="98" t="s">
        <v>5</v>
      </c>
      <c r="D8" s="11" t="s">
        <v>5</v>
      </c>
      <c r="E8" s="98" t="s">
        <v>5</v>
      </c>
      <c r="F8" s="11" t="s">
        <v>5</v>
      </c>
      <c r="G8" s="98" t="s">
        <v>5</v>
      </c>
      <c r="H8" s="11" t="s">
        <v>5</v>
      </c>
      <c r="I8" s="121" t="s">
        <v>5</v>
      </c>
      <c r="J8" s="55" t="s">
        <v>5</v>
      </c>
      <c r="K8" s="136" t="s">
        <v>5</v>
      </c>
      <c r="L8" s="11" t="s">
        <v>5</v>
      </c>
      <c r="M8" s="121" t="s">
        <v>5</v>
      </c>
      <c r="N8" s="11" t="s">
        <v>5</v>
      </c>
      <c r="O8" s="11" t="s">
        <v>5</v>
      </c>
      <c r="P8" s="166" t="s">
        <v>199</v>
      </c>
    </row>
    <row r="9" spans="1:16" ht="15" customHeight="1">
      <c r="A9" s="167" t="s">
        <v>152</v>
      </c>
      <c r="B9" s="70" t="s">
        <v>5</v>
      </c>
      <c r="C9" s="99" t="s">
        <v>5</v>
      </c>
      <c r="D9" s="70" t="s">
        <v>5</v>
      </c>
      <c r="E9" s="99" t="s">
        <v>5</v>
      </c>
      <c r="F9" s="70" t="s">
        <v>5</v>
      </c>
      <c r="G9" s="99" t="s">
        <v>5</v>
      </c>
      <c r="H9" s="70" t="s">
        <v>5</v>
      </c>
      <c r="I9" s="159" t="s">
        <v>5</v>
      </c>
      <c r="J9" s="71" t="s">
        <v>5</v>
      </c>
      <c r="K9" s="160" t="s">
        <v>5</v>
      </c>
      <c r="L9" s="70" t="s">
        <v>5</v>
      </c>
      <c r="M9" s="159" t="s">
        <v>5</v>
      </c>
      <c r="N9" s="70" t="s">
        <v>5</v>
      </c>
      <c r="O9" s="70" t="s">
        <v>5</v>
      </c>
      <c r="P9" s="167" t="s">
        <v>200</v>
      </c>
    </row>
    <row r="10" spans="1:17" s="142" customFormat="1" ht="15" customHeight="1">
      <c r="A10" s="72" t="s">
        <v>68</v>
      </c>
      <c r="B10" s="138" t="s">
        <v>5</v>
      </c>
      <c r="C10" s="146" t="s">
        <v>5</v>
      </c>
      <c r="D10" s="138" t="s">
        <v>5</v>
      </c>
      <c r="E10" s="146" t="s">
        <v>5</v>
      </c>
      <c r="F10" s="138" t="s">
        <v>5</v>
      </c>
      <c r="G10" s="146" t="s">
        <v>5</v>
      </c>
      <c r="H10" s="138" t="s">
        <v>5</v>
      </c>
      <c r="I10" s="149" t="s">
        <v>5</v>
      </c>
      <c r="J10" s="140" t="s">
        <v>5</v>
      </c>
      <c r="K10" s="147" t="s">
        <v>5</v>
      </c>
      <c r="L10" s="138" t="s">
        <v>5</v>
      </c>
      <c r="M10" s="149" t="s">
        <v>5</v>
      </c>
      <c r="N10" s="138" t="s">
        <v>5</v>
      </c>
      <c r="O10" s="138" t="s">
        <v>5</v>
      </c>
      <c r="P10" s="72" t="s">
        <v>201</v>
      </c>
      <c r="Q10" s="141"/>
    </row>
    <row r="11" spans="1:16" ht="15" customHeight="1">
      <c r="A11" s="166" t="s">
        <v>153</v>
      </c>
      <c r="B11" s="11" t="s">
        <v>5</v>
      </c>
      <c r="C11" s="98" t="s">
        <v>5</v>
      </c>
      <c r="D11" s="11" t="s">
        <v>5</v>
      </c>
      <c r="E11" s="98" t="s">
        <v>5</v>
      </c>
      <c r="F11" s="11" t="s">
        <v>5</v>
      </c>
      <c r="G11" s="98" t="s">
        <v>5</v>
      </c>
      <c r="H11" s="11" t="s">
        <v>5</v>
      </c>
      <c r="I11" s="121" t="s">
        <v>5</v>
      </c>
      <c r="J11" s="55" t="s">
        <v>5</v>
      </c>
      <c r="K11" s="136" t="s">
        <v>5</v>
      </c>
      <c r="L11" s="11" t="s">
        <v>5</v>
      </c>
      <c r="M11" s="121" t="s">
        <v>5</v>
      </c>
      <c r="N11" s="11" t="s">
        <v>5</v>
      </c>
      <c r="O11" s="11" t="s">
        <v>5</v>
      </c>
      <c r="P11" s="166" t="s">
        <v>202</v>
      </c>
    </row>
    <row r="12" spans="1:16" ht="15" customHeight="1">
      <c r="A12" s="166" t="s">
        <v>154</v>
      </c>
      <c r="B12" s="11" t="s">
        <v>5</v>
      </c>
      <c r="C12" s="98" t="s">
        <v>5</v>
      </c>
      <c r="D12" s="11" t="s">
        <v>5</v>
      </c>
      <c r="E12" s="98" t="s">
        <v>5</v>
      </c>
      <c r="F12" s="11" t="s">
        <v>5</v>
      </c>
      <c r="G12" s="98" t="s">
        <v>5</v>
      </c>
      <c r="H12" s="11" t="s">
        <v>5</v>
      </c>
      <c r="I12" s="121" t="s">
        <v>5</v>
      </c>
      <c r="J12" s="55" t="s">
        <v>5</v>
      </c>
      <c r="K12" s="136" t="s">
        <v>5</v>
      </c>
      <c r="L12" s="11" t="s">
        <v>5</v>
      </c>
      <c r="M12" s="121" t="s">
        <v>5</v>
      </c>
      <c r="N12" s="11" t="s">
        <v>5</v>
      </c>
      <c r="O12" s="11" t="s">
        <v>5</v>
      </c>
      <c r="P12" s="166" t="s">
        <v>203</v>
      </c>
    </row>
    <row r="13" spans="1:16" ht="15" customHeight="1">
      <c r="A13" s="166" t="s">
        <v>155</v>
      </c>
      <c r="B13" s="11" t="s">
        <v>5</v>
      </c>
      <c r="C13" s="98" t="s">
        <v>5</v>
      </c>
      <c r="D13" s="11" t="s">
        <v>5</v>
      </c>
      <c r="E13" s="98" t="s">
        <v>5</v>
      </c>
      <c r="F13" s="11" t="s">
        <v>5</v>
      </c>
      <c r="G13" s="98" t="s">
        <v>5</v>
      </c>
      <c r="H13" s="11" t="s">
        <v>5</v>
      </c>
      <c r="I13" s="121" t="s">
        <v>5</v>
      </c>
      <c r="J13" s="55" t="s">
        <v>5</v>
      </c>
      <c r="K13" s="136" t="s">
        <v>5</v>
      </c>
      <c r="L13" s="11">
        <v>64</v>
      </c>
      <c r="M13" s="121" t="s">
        <v>5</v>
      </c>
      <c r="N13" s="11">
        <v>206</v>
      </c>
      <c r="O13" s="11" t="s">
        <v>5</v>
      </c>
      <c r="P13" s="166" t="s">
        <v>155</v>
      </c>
    </row>
    <row r="14" spans="1:16" ht="15" customHeight="1">
      <c r="A14" s="166" t="s">
        <v>156</v>
      </c>
      <c r="B14" s="11" t="s">
        <v>5</v>
      </c>
      <c r="C14" s="98" t="s">
        <v>5</v>
      </c>
      <c r="D14" s="11" t="s">
        <v>5</v>
      </c>
      <c r="E14" s="98" t="s">
        <v>5</v>
      </c>
      <c r="F14" s="11">
        <v>273</v>
      </c>
      <c r="G14" s="98">
        <v>529.5615121771921</v>
      </c>
      <c r="H14" s="11">
        <v>303</v>
      </c>
      <c r="I14" s="98">
        <v>586.7378194045496</v>
      </c>
      <c r="J14" s="55" t="s">
        <v>5</v>
      </c>
      <c r="K14" s="136" t="s">
        <v>5</v>
      </c>
      <c r="L14" s="11">
        <v>235</v>
      </c>
      <c r="M14" s="121" t="s">
        <v>5</v>
      </c>
      <c r="N14" s="11">
        <v>209</v>
      </c>
      <c r="O14" s="11" t="s">
        <v>5</v>
      </c>
      <c r="P14" s="166" t="s">
        <v>204</v>
      </c>
    </row>
    <row r="15" spans="1:16" ht="15" customHeight="1">
      <c r="A15" s="167" t="s">
        <v>157</v>
      </c>
      <c r="B15" s="70" t="s">
        <v>5</v>
      </c>
      <c r="C15" s="99" t="s">
        <v>5</v>
      </c>
      <c r="D15" s="70" t="s">
        <v>5</v>
      </c>
      <c r="E15" s="99" t="s">
        <v>5</v>
      </c>
      <c r="F15" s="70">
        <v>139</v>
      </c>
      <c r="G15" s="99">
        <v>1100.870804234677</v>
      </c>
      <c r="H15" s="70">
        <v>209</v>
      </c>
      <c r="I15" s="99">
        <v>1307.3408025556903</v>
      </c>
      <c r="J15" s="71" t="s">
        <v>5</v>
      </c>
      <c r="K15" s="160" t="s">
        <v>5</v>
      </c>
      <c r="L15" s="70">
        <v>87</v>
      </c>
      <c r="M15" s="159" t="s">
        <v>5</v>
      </c>
      <c r="N15" s="70">
        <v>71</v>
      </c>
      <c r="O15" s="70" t="s">
        <v>5</v>
      </c>
      <c r="P15" s="167" t="s">
        <v>205</v>
      </c>
    </row>
    <row r="16" spans="1:17" s="142" customFormat="1" ht="15" customHeight="1">
      <c r="A16" s="72" t="s">
        <v>70</v>
      </c>
      <c r="B16" s="138" t="s">
        <v>5</v>
      </c>
      <c r="C16" s="146" t="s">
        <v>5</v>
      </c>
      <c r="D16" s="138" t="s">
        <v>5</v>
      </c>
      <c r="E16" s="146" t="s">
        <v>5</v>
      </c>
      <c r="F16" s="138">
        <v>412</v>
      </c>
      <c r="G16" s="146">
        <v>1630.4323164118691</v>
      </c>
      <c r="H16" s="138">
        <v>512</v>
      </c>
      <c r="I16" s="146">
        <v>1894.0786219602398</v>
      </c>
      <c r="J16" s="140" t="s">
        <v>5</v>
      </c>
      <c r="K16" s="147" t="s">
        <v>5</v>
      </c>
      <c r="L16" s="138">
        <v>386</v>
      </c>
      <c r="M16" s="149" t="s">
        <v>5</v>
      </c>
      <c r="N16" s="138">
        <v>486</v>
      </c>
      <c r="O16" s="138" t="s">
        <v>5</v>
      </c>
      <c r="P16" s="72" t="s">
        <v>206</v>
      </c>
      <c r="Q16" s="141"/>
    </row>
    <row r="17" spans="1:16" ht="15" customHeight="1">
      <c r="A17" s="166" t="s">
        <v>158</v>
      </c>
      <c r="B17" s="11" t="s">
        <v>5</v>
      </c>
      <c r="C17" s="98" t="s">
        <v>5</v>
      </c>
      <c r="D17" s="11" t="s">
        <v>5</v>
      </c>
      <c r="E17" s="98" t="s">
        <v>5</v>
      </c>
      <c r="F17" s="11">
        <v>219</v>
      </c>
      <c r="G17" s="98">
        <v>418.8391394511982</v>
      </c>
      <c r="H17" s="11">
        <v>74</v>
      </c>
      <c r="I17" s="98">
        <v>141.1256472040332</v>
      </c>
      <c r="J17" s="55" t="s">
        <v>5</v>
      </c>
      <c r="K17" s="136" t="s">
        <v>5</v>
      </c>
      <c r="L17" s="11">
        <v>33</v>
      </c>
      <c r="M17" s="121" t="s">
        <v>5</v>
      </c>
      <c r="N17" s="11">
        <v>28</v>
      </c>
      <c r="O17" s="11" t="s">
        <v>5</v>
      </c>
      <c r="P17" s="166" t="s">
        <v>207</v>
      </c>
    </row>
    <row r="18" spans="1:16" ht="15" customHeight="1">
      <c r="A18" s="166" t="s">
        <v>159</v>
      </c>
      <c r="B18" s="11" t="s">
        <v>5</v>
      </c>
      <c r="C18" s="98" t="s">
        <v>5</v>
      </c>
      <c r="D18" s="11" t="s">
        <v>5</v>
      </c>
      <c r="E18" s="98" t="s">
        <v>5</v>
      </c>
      <c r="F18" s="11">
        <v>49</v>
      </c>
      <c r="G18" s="98">
        <v>63.98301046870959</v>
      </c>
      <c r="H18" s="11">
        <v>24</v>
      </c>
      <c r="I18" s="98">
        <v>31.310834910219583</v>
      </c>
      <c r="J18" s="55" t="s">
        <v>5</v>
      </c>
      <c r="K18" s="136" t="s">
        <v>5</v>
      </c>
      <c r="L18" s="11">
        <v>2</v>
      </c>
      <c r="M18" s="121" t="s">
        <v>5</v>
      </c>
      <c r="N18" s="11">
        <v>76</v>
      </c>
      <c r="O18" s="11" t="s">
        <v>5</v>
      </c>
      <c r="P18" s="166" t="s">
        <v>208</v>
      </c>
    </row>
    <row r="19" spans="1:16" ht="15" customHeight="1">
      <c r="A19" s="166" t="s">
        <v>160</v>
      </c>
      <c r="B19" s="11" t="s">
        <v>5</v>
      </c>
      <c r="C19" s="98" t="s">
        <v>5</v>
      </c>
      <c r="D19" s="11" t="s">
        <v>5</v>
      </c>
      <c r="E19" s="98" t="s">
        <v>5</v>
      </c>
      <c r="F19" s="11">
        <v>13</v>
      </c>
      <c r="G19" s="98">
        <v>17.243648211425278</v>
      </c>
      <c r="H19" s="11">
        <v>1</v>
      </c>
      <c r="I19" s="98">
        <v>0.9075604321802778</v>
      </c>
      <c r="J19" s="55" t="s">
        <v>5</v>
      </c>
      <c r="K19" s="136" t="s">
        <v>5</v>
      </c>
      <c r="L19" s="11" t="s">
        <v>5</v>
      </c>
      <c r="M19" s="121" t="s">
        <v>5</v>
      </c>
      <c r="N19" s="11">
        <v>107</v>
      </c>
      <c r="O19" s="11" t="s">
        <v>5</v>
      </c>
      <c r="P19" s="166" t="s">
        <v>209</v>
      </c>
    </row>
    <row r="20" spans="1:16" ht="15" customHeight="1">
      <c r="A20" s="166" t="s">
        <v>161</v>
      </c>
      <c r="B20" s="11" t="s">
        <v>5</v>
      </c>
      <c r="C20" s="98" t="s">
        <v>5</v>
      </c>
      <c r="D20" s="11" t="s">
        <v>5</v>
      </c>
      <c r="E20" s="98" t="s">
        <v>5</v>
      </c>
      <c r="F20" s="11" t="s">
        <v>8</v>
      </c>
      <c r="G20" s="98">
        <v>4.0840219448112505</v>
      </c>
      <c r="H20" s="11">
        <v>2</v>
      </c>
      <c r="I20" s="98">
        <v>2.2689010804506946</v>
      </c>
      <c r="J20" s="55" t="s">
        <v>5</v>
      </c>
      <c r="K20" s="136" t="s">
        <v>5</v>
      </c>
      <c r="L20" s="11" t="s">
        <v>5</v>
      </c>
      <c r="M20" s="121" t="s">
        <v>5</v>
      </c>
      <c r="N20" s="11" t="s">
        <v>5</v>
      </c>
      <c r="O20" s="11" t="s">
        <v>5</v>
      </c>
      <c r="P20" s="166" t="s">
        <v>210</v>
      </c>
    </row>
    <row r="21" spans="1:16" ht="15" customHeight="1">
      <c r="A21" s="166" t="s">
        <v>162</v>
      </c>
      <c r="B21" s="11" t="s">
        <v>5</v>
      </c>
      <c r="C21" s="98" t="s">
        <v>5</v>
      </c>
      <c r="D21" s="11" t="s">
        <v>5</v>
      </c>
      <c r="E21" s="98" t="s">
        <v>5</v>
      </c>
      <c r="F21" s="11">
        <v>11</v>
      </c>
      <c r="G21" s="98">
        <v>12.70584605052389</v>
      </c>
      <c r="H21" s="11">
        <v>33</v>
      </c>
      <c r="I21" s="98">
        <v>37.20997771939139</v>
      </c>
      <c r="J21" s="55" t="s">
        <v>5</v>
      </c>
      <c r="K21" s="136" t="s">
        <v>5</v>
      </c>
      <c r="L21" s="11">
        <v>15</v>
      </c>
      <c r="M21" s="121" t="s">
        <v>5</v>
      </c>
      <c r="N21" s="11">
        <v>55</v>
      </c>
      <c r="O21" s="11" t="s">
        <v>5</v>
      </c>
      <c r="P21" s="166" t="s">
        <v>211</v>
      </c>
    </row>
    <row r="22" spans="1:16" ht="15" customHeight="1">
      <c r="A22" s="166" t="s">
        <v>163</v>
      </c>
      <c r="B22" s="11" t="s">
        <v>5</v>
      </c>
      <c r="C22" s="98" t="s">
        <v>5</v>
      </c>
      <c r="D22" s="11" t="s">
        <v>5</v>
      </c>
      <c r="E22" s="98" t="s">
        <v>5</v>
      </c>
      <c r="F22" s="11" t="s">
        <v>7</v>
      </c>
      <c r="G22" s="98">
        <v>0.9075604321802778</v>
      </c>
      <c r="H22" s="11">
        <v>4</v>
      </c>
      <c r="I22" s="98">
        <v>1.3613406482704167</v>
      </c>
      <c r="J22" s="55" t="s">
        <v>5</v>
      </c>
      <c r="K22" s="136" t="s">
        <v>5</v>
      </c>
      <c r="L22" s="11" t="s">
        <v>5</v>
      </c>
      <c r="M22" s="121" t="s">
        <v>5</v>
      </c>
      <c r="N22" s="11">
        <v>15</v>
      </c>
      <c r="O22" s="11" t="s">
        <v>5</v>
      </c>
      <c r="P22" s="166" t="s">
        <v>212</v>
      </c>
    </row>
    <row r="23" spans="1:16" ht="15" customHeight="1">
      <c r="A23" s="166" t="s">
        <v>164</v>
      </c>
      <c r="B23" s="11" t="s">
        <v>5</v>
      </c>
      <c r="C23" s="98" t="s">
        <v>5</v>
      </c>
      <c r="D23" s="11" t="s">
        <v>5</v>
      </c>
      <c r="E23" s="98" t="s">
        <v>5</v>
      </c>
      <c r="F23" s="55" t="s">
        <v>5</v>
      </c>
      <c r="G23" s="98" t="s">
        <v>5</v>
      </c>
      <c r="H23" s="11" t="s">
        <v>5</v>
      </c>
      <c r="I23" s="121" t="s">
        <v>5</v>
      </c>
      <c r="J23" s="55" t="s">
        <v>5</v>
      </c>
      <c r="K23" s="136" t="s">
        <v>5</v>
      </c>
      <c r="L23" s="11" t="s">
        <v>5</v>
      </c>
      <c r="M23" s="121" t="s">
        <v>5</v>
      </c>
      <c r="N23" s="11" t="s">
        <v>5</v>
      </c>
      <c r="O23" s="11" t="s">
        <v>5</v>
      </c>
      <c r="P23" s="166" t="s">
        <v>213</v>
      </c>
    </row>
    <row r="24" spans="1:16" ht="15" customHeight="1">
      <c r="A24" s="167" t="s">
        <v>165</v>
      </c>
      <c r="B24" s="70" t="s">
        <v>5</v>
      </c>
      <c r="C24" s="99" t="s">
        <v>5</v>
      </c>
      <c r="D24" s="70" t="s">
        <v>5</v>
      </c>
      <c r="E24" s="99" t="s">
        <v>5</v>
      </c>
      <c r="F24" s="70">
        <v>50</v>
      </c>
      <c r="G24" s="99">
        <v>457.41045781886004</v>
      </c>
      <c r="H24" s="70">
        <v>64</v>
      </c>
      <c r="I24" s="99">
        <v>402.9568318880433</v>
      </c>
      <c r="J24" s="71" t="s">
        <v>5</v>
      </c>
      <c r="K24" s="160" t="s">
        <v>5</v>
      </c>
      <c r="L24" s="70">
        <v>19</v>
      </c>
      <c r="M24" s="159" t="s">
        <v>5</v>
      </c>
      <c r="N24" s="70">
        <v>262</v>
      </c>
      <c r="O24" s="70" t="s">
        <v>5</v>
      </c>
      <c r="P24" s="167" t="s">
        <v>214</v>
      </c>
    </row>
    <row r="25" spans="1:17" s="142" customFormat="1" ht="15" customHeight="1">
      <c r="A25" s="72" t="s">
        <v>73</v>
      </c>
      <c r="B25" s="138" t="s">
        <v>5</v>
      </c>
      <c r="C25" s="146" t="s">
        <v>5</v>
      </c>
      <c r="D25" s="138" t="s">
        <v>5</v>
      </c>
      <c r="E25" s="146" t="s">
        <v>5</v>
      </c>
      <c r="F25" s="138">
        <v>347</v>
      </c>
      <c r="G25" s="146">
        <v>975.1736843777085</v>
      </c>
      <c r="H25" s="138">
        <v>202</v>
      </c>
      <c r="I25" s="146">
        <v>617.141093882589</v>
      </c>
      <c r="J25" s="140" t="s">
        <v>5</v>
      </c>
      <c r="K25" s="147" t="s">
        <v>5</v>
      </c>
      <c r="L25" s="138">
        <v>69</v>
      </c>
      <c r="M25" s="149" t="s">
        <v>5</v>
      </c>
      <c r="N25" s="138">
        <v>543</v>
      </c>
      <c r="O25" s="138" t="s">
        <v>5</v>
      </c>
      <c r="P25" s="72" t="s">
        <v>215</v>
      </c>
      <c r="Q25" s="141"/>
    </row>
    <row r="26" spans="1:16" ht="15" customHeight="1">
      <c r="A26" s="166" t="s">
        <v>166</v>
      </c>
      <c r="B26" s="11" t="s">
        <v>5</v>
      </c>
      <c r="C26" s="98" t="s">
        <v>5</v>
      </c>
      <c r="D26" s="11" t="s">
        <v>5</v>
      </c>
      <c r="E26" s="98" t="s">
        <v>5</v>
      </c>
      <c r="F26" s="11">
        <v>2021</v>
      </c>
      <c r="G26" s="98">
        <v>495.07421575434154</v>
      </c>
      <c r="H26" s="11">
        <v>841</v>
      </c>
      <c r="I26" s="98">
        <v>247.3102177691257</v>
      </c>
      <c r="J26" s="55" t="s">
        <v>5</v>
      </c>
      <c r="K26" s="136" t="s">
        <v>5</v>
      </c>
      <c r="L26" s="11">
        <v>1146</v>
      </c>
      <c r="M26" s="121" t="s">
        <v>5</v>
      </c>
      <c r="N26" s="11">
        <v>1935</v>
      </c>
      <c r="O26" s="11" t="s">
        <v>5</v>
      </c>
      <c r="P26" s="166" t="s">
        <v>216</v>
      </c>
    </row>
    <row r="27" spans="1:16" ht="15" customHeight="1">
      <c r="A27" s="166" t="s">
        <v>167</v>
      </c>
      <c r="B27" s="11" t="s">
        <v>5</v>
      </c>
      <c r="C27" s="98" t="s">
        <v>5</v>
      </c>
      <c r="D27" s="11" t="s">
        <v>5</v>
      </c>
      <c r="E27" s="98" t="s">
        <v>5</v>
      </c>
      <c r="F27" s="11" t="s">
        <v>5</v>
      </c>
      <c r="G27" s="98" t="s">
        <v>5</v>
      </c>
      <c r="H27" s="11">
        <v>5</v>
      </c>
      <c r="I27" s="98">
        <v>4.0840219448112505</v>
      </c>
      <c r="J27" s="55" t="s">
        <v>5</v>
      </c>
      <c r="K27" s="136" t="s">
        <v>5</v>
      </c>
      <c r="L27" s="11">
        <v>2261</v>
      </c>
      <c r="M27" s="121" t="s">
        <v>5</v>
      </c>
      <c r="N27" s="11">
        <v>513</v>
      </c>
      <c r="O27" s="11" t="s">
        <v>5</v>
      </c>
      <c r="P27" s="166" t="s">
        <v>217</v>
      </c>
    </row>
    <row r="28" spans="1:16" ht="15" customHeight="1">
      <c r="A28" s="166" t="s">
        <v>168</v>
      </c>
      <c r="B28" s="11" t="s">
        <v>5</v>
      </c>
      <c r="C28" s="98" t="s">
        <v>5</v>
      </c>
      <c r="D28" s="11" t="s">
        <v>5</v>
      </c>
      <c r="E28" s="98" t="s">
        <v>5</v>
      </c>
      <c r="F28" s="11" t="s">
        <v>5</v>
      </c>
      <c r="G28" s="98" t="s">
        <v>5</v>
      </c>
      <c r="H28" s="11">
        <v>211</v>
      </c>
      <c r="I28" s="98">
        <v>53.546065498636395</v>
      </c>
      <c r="J28" s="55" t="s">
        <v>5</v>
      </c>
      <c r="K28" s="136" t="s">
        <v>5</v>
      </c>
      <c r="L28" s="11" t="s">
        <v>5</v>
      </c>
      <c r="M28" s="121" t="s">
        <v>5</v>
      </c>
      <c r="N28" s="11">
        <v>551</v>
      </c>
      <c r="O28" s="11" t="s">
        <v>5</v>
      </c>
      <c r="P28" s="166" t="s">
        <v>218</v>
      </c>
    </row>
    <row r="29" spans="1:16" ht="15" customHeight="1">
      <c r="A29" s="166" t="s">
        <v>169</v>
      </c>
      <c r="B29" s="11" t="s">
        <v>5</v>
      </c>
      <c r="C29" s="98" t="s">
        <v>5</v>
      </c>
      <c r="D29" s="11" t="s">
        <v>5</v>
      </c>
      <c r="E29" s="98" t="s">
        <v>5</v>
      </c>
      <c r="F29" s="11" t="s">
        <v>5</v>
      </c>
      <c r="G29" s="98" t="s">
        <v>5</v>
      </c>
      <c r="H29" s="11" t="s">
        <v>5</v>
      </c>
      <c r="I29" s="121" t="s">
        <v>5</v>
      </c>
      <c r="J29" s="55" t="s">
        <v>5</v>
      </c>
      <c r="K29" s="136" t="s">
        <v>5</v>
      </c>
      <c r="L29" s="11" t="s">
        <v>5</v>
      </c>
      <c r="M29" s="121" t="s">
        <v>5</v>
      </c>
      <c r="N29" s="11">
        <v>32</v>
      </c>
      <c r="O29" s="11" t="s">
        <v>5</v>
      </c>
      <c r="P29" s="166" t="s">
        <v>169</v>
      </c>
    </row>
    <row r="30" spans="1:16" ht="15" customHeight="1">
      <c r="A30" s="167" t="s">
        <v>170</v>
      </c>
      <c r="B30" s="70" t="s">
        <v>5</v>
      </c>
      <c r="C30" s="99" t="s">
        <v>5</v>
      </c>
      <c r="D30" s="70" t="s">
        <v>5</v>
      </c>
      <c r="E30" s="99" t="s">
        <v>5</v>
      </c>
      <c r="F30" s="70" t="s">
        <v>5</v>
      </c>
      <c r="G30" s="99" t="s">
        <v>5</v>
      </c>
      <c r="H30" s="70">
        <v>3135</v>
      </c>
      <c r="I30" s="99">
        <v>500.5195783474232</v>
      </c>
      <c r="J30" s="71" t="s">
        <v>5</v>
      </c>
      <c r="K30" s="160" t="s">
        <v>5</v>
      </c>
      <c r="L30" s="70">
        <v>1524</v>
      </c>
      <c r="M30" s="159" t="s">
        <v>5</v>
      </c>
      <c r="N30" s="70">
        <v>2897</v>
      </c>
      <c r="O30" s="70" t="s">
        <v>5</v>
      </c>
      <c r="P30" s="167" t="s">
        <v>219</v>
      </c>
    </row>
    <row r="31" spans="1:17" s="142" customFormat="1" ht="15" customHeight="1">
      <c r="A31" s="72" t="s">
        <v>74</v>
      </c>
      <c r="B31" s="138" t="s">
        <v>5</v>
      </c>
      <c r="C31" s="146" t="s">
        <v>5</v>
      </c>
      <c r="D31" s="138" t="s">
        <v>5</v>
      </c>
      <c r="E31" s="146" t="s">
        <v>5</v>
      </c>
      <c r="F31" s="138">
        <v>2021</v>
      </c>
      <c r="G31" s="146">
        <v>495.07421575434154</v>
      </c>
      <c r="H31" s="138">
        <v>4192</v>
      </c>
      <c r="I31" s="146">
        <v>805.4598835599966</v>
      </c>
      <c r="J31" s="140" t="s">
        <v>5</v>
      </c>
      <c r="K31" s="147" t="s">
        <v>5</v>
      </c>
      <c r="L31" s="138">
        <v>4931</v>
      </c>
      <c r="M31" s="149" t="s">
        <v>5</v>
      </c>
      <c r="N31" s="138">
        <v>5928</v>
      </c>
      <c r="O31" s="138" t="s">
        <v>5</v>
      </c>
      <c r="P31" s="72" t="s">
        <v>75</v>
      </c>
      <c r="Q31" s="141"/>
    </row>
    <row r="32" spans="1:16" ht="15" customHeight="1">
      <c r="A32" s="166" t="s">
        <v>171</v>
      </c>
      <c r="B32" s="11" t="s">
        <v>5</v>
      </c>
      <c r="C32" s="98" t="s">
        <v>5</v>
      </c>
      <c r="D32" s="11" t="s">
        <v>5</v>
      </c>
      <c r="E32" s="98" t="s">
        <v>5</v>
      </c>
      <c r="F32" s="11" t="s">
        <v>5</v>
      </c>
      <c r="G32" s="98" t="s">
        <v>5</v>
      </c>
      <c r="H32" s="11" t="s">
        <v>5</v>
      </c>
      <c r="I32" s="121" t="s">
        <v>5</v>
      </c>
      <c r="J32" s="55" t="s">
        <v>5</v>
      </c>
      <c r="K32" s="136" t="s">
        <v>5</v>
      </c>
      <c r="L32" s="11" t="s">
        <v>5</v>
      </c>
      <c r="M32" s="121" t="s">
        <v>5</v>
      </c>
      <c r="N32" s="11" t="s">
        <v>5</v>
      </c>
      <c r="O32" s="11" t="s">
        <v>5</v>
      </c>
      <c r="P32" s="166" t="s">
        <v>220</v>
      </c>
    </row>
    <row r="33" spans="1:16" ht="15" customHeight="1">
      <c r="A33" s="166" t="s">
        <v>172</v>
      </c>
      <c r="B33" s="11" t="s">
        <v>5</v>
      </c>
      <c r="C33" s="98" t="s">
        <v>5</v>
      </c>
      <c r="D33" s="11" t="s">
        <v>5</v>
      </c>
      <c r="E33" s="98" t="s">
        <v>5</v>
      </c>
      <c r="F33" s="11" t="s">
        <v>5</v>
      </c>
      <c r="G33" s="98" t="s">
        <v>5</v>
      </c>
      <c r="H33" s="11" t="s">
        <v>5</v>
      </c>
      <c r="I33" s="121" t="s">
        <v>5</v>
      </c>
      <c r="J33" s="55" t="s">
        <v>5</v>
      </c>
      <c r="K33" s="136" t="s">
        <v>5</v>
      </c>
      <c r="L33" s="11" t="s">
        <v>5</v>
      </c>
      <c r="M33" s="121" t="s">
        <v>5</v>
      </c>
      <c r="N33" s="11" t="s">
        <v>5</v>
      </c>
      <c r="O33" s="11" t="s">
        <v>5</v>
      </c>
      <c r="P33" s="166" t="s">
        <v>221</v>
      </c>
    </row>
    <row r="34" spans="1:16" ht="15" customHeight="1">
      <c r="A34" s="166" t="s">
        <v>173</v>
      </c>
      <c r="B34" s="11" t="s">
        <v>5</v>
      </c>
      <c r="C34" s="98" t="s">
        <v>5</v>
      </c>
      <c r="D34" s="11" t="s">
        <v>5</v>
      </c>
      <c r="E34" s="98" t="s">
        <v>5</v>
      </c>
      <c r="F34" s="11" t="s">
        <v>5</v>
      </c>
      <c r="G34" s="98" t="s">
        <v>5</v>
      </c>
      <c r="H34" s="11" t="s">
        <v>5</v>
      </c>
      <c r="I34" s="121" t="s">
        <v>5</v>
      </c>
      <c r="J34" s="55" t="s">
        <v>5</v>
      </c>
      <c r="K34" s="136" t="s">
        <v>5</v>
      </c>
      <c r="L34" s="11" t="s">
        <v>5</v>
      </c>
      <c r="M34" s="121" t="s">
        <v>5</v>
      </c>
      <c r="N34" s="11" t="s">
        <v>5</v>
      </c>
      <c r="O34" s="11" t="s">
        <v>5</v>
      </c>
      <c r="P34" s="166" t="s">
        <v>222</v>
      </c>
    </row>
    <row r="35" spans="1:16" ht="15" customHeight="1">
      <c r="A35" s="166" t="s">
        <v>174</v>
      </c>
      <c r="B35" s="11" t="s">
        <v>5</v>
      </c>
      <c r="C35" s="98" t="s">
        <v>5</v>
      </c>
      <c r="D35" s="11" t="s">
        <v>5</v>
      </c>
      <c r="E35" s="98" t="s">
        <v>5</v>
      </c>
      <c r="F35" s="11" t="s">
        <v>5</v>
      </c>
      <c r="G35" s="98" t="s">
        <v>5</v>
      </c>
      <c r="H35" s="11" t="s">
        <v>5</v>
      </c>
      <c r="I35" s="121" t="s">
        <v>5</v>
      </c>
      <c r="J35" s="55" t="s">
        <v>5</v>
      </c>
      <c r="K35" s="136" t="s">
        <v>5</v>
      </c>
      <c r="L35" s="11" t="s">
        <v>5</v>
      </c>
      <c r="M35" s="121" t="s">
        <v>5</v>
      </c>
      <c r="N35" s="11" t="s">
        <v>5</v>
      </c>
      <c r="O35" s="11" t="s">
        <v>5</v>
      </c>
      <c r="P35" s="166" t="s">
        <v>173</v>
      </c>
    </row>
    <row r="36" spans="1:16" ht="15" customHeight="1">
      <c r="A36" s="166" t="s">
        <v>175</v>
      </c>
      <c r="B36" s="11" t="s">
        <v>5</v>
      </c>
      <c r="C36" s="98" t="s">
        <v>5</v>
      </c>
      <c r="D36" s="11" t="s">
        <v>5</v>
      </c>
      <c r="E36" s="98" t="s">
        <v>5</v>
      </c>
      <c r="F36" s="11" t="s">
        <v>5</v>
      </c>
      <c r="G36" s="98" t="s">
        <v>5</v>
      </c>
      <c r="H36" s="11" t="s">
        <v>5</v>
      </c>
      <c r="I36" s="121" t="s">
        <v>5</v>
      </c>
      <c r="J36" s="55" t="s">
        <v>5</v>
      </c>
      <c r="K36" s="136" t="s">
        <v>5</v>
      </c>
      <c r="L36" s="11" t="s">
        <v>5</v>
      </c>
      <c r="M36" s="121" t="s">
        <v>5</v>
      </c>
      <c r="N36" s="11" t="s">
        <v>5</v>
      </c>
      <c r="O36" s="11" t="s">
        <v>5</v>
      </c>
      <c r="P36" s="166" t="s">
        <v>223</v>
      </c>
    </row>
    <row r="37" spans="1:16" ht="15" customHeight="1">
      <c r="A37" s="166" t="s">
        <v>176</v>
      </c>
      <c r="B37" s="11" t="s">
        <v>5</v>
      </c>
      <c r="C37" s="98" t="s">
        <v>5</v>
      </c>
      <c r="D37" s="11" t="s">
        <v>5</v>
      </c>
      <c r="E37" s="98" t="s">
        <v>5</v>
      </c>
      <c r="F37" s="11" t="s">
        <v>5</v>
      </c>
      <c r="G37" s="98" t="s">
        <v>5</v>
      </c>
      <c r="H37" s="11" t="s">
        <v>5</v>
      </c>
      <c r="I37" s="121" t="s">
        <v>5</v>
      </c>
      <c r="J37" s="55" t="s">
        <v>5</v>
      </c>
      <c r="K37" s="136" t="s">
        <v>5</v>
      </c>
      <c r="L37" s="11" t="s">
        <v>5</v>
      </c>
      <c r="M37" s="121" t="s">
        <v>5</v>
      </c>
      <c r="N37" s="11" t="s">
        <v>5</v>
      </c>
      <c r="O37" s="11" t="s">
        <v>5</v>
      </c>
      <c r="P37" s="166" t="s">
        <v>224</v>
      </c>
    </row>
    <row r="38" spans="1:16" ht="15" customHeight="1">
      <c r="A38" s="167" t="s">
        <v>177</v>
      </c>
      <c r="B38" s="70" t="s">
        <v>5</v>
      </c>
      <c r="C38" s="99" t="s">
        <v>5</v>
      </c>
      <c r="D38" s="70" t="s">
        <v>5</v>
      </c>
      <c r="E38" s="99" t="s">
        <v>5</v>
      </c>
      <c r="F38" s="70" t="s">
        <v>5</v>
      </c>
      <c r="G38" s="99" t="s">
        <v>5</v>
      </c>
      <c r="H38" s="70" t="s">
        <v>5</v>
      </c>
      <c r="I38" s="159" t="s">
        <v>5</v>
      </c>
      <c r="J38" s="71" t="s">
        <v>5</v>
      </c>
      <c r="K38" s="160" t="s">
        <v>5</v>
      </c>
      <c r="L38" s="70" t="s">
        <v>5</v>
      </c>
      <c r="M38" s="159" t="s">
        <v>5</v>
      </c>
      <c r="N38" s="70" t="s">
        <v>5</v>
      </c>
      <c r="O38" s="70" t="s">
        <v>5</v>
      </c>
      <c r="P38" s="167" t="s">
        <v>225</v>
      </c>
    </row>
    <row r="39" spans="1:17" s="142" customFormat="1" ht="15" customHeight="1">
      <c r="A39" s="72" t="s">
        <v>76</v>
      </c>
      <c r="B39" s="138" t="s">
        <v>5</v>
      </c>
      <c r="C39" s="146" t="s">
        <v>5</v>
      </c>
      <c r="D39" s="138" t="s">
        <v>5</v>
      </c>
      <c r="E39" s="146" t="s">
        <v>5</v>
      </c>
      <c r="F39" s="138" t="s">
        <v>5</v>
      </c>
      <c r="G39" s="146" t="s">
        <v>5</v>
      </c>
      <c r="H39" s="138" t="s">
        <v>5</v>
      </c>
      <c r="I39" s="149" t="s">
        <v>5</v>
      </c>
      <c r="J39" s="140" t="s">
        <v>5</v>
      </c>
      <c r="K39" s="147" t="s">
        <v>5</v>
      </c>
      <c r="L39" s="138" t="s">
        <v>5</v>
      </c>
      <c r="M39" s="149" t="s">
        <v>5</v>
      </c>
      <c r="N39" s="138" t="s">
        <v>5</v>
      </c>
      <c r="O39" s="138" t="s">
        <v>5</v>
      </c>
      <c r="P39" s="72" t="s">
        <v>226</v>
      </c>
      <c r="Q39" s="141"/>
    </row>
    <row r="40" spans="1:17" s="142" customFormat="1" ht="15" customHeight="1">
      <c r="A40" s="72" t="s">
        <v>178</v>
      </c>
      <c r="B40" s="138" t="s">
        <v>5</v>
      </c>
      <c r="C40" s="146" t="s">
        <v>5</v>
      </c>
      <c r="D40" s="138" t="s">
        <v>5</v>
      </c>
      <c r="E40" s="146" t="s">
        <v>5</v>
      </c>
      <c r="F40" s="138">
        <v>108</v>
      </c>
      <c r="G40" s="146">
        <v>312.2007886700156</v>
      </c>
      <c r="H40" s="138">
        <v>84</v>
      </c>
      <c r="I40" s="146">
        <v>242.31863539213418</v>
      </c>
      <c r="J40" s="140" t="s">
        <v>5</v>
      </c>
      <c r="K40" s="147" t="s">
        <v>5</v>
      </c>
      <c r="L40" s="138">
        <v>25</v>
      </c>
      <c r="M40" s="149" t="s">
        <v>5</v>
      </c>
      <c r="N40" s="138">
        <v>18</v>
      </c>
      <c r="O40" s="138" t="s">
        <v>5</v>
      </c>
      <c r="P40" s="72" t="s">
        <v>77</v>
      </c>
      <c r="Q40" s="141"/>
    </row>
    <row r="41" spans="1:17" s="142" customFormat="1" ht="15" customHeight="1">
      <c r="A41" s="72" t="s">
        <v>78</v>
      </c>
      <c r="B41" s="138" t="s">
        <v>5</v>
      </c>
      <c r="C41" s="146" t="s">
        <v>5</v>
      </c>
      <c r="D41" s="138" t="s">
        <v>5</v>
      </c>
      <c r="E41" s="146" t="s">
        <v>5</v>
      </c>
      <c r="F41" s="138">
        <v>2888</v>
      </c>
      <c r="G41" s="146">
        <v>3412.8810052139347</v>
      </c>
      <c r="H41" s="138">
        <v>4990</v>
      </c>
      <c r="I41" s="146">
        <v>3558.9982347949594</v>
      </c>
      <c r="J41" s="140" t="s">
        <v>5</v>
      </c>
      <c r="K41" s="147" t="s">
        <v>5</v>
      </c>
      <c r="L41" s="138">
        <v>5411</v>
      </c>
      <c r="M41" s="149" t="s">
        <v>5</v>
      </c>
      <c r="N41" s="138">
        <v>6975</v>
      </c>
      <c r="O41" s="138" t="s">
        <v>5</v>
      </c>
      <c r="P41" s="72" t="s">
        <v>227</v>
      </c>
      <c r="Q41" s="141"/>
    </row>
    <row r="42" spans="1:16" ht="15" customHeight="1">
      <c r="A42" s="166" t="s">
        <v>179</v>
      </c>
      <c r="B42" s="11" t="s">
        <v>5</v>
      </c>
      <c r="C42" s="98" t="s">
        <v>5</v>
      </c>
      <c r="D42" s="11" t="s">
        <v>5</v>
      </c>
      <c r="E42" s="98" t="s">
        <v>5</v>
      </c>
      <c r="F42" s="11" t="s">
        <v>5</v>
      </c>
      <c r="G42" s="98" t="s">
        <v>5</v>
      </c>
      <c r="H42" s="11" t="s">
        <v>5</v>
      </c>
      <c r="I42" s="121" t="s">
        <v>5</v>
      </c>
      <c r="J42" s="55" t="s">
        <v>5</v>
      </c>
      <c r="K42" s="136" t="s">
        <v>5</v>
      </c>
      <c r="L42" s="11" t="s">
        <v>5</v>
      </c>
      <c r="M42" s="121" t="s">
        <v>5</v>
      </c>
      <c r="N42" s="11" t="s">
        <v>5</v>
      </c>
      <c r="O42" s="11" t="s">
        <v>5</v>
      </c>
      <c r="P42" s="166" t="s">
        <v>228</v>
      </c>
    </row>
    <row r="43" spans="1:16" ht="15" customHeight="1">
      <c r="A43" s="166" t="s">
        <v>180</v>
      </c>
      <c r="B43" s="11" t="s">
        <v>5</v>
      </c>
      <c r="C43" s="98" t="s">
        <v>5</v>
      </c>
      <c r="D43" s="11" t="s">
        <v>5</v>
      </c>
      <c r="E43" s="98" t="s">
        <v>5</v>
      </c>
      <c r="F43" s="11" t="s">
        <v>5</v>
      </c>
      <c r="G43" s="98" t="s">
        <v>5</v>
      </c>
      <c r="H43" s="11" t="s">
        <v>5</v>
      </c>
      <c r="I43" s="121" t="s">
        <v>5</v>
      </c>
      <c r="J43" s="55" t="s">
        <v>5</v>
      </c>
      <c r="K43" s="136" t="s">
        <v>5</v>
      </c>
      <c r="L43" s="11">
        <v>1</v>
      </c>
      <c r="M43" s="121" t="s">
        <v>5</v>
      </c>
      <c r="N43" s="11" t="s">
        <v>5</v>
      </c>
      <c r="O43" s="11" t="s">
        <v>5</v>
      </c>
      <c r="P43" s="166" t="s">
        <v>229</v>
      </c>
    </row>
    <row r="44" spans="1:16" ht="15" customHeight="1">
      <c r="A44" s="166" t="s">
        <v>181</v>
      </c>
      <c r="B44" s="11" t="s">
        <v>5</v>
      </c>
      <c r="C44" s="98" t="s">
        <v>5</v>
      </c>
      <c r="D44" s="11" t="s">
        <v>5</v>
      </c>
      <c r="E44" s="98" t="s">
        <v>5</v>
      </c>
      <c r="F44" s="11">
        <v>2085</v>
      </c>
      <c r="G44" s="98">
        <v>5628.689800382083</v>
      </c>
      <c r="H44" s="11">
        <v>2048</v>
      </c>
      <c r="I44" s="98">
        <v>5530.219493490523</v>
      </c>
      <c r="J44" s="55" t="s">
        <v>5</v>
      </c>
      <c r="K44" s="136" t="s">
        <v>5</v>
      </c>
      <c r="L44" s="11">
        <v>1803</v>
      </c>
      <c r="M44" s="121" t="s">
        <v>5</v>
      </c>
      <c r="N44" s="11">
        <v>1262</v>
      </c>
      <c r="O44" s="11" t="s">
        <v>5</v>
      </c>
      <c r="P44" s="166" t="s">
        <v>230</v>
      </c>
    </row>
    <row r="45" spans="1:16" ht="15" customHeight="1">
      <c r="A45" s="167" t="s">
        <v>182</v>
      </c>
      <c r="B45" s="70" t="s">
        <v>5</v>
      </c>
      <c r="C45" s="99" t="s">
        <v>5</v>
      </c>
      <c r="D45" s="70" t="s">
        <v>5</v>
      </c>
      <c r="E45" s="99" t="s">
        <v>5</v>
      </c>
      <c r="F45" s="70" t="s">
        <v>5</v>
      </c>
      <c r="G45" s="99" t="s">
        <v>5</v>
      </c>
      <c r="H45" s="70" t="s">
        <v>5</v>
      </c>
      <c r="I45" s="159" t="s">
        <v>5</v>
      </c>
      <c r="J45" s="71" t="s">
        <v>5</v>
      </c>
      <c r="K45" s="160" t="s">
        <v>5</v>
      </c>
      <c r="L45" s="70" t="s">
        <v>5</v>
      </c>
      <c r="M45" s="159" t="s">
        <v>5</v>
      </c>
      <c r="N45" s="70">
        <v>1</v>
      </c>
      <c r="O45" s="70" t="s">
        <v>5</v>
      </c>
      <c r="P45" s="167" t="s">
        <v>231</v>
      </c>
    </row>
    <row r="46" spans="1:17" s="142" customFormat="1" ht="15" customHeight="1">
      <c r="A46" s="72" t="s">
        <v>79</v>
      </c>
      <c r="B46" s="138" t="s">
        <v>5</v>
      </c>
      <c r="C46" s="146" t="s">
        <v>5</v>
      </c>
      <c r="D46" s="138" t="s">
        <v>5</v>
      </c>
      <c r="E46" s="146" t="s">
        <v>5</v>
      </c>
      <c r="F46" s="138">
        <v>2085</v>
      </c>
      <c r="G46" s="146">
        <v>5628.689800382083</v>
      </c>
      <c r="H46" s="138">
        <v>2048</v>
      </c>
      <c r="I46" s="146">
        <v>5530.219493490523</v>
      </c>
      <c r="J46" s="140" t="s">
        <v>5</v>
      </c>
      <c r="K46" s="147" t="s">
        <v>5</v>
      </c>
      <c r="L46" s="138">
        <v>1804</v>
      </c>
      <c r="M46" s="149" t="s">
        <v>5</v>
      </c>
      <c r="N46" s="138">
        <v>1263</v>
      </c>
      <c r="O46" s="138" t="s">
        <v>5</v>
      </c>
      <c r="P46" s="72" t="s">
        <v>80</v>
      </c>
      <c r="Q46" s="141"/>
    </row>
    <row r="47" spans="1:16" ht="15" customHeight="1">
      <c r="A47" s="166" t="s">
        <v>183</v>
      </c>
      <c r="B47" s="11" t="s">
        <v>5</v>
      </c>
      <c r="C47" s="98" t="s">
        <v>5</v>
      </c>
      <c r="D47" s="11" t="s">
        <v>5</v>
      </c>
      <c r="E47" s="98" t="s">
        <v>5</v>
      </c>
      <c r="F47" s="11" t="s">
        <v>5</v>
      </c>
      <c r="G47" s="98" t="s">
        <v>5</v>
      </c>
      <c r="H47" s="11" t="s">
        <v>5</v>
      </c>
      <c r="I47" s="121" t="s">
        <v>5</v>
      </c>
      <c r="J47" s="55" t="s">
        <v>5</v>
      </c>
      <c r="K47" s="136" t="s">
        <v>5</v>
      </c>
      <c r="L47" s="11" t="s">
        <v>5</v>
      </c>
      <c r="M47" s="121" t="s">
        <v>5</v>
      </c>
      <c r="N47" s="11" t="s">
        <v>5</v>
      </c>
      <c r="O47" s="11" t="s">
        <v>5</v>
      </c>
      <c r="P47" s="166" t="s">
        <v>232</v>
      </c>
    </row>
    <row r="48" spans="1:16" ht="15" customHeight="1">
      <c r="A48" s="166" t="s">
        <v>184</v>
      </c>
      <c r="B48" s="11" t="s">
        <v>5</v>
      </c>
      <c r="C48" s="98" t="s">
        <v>5</v>
      </c>
      <c r="D48" s="11" t="s">
        <v>5</v>
      </c>
      <c r="E48" s="98" t="s">
        <v>5</v>
      </c>
      <c r="F48" s="11" t="s">
        <v>5</v>
      </c>
      <c r="G48" s="98" t="s">
        <v>5</v>
      </c>
      <c r="H48" s="11" t="s">
        <v>5</v>
      </c>
      <c r="I48" s="121" t="s">
        <v>5</v>
      </c>
      <c r="J48" s="55" t="s">
        <v>5</v>
      </c>
      <c r="K48" s="136" t="s">
        <v>5</v>
      </c>
      <c r="L48" s="11" t="s">
        <v>5</v>
      </c>
      <c r="M48" s="121" t="s">
        <v>5</v>
      </c>
      <c r="N48" s="11" t="s">
        <v>5</v>
      </c>
      <c r="O48" s="11" t="s">
        <v>5</v>
      </c>
      <c r="P48" s="166" t="s">
        <v>233</v>
      </c>
    </row>
    <row r="49" spans="1:16" ht="15" customHeight="1">
      <c r="A49" s="166" t="s">
        <v>185</v>
      </c>
      <c r="B49" s="11" t="s">
        <v>5</v>
      </c>
      <c r="C49" s="98" t="s">
        <v>5</v>
      </c>
      <c r="D49" s="11" t="s">
        <v>5</v>
      </c>
      <c r="E49" s="98" t="s">
        <v>5</v>
      </c>
      <c r="F49" s="11" t="s">
        <v>5</v>
      </c>
      <c r="G49" s="98" t="s">
        <v>5</v>
      </c>
      <c r="H49" s="11" t="s">
        <v>5</v>
      </c>
      <c r="I49" s="121" t="s">
        <v>5</v>
      </c>
      <c r="J49" s="55" t="s">
        <v>5</v>
      </c>
      <c r="K49" s="136" t="s">
        <v>5</v>
      </c>
      <c r="L49" s="11">
        <v>196</v>
      </c>
      <c r="M49" s="121" t="s">
        <v>5</v>
      </c>
      <c r="N49" s="11">
        <v>269</v>
      </c>
      <c r="O49" s="11" t="s">
        <v>5</v>
      </c>
      <c r="P49" s="166" t="s">
        <v>142</v>
      </c>
    </row>
    <row r="50" spans="1:16" ht="15" customHeight="1">
      <c r="A50" s="166" t="s">
        <v>186</v>
      </c>
      <c r="B50" s="11" t="s">
        <v>5</v>
      </c>
      <c r="C50" s="98" t="s">
        <v>5</v>
      </c>
      <c r="D50" s="11" t="s">
        <v>5</v>
      </c>
      <c r="E50" s="98" t="s">
        <v>5</v>
      </c>
      <c r="F50" s="11" t="s">
        <v>5</v>
      </c>
      <c r="G50" s="98" t="s">
        <v>5</v>
      </c>
      <c r="H50" s="11" t="s">
        <v>5</v>
      </c>
      <c r="I50" s="121" t="s">
        <v>5</v>
      </c>
      <c r="J50" s="55" t="s">
        <v>5</v>
      </c>
      <c r="K50" s="136" t="s">
        <v>5</v>
      </c>
      <c r="L50" s="11" t="s">
        <v>5</v>
      </c>
      <c r="M50" s="121" t="s">
        <v>5</v>
      </c>
      <c r="N50" s="11" t="s">
        <v>5</v>
      </c>
      <c r="O50" s="11" t="s">
        <v>5</v>
      </c>
      <c r="P50" s="166" t="s">
        <v>234</v>
      </c>
    </row>
    <row r="51" spans="1:16" ht="15" customHeight="1">
      <c r="A51" s="166" t="s">
        <v>187</v>
      </c>
      <c r="B51" s="11" t="s">
        <v>5</v>
      </c>
      <c r="C51" s="98" t="s">
        <v>5</v>
      </c>
      <c r="D51" s="11" t="s">
        <v>5</v>
      </c>
      <c r="E51" s="98" t="s">
        <v>5</v>
      </c>
      <c r="F51" s="11" t="s">
        <v>5</v>
      </c>
      <c r="G51" s="98" t="s">
        <v>5</v>
      </c>
      <c r="H51" s="11" t="s">
        <v>5</v>
      </c>
      <c r="I51" s="121" t="s">
        <v>5</v>
      </c>
      <c r="J51" s="55" t="s">
        <v>5</v>
      </c>
      <c r="K51" s="136" t="s">
        <v>5</v>
      </c>
      <c r="L51" s="11" t="s">
        <v>5</v>
      </c>
      <c r="M51" s="121" t="s">
        <v>5</v>
      </c>
      <c r="N51" s="11" t="s">
        <v>5</v>
      </c>
      <c r="O51" s="11" t="s">
        <v>5</v>
      </c>
      <c r="P51" s="166" t="s">
        <v>235</v>
      </c>
    </row>
    <row r="52" spans="1:16" ht="15" customHeight="1">
      <c r="A52" s="166" t="s">
        <v>188</v>
      </c>
      <c r="B52" s="11" t="s">
        <v>5</v>
      </c>
      <c r="C52" s="98" t="s">
        <v>5</v>
      </c>
      <c r="D52" s="11" t="s">
        <v>5</v>
      </c>
      <c r="E52" s="98" t="s">
        <v>5</v>
      </c>
      <c r="F52" s="11" t="s">
        <v>5</v>
      </c>
      <c r="G52" s="98" t="s">
        <v>5</v>
      </c>
      <c r="H52" s="11" t="s">
        <v>5</v>
      </c>
      <c r="I52" s="121" t="s">
        <v>5</v>
      </c>
      <c r="J52" s="55" t="s">
        <v>5</v>
      </c>
      <c r="K52" s="136" t="s">
        <v>5</v>
      </c>
      <c r="L52" s="11">
        <v>10</v>
      </c>
      <c r="M52" s="121" t="s">
        <v>5</v>
      </c>
      <c r="N52" s="11">
        <v>26</v>
      </c>
      <c r="O52" s="11" t="s">
        <v>5</v>
      </c>
      <c r="P52" s="166" t="s">
        <v>236</v>
      </c>
    </row>
    <row r="53" spans="1:16" ht="15" customHeight="1">
      <c r="A53" s="166" t="s">
        <v>189</v>
      </c>
      <c r="B53" s="11" t="s">
        <v>5</v>
      </c>
      <c r="C53" s="98" t="s">
        <v>5</v>
      </c>
      <c r="D53" s="11" t="s">
        <v>5</v>
      </c>
      <c r="E53" s="98" t="s">
        <v>5</v>
      </c>
      <c r="F53" s="11" t="s">
        <v>5</v>
      </c>
      <c r="G53" s="98" t="s">
        <v>5</v>
      </c>
      <c r="H53" s="11" t="s">
        <v>5</v>
      </c>
      <c r="I53" s="121" t="s">
        <v>5</v>
      </c>
      <c r="J53" s="55" t="s">
        <v>5</v>
      </c>
      <c r="K53" s="136" t="s">
        <v>5</v>
      </c>
      <c r="L53" s="11">
        <v>4</v>
      </c>
      <c r="M53" s="121" t="s">
        <v>5</v>
      </c>
      <c r="N53" s="11">
        <v>41</v>
      </c>
      <c r="O53" s="11" t="s">
        <v>5</v>
      </c>
      <c r="P53" s="166" t="s">
        <v>237</v>
      </c>
    </row>
    <row r="54" spans="1:16" ht="15" customHeight="1">
      <c r="A54" s="166" t="s">
        <v>190</v>
      </c>
      <c r="B54" s="11" t="s">
        <v>5</v>
      </c>
      <c r="C54" s="98" t="s">
        <v>5</v>
      </c>
      <c r="D54" s="11" t="s">
        <v>5</v>
      </c>
      <c r="E54" s="98" t="s">
        <v>5</v>
      </c>
      <c r="F54" s="11" t="s">
        <v>5</v>
      </c>
      <c r="G54" s="98" t="s">
        <v>5</v>
      </c>
      <c r="H54" s="11" t="s">
        <v>5</v>
      </c>
      <c r="I54" s="121" t="s">
        <v>5</v>
      </c>
      <c r="J54" s="55" t="s">
        <v>5</v>
      </c>
      <c r="K54" s="136" t="s">
        <v>5</v>
      </c>
      <c r="L54" s="11" t="s">
        <v>5</v>
      </c>
      <c r="M54" s="121" t="s">
        <v>5</v>
      </c>
      <c r="N54" s="11">
        <v>63</v>
      </c>
      <c r="O54" s="11" t="s">
        <v>5</v>
      </c>
      <c r="P54" s="166" t="s">
        <v>238</v>
      </c>
    </row>
    <row r="55" spans="1:16" ht="15" customHeight="1">
      <c r="A55" s="167" t="s">
        <v>191</v>
      </c>
      <c r="B55" s="70" t="s">
        <v>5</v>
      </c>
      <c r="C55" s="99" t="s">
        <v>5</v>
      </c>
      <c r="D55" s="70" t="s">
        <v>5</v>
      </c>
      <c r="E55" s="99" t="s">
        <v>5</v>
      </c>
      <c r="F55" s="70" t="s">
        <v>5</v>
      </c>
      <c r="G55" s="99" t="s">
        <v>5</v>
      </c>
      <c r="H55" s="70" t="s">
        <v>5</v>
      </c>
      <c r="I55" s="159" t="s">
        <v>5</v>
      </c>
      <c r="J55" s="71" t="s">
        <v>5</v>
      </c>
      <c r="K55" s="160" t="s">
        <v>5</v>
      </c>
      <c r="L55" s="70" t="s">
        <v>5</v>
      </c>
      <c r="M55" s="159" t="s">
        <v>5</v>
      </c>
      <c r="N55" s="70" t="s">
        <v>5</v>
      </c>
      <c r="O55" s="70" t="s">
        <v>5</v>
      </c>
      <c r="P55" s="167" t="s">
        <v>239</v>
      </c>
    </row>
    <row r="56" spans="1:17" s="142" customFormat="1" ht="15" customHeight="1">
      <c r="A56" s="72" t="s">
        <v>192</v>
      </c>
      <c r="B56" s="138" t="s">
        <v>5</v>
      </c>
      <c r="C56" s="146" t="s">
        <v>5</v>
      </c>
      <c r="D56" s="138" t="s">
        <v>5</v>
      </c>
      <c r="E56" s="146" t="s">
        <v>5</v>
      </c>
      <c r="F56" s="138" t="s">
        <v>5</v>
      </c>
      <c r="G56" s="146" t="s">
        <v>5</v>
      </c>
      <c r="H56" s="138" t="s">
        <v>5</v>
      </c>
      <c r="I56" s="149" t="s">
        <v>5</v>
      </c>
      <c r="J56" s="140" t="s">
        <v>5</v>
      </c>
      <c r="K56" s="147" t="s">
        <v>5</v>
      </c>
      <c r="L56" s="138">
        <v>210</v>
      </c>
      <c r="M56" s="149" t="s">
        <v>5</v>
      </c>
      <c r="N56" s="138">
        <v>399</v>
      </c>
      <c r="O56" s="138" t="s">
        <v>5</v>
      </c>
      <c r="P56" s="72" t="s">
        <v>240</v>
      </c>
      <c r="Q56" s="141"/>
    </row>
    <row r="57" spans="1:17" s="142" customFormat="1" ht="15" customHeight="1">
      <c r="A57" s="72" t="s">
        <v>117</v>
      </c>
      <c r="B57" s="138" t="s">
        <v>5</v>
      </c>
      <c r="C57" s="146" t="s">
        <v>5</v>
      </c>
      <c r="D57" s="138" t="s">
        <v>5</v>
      </c>
      <c r="E57" s="146" t="s">
        <v>5</v>
      </c>
      <c r="F57" s="138" t="s">
        <v>5</v>
      </c>
      <c r="G57" s="146" t="s">
        <v>5</v>
      </c>
      <c r="H57" s="138" t="s">
        <v>5</v>
      </c>
      <c r="I57" s="149" t="s">
        <v>5</v>
      </c>
      <c r="J57" s="140" t="s">
        <v>5</v>
      </c>
      <c r="K57" s="147" t="s">
        <v>5</v>
      </c>
      <c r="L57" s="138" t="s">
        <v>5</v>
      </c>
      <c r="M57" s="149" t="s">
        <v>5</v>
      </c>
      <c r="N57" s="138" t="s">
        <v>5</v>
      </c>
      <c r="O57" s="138" t="s">
        <v>5</v>
      </c>
      <c r="P57" s="72" t="s">
        <v>116</v>
      </c>
      <c r="Q57" s="141"/>
    </row>
    <row r="58" spans="1:16" ht="15" customHeight="1">
      <c r="A58" s="168" t="s">
        <v>193</v>
      </c>
      <c r="B58" s="11" t="s">
        <v>5</v>
      </c>
      <c r="C58" s="98" t="s">
        <v>5</v>
      </c>
      <c r="D58" s="11" t="s">
        <v>5</v>
      </c>
      <c r="E58" s="98" t="s">
        <v>5</v>
      </c>
      <c r="F58" s="11" t="s">
        <v>5</v>
      </c>
      <c r="G58" s="98" t="s">
        <v>5</v>
      </c>
      <c r="H58" s="11" t="s">
        <v>5</v>
      </c>
      <c r="I58" s="121" t="s">
        <v>5</v>
      </c>
      <c r="J58" s="55" t="s">
        <v>5</v>
      </c>
      <c r="K58" s="136" t="s">
        <v>5</v>
      </c>
      <c r="L58" s="11" t="s">
        <v>5</v>
      </c>
      <c r="M58" s="121" t="s">
        <v>5</v>
      </c>
      <c r="N58" s="11" t="s">
        <v>5</v>
      </c>
      <c r="O58" s="11" t="s">
        <v>5</v>
      </c>
      <c r="P58" s="166" t="s">
        <v>241</v>
      </c>
    </row>
    <row r="59" spans="1:16" ht="15" customHeight="1">
      <c r="A59" s="168" t="s">
        <v>194</v>
      </c>
      <c r="B59" s="11" t="s">
        <v>5</v>
      </c>
      <c r="C59" s="98" t="s">
        <v>5</v>
      </c>
      <c r="D59" s="11" t="s">
        <v>5</v>
      </c>
      <c r="E59" s="98" t="s">
        <v>5</v>
      </c>
      <c r="F59" s="11" t="s">
        <v>5</v>
      </c>
      <c r="G59" s="98" t="s">
        <v>5</v>
      </c>
      <c r="H59" s="11" t="s">
        <v>5</v>
      </c>
      <c r="I59" s="121" t="s">
        <v>5</v>
      </c>
      <c r="J59" s="55" t="s">
        <v>5</v>
      </c>
      <c r="K59" s="136" t="s">
        <v>5</v>
      </c>
      <c r="L59" s="11" t="s">
        <v>5</v>
      </c>
      <c r="M59" s="121" t="s">
        <v>5</v>
      </c>
      <c r="N59" s="11" t="s">
        <v>5</v>
      </c>
      <c r="O59" s="11" t="s">
        <v>5</v>
      </c>
      <c r="P59" s="166" t="s">
        <v>242</v>
      </c>
    </row>
    <row r="60" spans="1:16" ht="15" customHeight="1">
      <c r="A60" s="169" t="s">
        <v>195</v>
      </c>
      <c r="B60" s="70" t="s">
        <v>5</v>
      </c>
      <c r="C60" s="99" t="s">
        <v>5</v>
      </c>
      <c r="D60" s="70" t="s">
        <v>5</v>
      </c>
      <c r="E60" s="99" t="s">
        <v>5</v>
      </c>
      <c r="F60" s="70" t="s">
        <v>5</v>
      </c>
      <c r="G60" s="99" t="s">
        <v>5</v>
      </c>
      <c r="H60" s="70" t="s">
        <v>5</v>
      </c>
      <c r="I60" s="159" t="s">
        <v>5</v>
      </c>
      <c r="J60" s="71" t="s">
        <v>5</v>
      </c>
      <c r="K60" s="160" t="s">
        <v>5</v>
      </c>
      <c r="L60" s="70" t="s">
        <v>5</v>
      </c>
      <c r="M60" s="159" t="s">
        <v>5</v>
      </c>
      <c r="N60" s="70" t="s">
        <v>5</v>
      </c>
      <c r="O60" s="70" t="s">
        <v>5</v>
      </c>
      <c r="P60" s="167" t="s">
        <v>243</v>
      </c>
    </row>
    <row r="61" spans="1:17" s="142" customFormat="1" ht="15" customHeight="1">
      <c r="A61" s="72" t="s">
        <v>64</v>
      </c>
      <c r="B61" s="138" t="s">
        <v>5</v>
      </c>
      <c r="C61" s="146" t="s">
        <v>5</v>
      </c>
      <c r="D61" s="138" t="s">
        <v>5</v>
      </c>
      <c r="E61" s="146" t="s">
        <v>5</v>
      </c>
      <c r="F61" s="138" t="s">
        <v>5</v>
      </c>
      <c r="G61" s="146" t="s">
        <v>5</v>
      </c>
      <c r="H61" s="138" t="s">
        <v>5</v>
      </c>
      <c r="I61" s="149" t="s">
        <v>5</v>
      </c>
      <c r="J61" s="140" t="s">
        <v>5</v>
      </c>
      <c r="K61" s="147" t="s">
        <v>5</v>
      </c>
      <c r="L61" s="138" t="s">
        <v>5</v>
      </c>
      <c r="M61" s="149" t="s">
        <v>5</v>
      </c>
      <c r="N61" s="138" t="s">
        <v>5</v>
      </c>
      <c r="O61" s="138" t="s">
        <v>5</v>
      </c>
      <c r="P61" s="72" t="s">
        <v>65</v>
      </c>
      <c r="Q61" s="141"/>
    </row>
    <row r="62" spans="1:17" s="142" customFormat="1" ht="15" customHeight="1">
      <c r="A62" s="72" t="s">
        <v>81</v>
      </c>
      <c r="B62" s="138" t="s">
        <v>5</v>
      </c>
      <c r="C62" s="146" t="s">
        <v>5</v>
      </c>
      <c r="D62" s="138" t="s">
        <v>5</v>
      </c>
      <c r="E62" s="146" t="s">
        <v>5</v>
      </c>
      <c r="F62" s="138" t="s">
        <v>5</v>
      </c>
      <c r="G62" s="146" t="s">
        <v>5</v>
      </c>
      <c r="H62" s="138" t="s">
        <v>5</v>
      </c>
      <c r="I62" s="149" t="s">
        <v>5</v>
      </c>
      <c r="J62" s="140" t="s">
        <v>5</v>
      </c>
      <c r="K62" s="147" t="s">
        <v>5</v>
      </c>
      <c r="L62" s="138" t="s">
        <v>5</v>
      </c>
      <c r="M62" s="149" t="s">
        <v>5</v>
      </c>
      <c r="N62" s="138" t="s">
        <v>5</v>
      </c>
      <c r="O62" s="138" t="s">
        <v>5</v>
      </c>
      <c r="P62" s="72" t="s">
        <v>82</v>
      </c>
      <c r="Q62" s="141"/>
    </row>
    <row r="63" spans="1:17" s="142" customFormat="1" ht="15" customHeight="1" thickBot="1">
      <c r="A63" s="73" t="s">
        <v>83</v>
      </c>
      <c r="B63" s="143" t="s">
        <v>5</v>
      </c>
      <c r="C63" s="156" t="s">
        <v>5</v>
      </c>
      <c r="D63" s="143" t="s">
        <v>5</v>
      </c>
      <c r="E63" s="156" t="s">
        <v>5</v>
      </c>
      <c r="F63" s="143">
        <v>4973</v>
      </c>
      <c r="G63" s="156">
        <v>9041.570805596019</v>
      </c>
      <c r="H63" s="143">
        <v>7038</v>
      </c>
      <c r="I63" s="156">
        <v>9089.217728285483</v>
      </c>
      <c r="J63" s="145" t="s">
        <v>5</v>
      </c>
      <c r="K63" s="161" t="s">
        <v>5</v>
      </c>
      <c r="L63" s="143">
        <v>7425</v>
      </c>
      <c r="M63" s="157" t="s">
        <v>5</v>
      </c>
      <c r="N63" s="143">
        <v>8457</v>
      </c>
      <c r="O63" s="143" t="s">
        <v>5</v>
      </c>
      <c r="P63" s="73" t="s">
        <v>84</v>
      </c>
      <c r="Q63" s="141"/>
    </row>
    <row r="64" spans="2:15" ht="12.75">
      <c r="B64" s="170" t="s">
        <v>2</v>
      </c>
      <c r="C64" s="170" t="s">
        <v>2</v>
      </c>
      <c r="D64" s="170" t="s">
        <v>2</v>
      </c>
      <c r="E64" s="170" t="s">
        <v>2</v>
      </c>
      <c r="F64" s="170" t="s">
        <v>2</v>
      </c>
      <c r="G64" s="170" t="s">
        <v>2</v>
      </c>
      <c r="H64" s="170" t="s">
        <v>2</v>
      </c>
      <c r="I64" s="170" t="s">
        <v>2</v>
      </c>
      <c r="J64" s="170"/>
      <c r="K64" s="170"/>
      <c r="L64" s="170"/>
      <c r="M64" s="170"/>
      <c r="N64" s="170"/>
      <c r="O64" s="170"/>
    </row>
    <row r="65" spans="1:16" ht="12.75">
      <c r="A65" s="3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</row>
    <row r="66" spans="1:16" ht="12.75">
      <c r="A66" s="3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</row>
    <row r="67" spans="1:16" ht="12.75">
      <c r="A67" s="49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49"/>
    </row>
    <row r="68" spans="1:16" ht="12.75">
      <c r="A68" s="49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49"/>
    </row>
    <row r="69" spans="1:16" ht="12.75">
      <c r="A69" s="49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49"/>
    </row>
    <row r="70" spans="1:16" ht="12.75">
      <c r="A70" s="49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49"/>
    </row>
    <row r="71" spans="1:1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NETHERLANDS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PAYS-BAS</v>
      </c>
      <c r="Q1" s="37"/>
    </row>
    <row r="2" spans="1:24" s="39" customFormat="1" ht="18" customHeight="1" thickBot="1">
      <c r="A2" s="61" t="s">
        <v>66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67</v>
      </c>
      <c r="Q2" s="40"/>
      <c r="R2" s="41"/>
      <c r="S2" s="41"/>
      <c r="U2" s="42"/>
      <c r="V2" s="42"/>
      <c r="W2" s="42"/>
      <c r="X2" s="42"/>
    </row>
    <row r="3" spans="1:17" s="44" customFormat="1" ht="19.5" customHeight="1">
      <c r="A3" s="43"/>
      <c r="B3" s="66">
        <v>1995</v>
      </c>
      <c r="C3" s="158"/>
      <c r="D3" s="66">
        <v>1996</v>
      </c>
      <c r="E3" s="158"/>
      <c r="F3" s="66">
        <v>1997</v>
      </c>
      <c r="G3" s="158"/>
      <c r="H3" s="66">
        <v>1998</v>
      </c>
      <c r="I3" s="158"/>
      <c r="J3" s="66">
        <v>1999</v>
      </c>
      <c r="K3" s="158"/>
      <c r="L3" s="66">
        <v>2000</v>
      </c>
      <c r="M3" s="158"/>
      <c r="N3" s="66">
        <v>2001</v>
      </c>
      <c r="O3" s="67"/>
      <c r="P3" s="43"/>
      <c r="Q3" s="43"/>
    </row>
    <row r="4" spans="1:17" s="46" customFormat="1" ht="18" customHeight="1">
      <c r="A4" s="65" t="s">
        <v>2</v>
      </c>
      <c r="B4" s="68" t="s">
        <v>42</v>
      </c>
      <c r="C4" s="96" t="str">
        <f>unit</f>
        <v>EUR 000</v>
      </c>
      <c r="D4" s="68" t="s">
        <v>42</v>
      </c>
      <c r="E4" s="96" t="str">
        <f>unit</f>
        <v>EUR 000</v>
      </c>
      <c r="F4" s="68" t="s">
        <v>42</v>
      </c>
      <c r="G4" s="96" t="str">
        <f>unit</f>
        <v>EUR 000</v>
      </c>
      <c r="H4" s="68" t="s">
        <v>42</v>
      </c>
      <c r="I4" s="96" t="str">
        <f>unit</f>
        <v>EUR 000</v>
      </c>
      <c r="J4" s="68" t="s">
        <v>42</v>
      </c>
      <c r="K4" s="96" t="str">
        <f>unit</f>
        <v>EUR 000</v>
      </c>
      <c r="L4" s="68" t="s">
        <v>42</v>
      </c>
      <c r="M4" s="96" t="str">
        <f>unit</f>
        <v>EUR 000</v>
      </c>
      <c r="N4" s="68" t="s">
        <v>42</v>
      </c>
      <c r="O4" s="69" t="str">
        <f>unit</f>
        <v>EUR 000</v>
      </c>
      <c r="P4" s="65" t="s">
        <v>2</v>
      </c>
      <c r="Q4" s="45"/>
    </row>
    <row r="5" spans="1:16" ht="15" customHeight="1">
      <c r="A5" s="166" t="s">
        <v>148</v>
      </c>
      <c r="B5" s="11" t="s">
        <v>5</v>
      </c>
      <c r="C5" s="98" t="s">
        <v>5</v>
      </c>
      <c r="D5" s="11" t="s">
        <v>5</v>
      </c>
      <c r="E5" s="98" t="s">
        <v>5</v>
      </c>
      <c r="F5" s="11" t="s">
        <v>5</v>
      </c>
      <c r="G5" s="98" t="s">
        <v>5</v>
      </c>
      <c r="H5" s="11" t="s">
        <v>5</v>
      </c>
      <c r="I5" s="121" t="s">
        <v>5</v>
      </c>
      <c r="J5" s="55" t="s">
        <v>5</v>
      </c>
      <c r="K5" s="136" t="s">
        <v>5</v>
      </c>
      <c r="L5" s="11" t="s">
        <v>5</v>
      </c>
      <c r="M5" s="121" t="s">
        <v>5</v>
      </c>
      <c r="N5" s="11" t="s">
        <v>5</v>
      </c>
      <c r="O5" s="11" t="s">
        <v>5</v>
      </c>
      <c r="P5" s="166" t="s">
        <v>196</v>
      </c>
    </row>
    <row r="6" spans="1:16" ht="15" customHeight="1">
      <c r="A6" s="166" t="s">
        <v>149</v>
      </c>
      <c r="B6" s="11" t="s">
        <v>5</v>
      </c>
      <c r="C6" s="98" t="s">
        <v>5</v>
      </c>
      <c r="D6" s="11" t="s">
        <v>5</v>
      </c>
      <c r="E6" s="98" t="s">
        <v>5</v>
      </c>
      <c r="F6" s="11" t="s">
        <v>5</v>
      </c>
      <c r="G6" s="98" t="s">
        <v>5</v>
      </c>
      <c r="H6" s="11" t="s">
        <v>5</v>
      </c>
      <c r="I6" s="121" t="s">
        <v>5</v>
      </c>
      <c r="J6" s="55" t="s">
        <v>5</v>
      </c>
      <c r="K6" s="136" t="s">
        <v>5</v>
      </c>
      <c r="L6" s="11" t="s">
        <v>5</v>
      </c>
      <c r="M6" s="121" t="s">
        <v>5</v>
      </c>
      <c r="N6" s="11" t="s">
        <v>5</v>
      </c>
      <c r="O6" s="11" t="s">
        <v>5</v>
      </c>
      <c r="P6" s="166" t="s">
        <v>197</v>
      </c>
    </row>
    <row r="7" spans="1:16" ht="15" customHeight="1">
      <c r="A7" s="166" t="s">
        <v>150</v>
      </c>
      <c r="B7" s="11" t="s">
        <v>5</v>
      </c>
      <c r="C7" s="98" t="s">
        <v>5</v>
      </c>
      <c r="D7" s="11" t="s">
        <v>5</v>
      </c>
      <c r="E7" s="98" t="s">
        <v>5</v>
      </c>
      <c r="F7" s="11" t="s">
        <v>5</v>
      </c>
      <c r="G7" s="98" t="s">
        <v>5</v>
      </c>
      <c r="H7" s="11" t="s">
        <v>5</v>
      </c>
      <c r="I7" s="121" t="s">
        <v>5</v>
      </c>
      <c r="J7" s="55" t="s">
        <v>5</v>
      </c>
      <c r="K7" s="136" t="s">
        <v>5</v>
      </c>
      <c r="L7" s="11" t="s">
        <v>5</v>
      </c>
      <c r="M7" s="121" t="s">
        <v>5</v>
      </c>
      <c r="N7" s="11" t="s">
        <v>5</v>
      </c>
      <c r="O7" s="11" t="s">
        <v>5</v>
      </c>
      <c r="P7" s="166" t="s">
        <v>198</v>
      </c>
    </row>
    <row r="8" spans="1:16" ht="15" customHeight="1">
      <c r="A8" s="166" t="s">
        <v>151</v>
      </c>
      <c r="B8" s="11" t="s">
        <v>5</v>
      </c>
      <c r="C8" s="98" t="s">
        <v>5</v>
      </c>
      <c r="D8" s="11" t="s">
        <v>5</v>
      </c>
      <c r="E8" s="98" t="s">
        <v>5</v>
      </c>
      <c r="F8" s="11" t="s">
        <v>5</v>
      </c>
      <c r="G8" s="98" t="s">
        <v>5</v>
      </c>
      <c r="H8" s="11" t="s">
        <v>5</v>
      </c>
      <c r="I8" s="121" t="s">
        <v>5</v>
      </c>
      <c r="J8" s="55" t="s">
        <v>5</v>
      </c>
      <c r="K8" s="136" t="s">
        <v>5</v>
      </c>
      <c r="L8" s="11" t="s">
        <v>5</v>
      </c>
      <c r="M8" s="121" t="s">
        <v>5</v>
      </c>
      <c r="N8" s="11" t="s">
        <v>5</v>
      </c>
      <c r="O8" s="11" t="s">
        <v>5</v>
      </c>
      <c r="P8" s="166" t="s">
        <v>199</v>
      </c>
    </row>
    <row r="9" spans="1:16" ht="15" customHeight="1">
      <c r="A9" s="167" t="s">
        <v>152</v>
      </c>
      <c r="B9" s="70" t="s">
        <v>5</v>
      </c>
      <c r="C9" s="99" t="s">
        <v>5</v>
      </c>
      <c r="D9" s="70" t="s">
        <v>5</v>
      </c>
      <c r="E9" s="99" t="s">
        <v>5</v>
      </c>
      <c r="F9" s="70" t="s">
        <v>5</v>
      </c>
      <c r="G9" s="99" t="s">
        <v>5</v>
      </c>
      <c r="H9" s="70" t="s">
        <v>5</v>
      </c>
      <c r="I9" s="159" t="s">
        <v>5</v>
      </c>
      <c r="J9" s="71" t="s">
        <v>5</v>
      </c>
      <c r="K9" s="160" t="s">
        <v>5</v>
      </c>
      <c r="L9" s="70" t="s">
        <v>5</v>
      </c>
      <c r="M9" s="159" t="s">
        <v>5</v>
      </c>
      <c r="N9" s="70" t="s">
        <v>5</v>
      </c>
      <c r="O9" s="70" t="s">
        <v>5</v>
      </c>
      <c r="P9" s="167" t="s">
        <v>200</v>
      </c>
    </row>
    <row r="10" spans="1:17" s="142" customFormat="1" ht="15" customHeight="1">
      <c r="A10" s="72" t="s">
        <v>68</v>
      </c>
      <c r="B10" s="138" t="s">
        <v>5</v>
      </c>
      <c r="C10" s="146" t="s">
        <v>5</v>
      </c>
      <c r="D10" s="138" t="s">
        <v>5</v>
      </c>
      <c r="E10" s="146" t="s">
        <v>5</v>
      </c>
      <c r="F10" s="138" t="s">
        <v>5</v>
      </c>
      <c r="G10" s="146" t="s">
        <v>5</v>
      </c>
      <c r="H10" s="138" t="s">
        <v>5</v>
      </c>
      <c r="I10" s="149" t="s">
        <v>5</v>
      </c>
      <c r="J10" s="140" t="s">
        <v>5</v>
      </c>
      <c r="K10" s="147" t="s">
        <v>5</v>
      </c>
      <c r="L10" s="138" t="s">
        <v>5</v>
      </c>
      <c r="M10" s="149" t="s">
        <v>5</v>
      </c>
      <c r="N10" s="138" t="s">
        <v>5</v>
      </c>
      <c r="O10" s="138" t="s">
        <v>5</v>
      </c>
      <c r="P10" s="72" t="s">
        <v>201</v>
      </c>
      <c r="Q10" s="141"/>
    </row>
    <row r="11" spans="1:16" ht="15" customHeight="1">
      <c r="A11" s="166" t="s">
        <v>153</v>
      </c>
      <c r="B11" s="11" t="s">
        <v>5</v>
      </c>
      <c r="C11" s="98" t="s">
        <v>5</v>
      </c>
      <c r="D11" s="11" t="s">
        <v>5</v>
      </c>
      <c r="E11" s="98" t="s">
        <v>5</v>
      </c>
      <c r="F11" s="11" t="s">
        <v>69</v>
      </c>
      <c r="G11" s="98">
        <v>27.226812965408335</v>
      </c>
      <c r="H11" s="11">
        <v>4</v>
      </c>
      <c r="I11" s="162">
        <v>27.226812965408335</v>
      </c>
      <c r="J11" s="55" t="s">
        <v>5</v>
      </c>
      <c r="K11" s="136" t="s">
        <v>5</v>
      </c>
      <c r="L11" s="11">
        <v>1</v>
      </c>
      <c r="M11" s="121" t="s">
        <v>5</v>
      </c>
      <c r="N11" s="11" t="s">
        <v>5</v>
      </c>
      <c r="O11" s="11" t="s">
        <v>5</v>
      </c>
      <c r="P11" s="166" t="s">
        <v>202</v>
      </c>
    </row>
    <row r="12" spans="1:16" ht="15" customHeight="1">
      <c r="A12" s="166" t="s">
        <v>154</v>
      </c>
      <c r="B12" s="11" t="s">
        <v>5</v>
      </c>
      <c r="C12" s="98" t="s">
        <v>5</v>
      </c>
      <c r="D12" s="11" t="s">
        <v>5</v>
      </c>
      <c r="E12" s="98" t="s">
        <v>5</v>
      </c>
      <c r="F12" s="11" t="s">
        <v>5</v>
      </c>
      <c r="G12" s="98" t="s">
        <v>5</v>
      </c>
      <c r="H12" s="11" t="s">
        <v>5</v>
      </c>
      <c r="I12" s="121" t="s">
        <v>5</v>
      </c>
      <c r="J12" s="55" t="s">
        <v>5</v>
      </c>
      <c r="K12" s="136" t="s">
        <v>5</v>
      </c>
      <c r="L12" s="11" t="s">
        <v>5</v>
      </c>
      <c r="M12" s="121" t="s">
        <v>5</v>
      </c>
      <c r="N12" s="11" t="s">
        <v>5</v>
      </c>
      <c r="O12" s="11" t="s">
        <v>5</v>
      </c>
      <c r="P12" s="166" t="s">
        <v>203</v>
      </c>
    </row>
    <row r="13" spans="1:16" ht="15" customHeight="1">
      <c r="A13" s="166" t="s">
        <v>155</v>
      </c>
      <c r="B13" s="11" t="s">
        <v>5</v>
      </c>
      <c r="C13" s="98" t="s">
        <v>5</v>
      </c>
      <c r="D13" s="11" t="s">
        <v>5</v>
      </c>
      <c r="E13" s="98" t="s">
        <v>5</v>
      </c>
      <c r="F13" s="11" t="s">
        <v>5</v>
      </c>
      <c r="G13" s="98" t="s">
        <v>5</v>
      </c>
      <c r="H13" s="11" t="s">
        <v>5</v>
      </c>
      <c r="I13" s="121" t="s">
        <v>5</v>
      </c>
      <c r="J13" s="55" t="s">
        <v>5</v>
      </c>
      <c r="K13" s="136" t="s">
        <v>5</v>
      </c>
      <c r="L13" s="11">
        <v>2899</v>
      </c>
      <c r="M13" s="121" t="s">
        <v>5</v>
      </c>
      <c r="N13" s="11">
        <v>2338</v>
      </c>
      <c r="O13" s="11" t="s">
        <v>5</v>
      </c>
      <c r="P13" s="166" t="s">
        <v>155</v>
      </c>
    </row>
    <row r="14" spans="1:16" ht="15" customHeight="1">
      <c r="A14" s="166" t="s">
        <v>156</v>
      </c>
      <c r="B14" s="11" t="s">
        <v>5</v>
      </c>
      <c r="C14" s="98" t="s">
        <v>5</v>
      </c>
      <c r="D14" s="11" t="s">
        <v>5</v>
      </c>
      <c r="E14" s="98" t="s">
        <v>5</v>
      </c>
      <c r="F14" s="11">
        <v>17742</v>
      </c>
      <c r="G14" s="98">
        <v>34377.481610556744</v>
      </c>
      <c r="H14" s="11">
        <v>15277</v>
      </c>
      <c r="I14" s="162">
        <v>29601.444836208033</v>
      </c>
      <c r="J14" s="55" t="s">
        <v>5</v>
      </c>
      <c r="K14" s="136" t="s">
        <v>5</v>
      </c>
      <c r="L14" s="11">
        <v>20454</v>
      </c>
      <c r="M14" s="121" t="s">
        <v>5</v>
      </c>
      <c r="N14" s="11">
        <v>21495</v>
      </c>
      <c r="O14" s="11" t="s">
        <v>5</v>
      </c>
      <c r="P14" s="166" t="s">
        <v>204</v>
      </c>
    </row>
    <row r="15" spans="1:16" ht="15" customHeight="1">
      <c r="A15" s="167" t="s">
        <v>157</v>
      </c>
      <c r="B15" s="70" t="s">
        <v>5</v>
      </c>
      <c r="C15" s="99" t="s">
        <v>5</v>
      </c>
      <c r="D15" s="70" t="s">
        <v>5</v>
      </c>
      <c r="E15" s="99" t="s">
        <v>5</v>
      </c>
      <c r="F15" s="70">
        <v>2149</v>
      </c>
      <c r="G15" s="99">
        <v>17935.20926074665</v>
      </c>
      <c r="H15" s="70">
        <v>6761</v>
      </c>
      <c r="I15" s="163">
        <v>29321.916223096505</v>
      </c>
      <c r="J15" s="71" t="s">
        <v>5</v>
      </c>
      <c r="K15" s="160" t="s">
        <v>5</v>
      </c>
      <c r="L15" s="70">
        <v>5059</v>
      </c>
      <c r="M15" s="159" t="s">
        <v>5</v>
      </c>
      <c r="N15" s="70">
        <v>4700</v>
      </c>
      <c r="O15" s="70" t="s">
        <v>5</v>
      </c>
      <c r="P15" s="167" t="s">
        <v>205</v>
      </c>
    </row>
    <row r="16" spans="1:17" s="142" customFormat="1" ht="15" customHeight="1">
      <c r="A16" s="72" t="s">
        <v>70</v>
      </c>
      <c r="B16" s="138" t="s">
        <v>5</v>
      </c>
      <c r="C16" s="146" t="s">
        <v>5</v>
      </c>
      <c r="D16" s="138" t="s">
        <v>5</v>
      </c>
      <c r="E16" s="146" t="s">
        <v>5</v>
      </c>
      <c r="F16" s="138">
        <v>19895</v>
      </c>
      <c r="G16" s="146">
        <v>52339.9176842688</v>
      </c>
      <c r="H16" s="138">
        <v>22042</v>
      </c>
      <c r="I16" s="164">
        <v>58950.58787226995</v>
      </c>
      <c r="J16" s="140" t="s">
        <v>5</v>
      </c>
      <c r="K16" s="147" t="s">
        <v>5</v>
      </c>
      <c r="L16" s="138">
        <v>28403</v>
      </c>
      <c r="M16" s="149" t="s">
        <v>5</v>
      </c>
      <c r="N16" s="138">
        <v>28533</v>
      </c>
      <c r="O16" s="138" t="s">
        <v>5</v>
      </c>
      <c r="P16" s="72" t="s">
        <v>206</v>
      </c>
      <c r="Q16" s="141"/>
    </row>
    <row r="17" spans="1:16" ht="15" customHeight="1">
      <c r="A17" s="166" t="s">
        <v>158</v>
      </c>
      <c r="B17" s="11" t="s">
        <v>5</v>
      </c>
      <c r="C17" s="98" t="s">
        <v>5</v>
      </c>
      <c r="D17" s="11" t="s">
        <v>5</v>
      </c>
      <c r="E17" s="98" t="s">
        <v>5</v>
      </c>
      <c r="F17" s="11">
        <v>4902</v>
      </c>
      <c r="G17" s="98">
        <v>9364.208539236106</v>
      </c>
      <c r="H17" s="11">
        <v>8468</v>
      </c>
      <c r="I17" s="162">
        <v>16177.264703613451</v>
      </c>
      <c r="J17" s="55" t="s">
        <v>5</v>
      </c>
      <c r="K17" s="136" t="s">
        <v>5</v>
      </c>
      <c r="L17" s="11">
        <v>3507</v>
      </c>
      <c r="M17" s="121" t="s">
        <v>5</v>
      </c>
      <c r="N17" s="11">
        <v>2424</v>
      </c>
      <c r="O17" s="11" t="s">
        <v>5</v>
      </c>
      <c r="P17" s="166" t="s">
        <v>207</v>
      </c>
    </row>
    <row r="18" spans="1:16" ht="15" customHeight="1">
      <c r="A18" s="166" t="s">
        <v>159</v>
      </c>
      <c r="B18" s="11" t="s">
        <v>5</v>
      </c>
      <c r="C18" s="98" t="s">
        <v>5</v>
      </c>
      <c r="D18" s="11" t="s">
        <v>5</v>
      </c>
      <c r="E18" s="98" t="s">
        <v>5</v>
      </c>
      <c r="F18" s="11">
        <v>311</v>
      </c>
      <c r="G18" s="98">
        <v>407.9484142650349</v>
      </c>
      <c r="H18" s="11">
        <v>509</v>
      </c>
      <c r="I18" s="162">
        <v>667.0569176525042</v>
      </c>
      <c r="J18" s="55" t="s">
        <v>5</v>
      </c>
      <c r="K18" s="136" t="s">
        <v>5</v>
      </c>
      <c r="L18" s="11">
        <v>238</v>
      </c>
      <c r="M18" s="121" t="s">
        <v>5</v>
      </c>
      <c r="N18" s="11">
        <v>479</v>
      </c>
      <c r="O18" s="11" t="s">
        <v>5</v>
      </c>
      <c r="P18" s="166" t="s">
        <v>208</v>
      </c>
    </row>
    <row r="19" spans="1:16" ht="15" customHeight="1">
      <c r="A19" s="166" t="s">
        <v>160</v>
      </c>
      <c r="B19" s="11" t="s">
        <v>5</v>
      </c>
      <c r="C19" s="98" t="s">
        <v>5</v>
      </c>
      <c r="D19" s="11" t="s">
        <v>5</v>
      </c>
      <c r="E19" s="98" t="s">
        <v>5</v>
      </c>
      <c r="F19" s="11">
        <v>23</v>
      </c>
      <c r="G19" s="98">
        <v>29.94949426194917</v>
      </c>
      <c r="H19" s="11">
        <v>23</v>
      </c>
      <c r="I19" s="162">
        <v>29.94949426194917</v>
      </c>
      <c r="J19" s="55" t="s">
        <v>5</v>
      </c>
      <c r="K19" s="136" t="s">
        <v>5</v>
      </c>
      <c r="L19" s="11">
        <v>59</v>
      </c>
      <c r="M19" s="121" t="s">
        <v>5</v>
      </c>
      <c r="N19" s="11">
        <v>36</v>
      </c>
      <c r="O19" s="11" t="s">
        <v>5</v>
      </c>
      <c r="P19" s="166" t="s">
        <v>209</v>
      </c>
    </row>
    <row r="20" spans="1:16" ht="15" customHeight="1">
      <c r="A20" s="166" t="s">
        <v>161</v>
      </c>
      <c r="B20" s="11" t="s">
        <v>5</v>
      </c>
      <c r="C20" s="98" t="s">
        <v>5</v>
      </c>
      <c r="D20" s="11" t="s">
        <v>5</v>
      </c>
      <c r="E20" s="98" t="s">
        <v>5</v>
      </c>
      <c r="F20" s="11" t="s">
        <v>71</v>
      </c>
      <c r="G20" s="98">
        <v>11.798285618343611</v>
      </c>
      <c r="H20" s="11">
        <v>18</v>
      </c>
      <c r="I20" s="162">
        <v>23.596571236687222</v>
      </c>
      <c r="J20" s="55" t="s">
        <v>5</v>
      </c>
      <c r="K20" s="136" t="s">
        <v>5</v>
      </c>
      <c r="L20" s="11" t="s">
        <v>5</v>
      </c>
      <c r="M20" s="121" t="s">
        <v>5</v>
      </c>
      <c r="N20" s="11" t="s">
        <v>5</v>
      </c>
      <c r="O20" s="11" t="s">
        <v>5</v>
      </c>
      <c r="P20" s="166" t="s">
        <v>210</v>
      </c>
    </row>
    <row r="21" spans="1:16" ht="15" customHeight="1">
      <c r="A21" s="166" t="s">
        <v>162</v>
      </c>
      <c r="B21" s="11" t="s">
        <v>5</v>
      </c>
      <c r="C21" s="98" t="s">
        <v>5</v>
      </c>
      <c r="D21" s="11" t="s">
        <v>5</v>
      </c>
      <c r="E21" s="98" t="s">
        <v>5</v>
      </c>
      <c r="F21" s="11">
        <v>297</v>
      </c>
      <c r="G21" s="98">
        <v>330.8057775297113</v>
      </c>
      <c r="H21" s="11">
        <v>221</v>
      </c>
      <c r="I21" s="162">
        <v>245.9488771208553</v>
      </c>
      <c r="J21" s="55" t="s">
        <v>5</v>
      </c>
      <c r="K21" s="136" t="s">
        <v>5</v>
      </c>
      <c r="L21" s="11">
        <v>679</v>
      </c>
      <c r="M21" s="121" t="s">
        <v>5</v>
      </c>
      <c r="N21" s="11">
        <v>551</v>
      </c>
      <c r="O21" s="11" t="s">
        <v>5</v>
      </c>
      <c r="P21" s="166" t="s">
        <v>211</v>
      </c>
    </row>
    <row r="22" spans="1:16" ht="15" customHeight="1">
      <c r="A22" s="166" t="s">
        <v>163</v>
      </c>
      <c r="B22" s="11" t="s">
        <v>5</v>
      </c>
      <c r="C22" s="98" t="s">
        <v>5</v>
      </c>
      <c r="D22" s="11" t="s">
        <v>5</v>
      </c>
      <c r="E22" s="98" t="s">
        <v>5</v>
      </c>
      <c r="F22" s="11">
        <v>55</v>
      </c>
      <c r="G22" s="98">
        <v>21.32767015623653</v>
      </c>
      <c r="H22" s="11">
        <v>84</v>
      </c>
      <c r="I22" s="162">
        <v>32.672175558490004</v>
      </c>
      <c r="J22" s="55" t="s">
        <v>5</v>
      </c>
      <c r="K22" s="136" t="s">
        <v>5</v>
      </c>
      <c r="L22" s="11">
        <v>58</v>
      </c>
      <c r="M22" s="121" t="s">
        <v>5</v>
      </c>
      <c r="N22" s="11">
        <v>84</v>
      </c>
      <c r="O22" s="11" t="s">
        <v>5</v>
      </c>
      <c r="P22" s="166" t="s">
        <v>212</v>
      </c>
    </row>
    <row r="23" spans="1:16" ht="15" customHeight="1">
      <c r="A23" s="166" t="s">
        <v>164</v>
      </c>
      <c r="B23" s="11" t="s">
        <v>5</v>
      </c>
      <c r="C23" s="98" t="s">
        <v>5</v>
      </c>
      <c r="D23" s="11" t="s">
        <v>5</v>
      </c>
      <c r="E23" s="98" t="s">
        <v>5</v>
      </c>
      <c r="F23" s="11" t="s">
        <v>72</v>
      </c>
      <c r="G23" s="98">
        <v>16.78986799533514</v>
      </c>
      <c r="H23" s="11">
        <v>109</v>
      </c>
      <c r="I23" s="162">
        <v>302.2176239160325</v>
      </c>
      <c r="J23" s="55" t="s">
        <v>5</v>
      </c>
      <c r="K23" s="136" t="s">
        <v>5</v>
      </c>
      <c r="L23" s="11">
        <v>609</v>
      </c>
      <c r="M23" s="121" t="s">
        <v>5</v>
      </c>
      <c r="N23" s="11">
        <v>1244</v>
      </c>
      <c r="O23" s="11" t="s">
        <v>5</v>
      </c>
      <c r="P23" s="166" t="s">
        <v>213</v>
      </c>
    </row>
    <row r="24" spans="1:16" ht="15" customHeight="1">
      <c r="A24" s="167" t="s">
        <v>165</v>
      </c>
      <c r="B24" s="70" t="s">
        <v>5</v>
      </c>
      <c r="C24" s="99" t="s">
        <v>5</v>
      </c>
      <c r="D24" s="70" t="s">
        <v>5</v>
      </c>
      <c r="E24" s="99" t="s">
        <v>5</v>
      </c>
      <c r="F24" s="70">
        <v>267</v>
      </c>
      <c r="G24" s="99">
        <v>2223.9768390577706</v>
      </c>
      <c r="H24" s="70">
        <v>317</v>
      </c>
      <c r="I24" s="163">
        <v>2596.984176683865</v>
      </c>
      <c r="J24" s="71" t="s">
        <v>5</v>
      </c>
      <c r="K24" s="160" t="s">
        <v>5</v>
      </c>
      <c r="L24" s="70">
        <v>356</v>
      </c>
      <c r="M24" s="159" t="s">
        <v>5</v>
      </c>
      <c r="N24" s="70">
        <v>738</v>
      </c>
      <c r="O24" s="70" t="s">
        <v>5</v>
      </c>
      <c r="P24" s="167" t="s">
        <v>214</v>
      </c>
    </row>
    <row r="25" spans="1:17" s="142" customFormat="1" ht="15" customHeight="1">
      <c r="A25" s="72" t="s">
        <v>73</v>
      </c>
      <c r="B25" s="138" t="s">
        <v>5</v>
      </c>
      <c r="C25" s="146" t="s">
        <v>5</v>
      </c>
      <c r="D25" s="138" t="s">
        <v>5</v>
      </c>
      <c r="E25" s="146" t="s">
        <v>5</v>
      </c>
      <c r="F25" s="138">
        <v>5870</v>
      </c>
      <c r="G25" s="146">
        <v>12406.804888120489</v>
      </c>
      <c r="H25" s="138">
        <v>9749</v>
      </c>
      <c r="I25" s="164">
        <v>20075.690540043837</v>
      </c>
      <c r="J25" s="140" t="s">
        <v>5</v>
      </c>
      <c r="K25" s="147" t="s">
        <v>5</v>
      </c>
      <c r="L25" s="138">
        <v>5506</v>
      </c>
      <c r="M25" s="149" t="s">
        <v>5</v>
      </c>
      <c r="N25" s="138">
        <v>5556</v>
      </c>
      <c r="O25" s="138" t="s">
        <v>5</v>
      </c>
      <c r="P25" s="72" t="s">
        <v>215</v>
      </c>
      <c r="Q25" s="141"/>
    </row>
    <row r="26" spans="1:16" ht="15" customHeight="1">
      <c r="A26" s="166" t="s">
        <v>166</v>
      </c>
      <c r="B26" s="11" t="s">
        <v>5</v>
      </c>
      <c r="C26" s="98" t="s">
        <v>5</v>
      </c>
      <c r="D26" s="11" t="s">
        <v>5</v>
      </c>
      <c r="E26" s="98" t="s">
        <v>5</v>
      </c>
      <c r="F26" s="11">
        <v>108057</v>
      </c>
      <c r="G26" s="98">
        <v>26478.529389075695</v>
      </c>
      <c r="H26" s="11">
        <v>89652</v>
      </c>
      <c r="I26" s="162">
        <v>21968.407821355806</v>
      </c>
      <c r="J26" s="55" t="s">
        <v>5</v>
      </c>
      <c r="K26" s="136" t="s">
        <v>5</v>
      </c>
      <c r="L26" s="11">
        <v>51449</v>
      </c>
      <c r="M26" s="121" t="s">
        <v>5</v>
      </c>
      <c r="N26" s="11">
        <v>35126</v>
      </c>
      <c r="O26" s="11" t="s">
        <v>5</v>
      </c>
      <c r="P26" s="166" t="s">
        <v>216</v>
      </c>
    </row>
    <row r="27" spans="1:16" ht="15" customHeight="1">
      <c r="A27" s="166" t="s">
        <v>167</v>
      </c>
      <c r="B27" s="11" t="s">
        <v>5</v>
      </c>
      <c r="C27" s="98" t="s">
        <v>5</v>
      </c>
      <c r="D27" s="11" t="s">
        <v>5</v>
      </c>
      <c r="E27" s="98" t="s">
        <v>5</v>
      </c>
      <c r="F27" s="11">
        <v>30501</v>
      </c>
      <c r="G27" s="98">
        <v>24775.038457873314</v>
      </c>
      <c r="H27" s="11">
        <v>40377</v>
      </c>
      <c r="I27" s="162">
        <v>32796.96511791479</v>
      </c>
      <c r="J27" s="55" t="s">
        <v>5</v>
      </c>
      <c r="K27" s="136" t="s">
        <v>5</v>
      </c>
      <c r="L27" s="11">
        <v>44135</v>
      </c>
      <c r="M27" s="121" t="s">
        <v>5</v>
      </c>
      <c r="N27" s="11">
        <v>43646</v>
      </c>
      <c r="O27" s="11" t="s">
        <v>5</v>
      </c>
      <c r="P27" s="166" t="s">
        <v>217</v>
      </c>
    </row>
    <row r="28" spans="1:16" ht="15" customHeight="1">
      <c r="A28" s="166" t="s">
        <v>168</v>
      </c>
      <c r="B28" s="11" t="s">
        <v>5</v>
      </c>
      <c r="C28" s="98" t="s">
        <v>5</v>
      </c>
      <c r="D28" s="11" t="s">
        <v>5</v>
      </c>
      <c r="E28" s="98" t="s">
        <v>5</v>
      </c>
      <c r="F28" s="11">
        <v>41582</v>
      </c>
      <c r="G28" s="98">
        <v>10566.726111874974</v>
      </c>
      <c r="H28" s="11">
        <v>57431</v>
      </c>
      <c r="I28" s="162">
        <v>14594.025529674958</v>
      </c>
      <c r="J28" s="55" t="s">
        <v>5</v>
      </c>
      <c r="K28" s="136" t="s">
        <v>5</v>
      </c>
      <c r="L28" s="11">
        <v>74670</v>
      </c>
      <c r="M28" s="121" t="s">
        <v>5</v>
      </c>
      <c r="N28" s="11">
        <v>75958</v>
      </c>
      <c r="O28" s="11" t="s">
        <v>5</v>
      </c>
      <c r="P28" s="166" t="s">
        <v>218</v>
      </c>
    </row>
    <row r="29" spans="1:16" ht="15" customHeight="1">
      <c r="A29" s="166" t="s">
        <v>169</v>
      </c>
      <c r="B29" s="11" t="s">
        <v>5</v>
      </c>
      <c r="C29" s="98" t="s">
        <v>5</v>
      </c>
      <c r="D29" s="11" t="s">
        <v>5</v>
      </c>
      <c r="E29" s="98" t="s">
        <v>5</v>
      </c>
      <c r="F29" s="11" t="s">
        <v>5</v>
      </c>
      <c r="G29" s="98" t="s">
        <v>5</v>
      </c>
      <c r="H29" s="11" t="s">
        <v>5</v>
      </c>
      <c r="I29" s="121" t="s">
        <v>5</v>
      </c>
      <c r="J29" s="55" t="s">
        <v>5</v>
      </c>
      <c r="K29" s="136" t="s">
        <v>5</v>
      </c>
      <c r="L29" s="11">
        <v>1694</v>
      </c>
      <c r="M29" s="121" t="s">
        <v>5</v>
      </c>
      <c r="N29" s="11">
        <v>5926</v>
      </c>
      <c r="O29" s="11" t="s">
        <v>5</v>
      </c>
      <c r="P29" s="166" t="s">
        <v>169</v>
      </c>
    </row>
    <row r="30" spans="1:16" ht="15" customHeight="1">
      <c r="A30" s="167" t="s">
        <v>170</v>
      </c>
      <c r="B30" s="70" t="s">
        <v>5</v>
      </c>
      <c r="C30" s="99" t="s">
        <v>5</v>
      </c>
      <c r="D30" s="70" t="s">
        <v>5</v>
      </c>
      <c r="E30" s="99" t="s">
        <v>5</v>
      </c>
      <c r="F30" s="70">
        <v>4856</v>
      </c>
      <c r="G30" s="99">
        <v>1176.6521003217301</v>
      </c>
      <c r="H30" s="70">
        <v>1338</v>
      </c>
      <c r="I30" s="163">
        <v>196.94061378312028</v>
      </c>
      <c r="J30" s="71" t="s">
        <v>5</v>
      </c>
      <c r="K30" s="160" t="s">
        <v>5</v>
      </c>
      <c r="L30" s="70">
        <v>16782</v>
      </c>
      <c r="M30" s="159" t="s">
        <v>5</v>
      </c>
      <c r="N30" s="70">
        <v>17958</v>
      </c>
      <c r="O30" s="70" t="s">
        <v>5</v>
      </c>
      <c r="P30" s="167" t="s">
        <v>219</v>
      </c>
    </row>
    <row r="31" spans="1:17" s="142" customFormat="1" ht="15" customHeight="1">
      <c r="A31" s="72" t="s">
        <v>74</v>
      </c>
      <c r="B31" s="138" t="s">
        <v>5</v>
      </c>
      <c r="C31" s="146" t="s">
        <v>5</v>
      </c>
      <c r="D31" s="138" t="s">
        <v>5</v>
      </c>
      <c r="E31" s="146" t="s">
        <v>5</v>
      </c>
      <c r="F31" s="138">
        <v>184996</v>
      </c>
      <c r="G31" s="146">
        <v>62996.94605914572</v>
      </c>
      <c r="H31" s="138">
        <v>188798</v>
      </c>
      <c r="I31" s="164">
        <v>69556.33908272868</v>
      </c>
      <c r="J31" s="140" t="s">
        <v>5</v>
      </c>
      <c r="K31" s="147" t="s">
        <v>5</v>
      </c>
      <c r="L31" s="138">
        <v>188730</v>
      </c>
      <c r="M31" s="149" t="s">
        <v>5</v>
      </c>
      <c r="N31" s="138">
        <v>178614</v>
      </c>
      <c r="O31" s="138" t="s">
        <v>5</v>
      </c>
      <c r="P31" s="72" t="s">
        <v>75</v>
      </c>
      <c r="Q31" s="141"/>
    </row>
    <row r="32" spans="1:16" ht="15" customHeight="1">
      <c r="A32" s="166" t="s">
        <v>171</v>
      </c>
      <c r="B32" s="11" t="s">
        <v>5</v>
      </c>
      <c r="C32" s="98" t="s">
        <v>5</v>
      </c>
      <c r="D32" s="11" t="s">
        <v>5</v>
      </c>
      <c r="E32" s="98" t="s">
        <v>5</v>
      </c>
      <c r="F32" s="11" t="s">
        <v>5</v>
      </c>
      <c r="G32" s="98" t="s">
        <v>5</v>
      </c>
      <c r="H32" s="11" t="s">
        <v>5</v>
      </c>
      <c r="I32" s="121" t="s">
        <v>5</v>
      </c>
      <c r="J32" s="55" t="s">
        <v>5</v>
      </c>
      <c r="K32" s="136" t="s">
        <v>5</v>
      </c>
      <c r="L32" s="11" t="s">
        <v>5</v>
      </c>
      <c r="M32" s="121" t="s">
        <v>5</v>
      </c>
      <c r="N32" s="11" t="s">
        <v>5</v>
      </c>
      <c r="O32" s="11" t="s">
        <v>5</v>
      </c>
      <c r="P32" s="166" t="s">
        <v>220</v>
      </c>
    </row>
    <row r="33" spans="1:16" ht="15" customHeight="1">
      <c r="A33" s="166" t="s">
        <v>172</v>
      </c>
      <c r="B33" s="11" t="s">
        <v>5</v>
      </c>
      <c r="C33" s="98" t="s">
        <v>5</v>
      </c>
      <c r="D33" s="11" t="s">
        <v>5</v>
      </c>
      <c r="E33" s="98" t="s">
        <v>5</v>
      </c>
      <c r="F33" s="11" t="s">
        <v>5</v>
      </c>
      <c r="G33" s="98" t="s">
        <v>5</v>
      </c>
      <c r="H33" s="11" t="s">
        <v>5</v>
      </c>
      <c r="I33" s="121" t="s">
        <v>5</v>
      </c>
      <c r="J33" s="55" t="s">
        <v>5</v>
      </c>
      <c r="K33" s="136" t="s">
        <v>5</v>
      </c>
      <c r="L33" s="11" t="s">
        <v>5</v>
      </c>
      <c r="M33" s="121" t="s">
        <v>5</v>
      </c>
      <c r="N33" s="11" t="s">
        <v>5</v>
      </c>
      <c r="O33" s="11" t="s">
        <v>5</v>
      </c>
      <c r="P33" s="166" t="s">
        <v>221</v>
      </c>
    </row>
    <row r="34" spans="1:16" ht="15" customHeight="1">
      <c r="A34" s="166" t="s">
        <v>173</v>
      </c>
      <c r="B34" s="11" t="s">
        <v>5</v>
      </c>
      <c r="C34" s="98" t="s">
        <v>5</v>
      </c>
      <c r="D34" s="11" t="s">
        <v>5</v>
      </c>
      <c r="E34" s="98" t="s">
        <v>5</v>
      </c>
      <c r="F34" s="11" t="s">
        <v>5</v>
      </c>
      <c r="G34" s="98" t="s">
        <v>5</v>
      </c>
      <c r="H34" s="11" t="s">
        <v>5</v>
      </c>
      <c r="I34" s="121" t="s">
        <v>5</v>
      </c>
      <c r="J34" s="55" t="s">
        <v>5</v>
      </c>
      <c r="K34" s="136" t="s">
        <v>5</v>
      </c>
      <c r="L34" s="11" t="s">
        <v>5</v>
      </c>
      <c r="M34" s="121" t="s">
        <v>5</v>
      </c>
      <c r="N34" s="11" t="s">
        <v>5</v>
      </c>
      <c r="O34" s="11" t="s">
        <v>5</v>
      </c>
      <c r="P34" s="166" t="s">
        <v>222</v>
      </c>
    </row>
    <row r="35" spans="1:16" ht="15" customHeight="1">
      <c r="A35" s="166" t="s">
        <v>174</v>
      </c>
      <c r="B35" s="11" t="s">
        <v>5</v>
      </c>
      <c r="C35" s="98" t="s">
        <v>5</v>
      </c>
      <c r="D35" s="11" t="s">
        <v>5</v>
      </c>
      <c r="E35" s="98" t="s">
        <v>5</v>
      </c>
      <c r="F35" s="11" t="s">
        <v>5</v>
      </c>
      <c r="G35" s="98" t="s">
        <v>5</v>
      </c>
      <c r="H35" s="11" t="s">
        <v>5</v>
      </c>
      <c r="I35" s="121" t="s">
        <v>5</v>
      </c>
      <c r="J35" s="55" t="s">
        <v>5</v>
      </c>
      <c r="K35" s="136" t="s">
        <v>5</v>
      </c>
      <c r="L35" s="11" t="s">
        <v>5</v>
      </c>
      <c r="M35" s="121" t="s">
        <v>5</v>
      </c>
      <c r="N35" s="11" t="s">
        <v>5</v>
      </c>
      <c r="O35" s="11" t="s">
        <v>5</v>
      </c>
      <c r="P35" s="166" t="s">
        <v>173</v>
      </c>
    </row>
    <row r="36" spans="1:16" ht="15" customHeight="1">
      <c r="A36" s="166" t="s">
        <v>175</v>
      </c>
      <c r="B36" s="11" t="s">
        <v>5</v>
      </c>
      <c r="C36" s="98" t="s">
        <v>5</v>
      </c>
      <c r="D36" s="11" t="s">
        <v>5</v>
      </c>
      <c r="E36" s="98" t="s">
        <v>5</v>
      </c>
      <c r="F36" s="11" t="s">
        <v>5</v>
      </c>
      <c r="G36" s="98" t="s">
        <v>5</v>
      </c>
      <c r="H36" s="11" t="s">
        <v>5</v>
      </c>
      <c r="I36" s="121" t="s">
        <v>5</v>
      </c>
      <c r="J36" s="55" t="s">
        <v>5</v>
      </c>
      <c r="K36" s="136" t="s">
        <v>5</v>
      </c>
      <c r="L36" s="11" t="s">
        <v>5</v>
      </c>
      <c r="M36" s="121" t="s">
        <v>5</v>
      </c>
      <c r="N36" s="11" t="s">
        <v>5</v>
      </c>
      <c r="O36" s="11" t="s">
        <v>5</v>
      </c>
      <c r="P36" s="166" t="s">
        <v>223</v>
      </c>
    </row>
    <row r="37" spans="1:16" ht="15" customHeight="1">
      <c r="A37" s="166" t="s">
        <v>176</v>
      </c>
      <c r="B37" s="11" t="s">
        <v>5</v>
      </c>
      <c r="C37" s="98" t="s">
        <v>5</v>
      </c>
      <c r="D37" s="11" t="s">
        <v>5</v>
      </c>
      <c r="E37" s="98" t="s">
        <v>5</v>
      </c>
      <c r="F37" s="11" t="s">
        <v>5</v>
      </c>
      <c r="G37" s="98" t="s">
        <v>5</v>
      </c>
      <c r="H37" s="11" t="s">
        <v>5</v>
      </c>
      <c r="I37" s="121" t="s">
        <v>5</v>
      </c>
      <c r="J37" s="55" t="s">
        <v>5</v>
      </c>
      <c r="K37" s="136" t="s">
        <v>5</v>
      </c>
      <c r="L37" s="11" t="s">
        <v>5</v>
      </c>
      <c r="M37" s="121" t="s">
        <v>5</v>
      </c>
      <c r="N37" s="11" t="s">
        <v>5</v>
      </c>
      <c r="O37" s="11" t="s">
        <v>5</v>
      </c>
      <c r="P37" s="166" t="s">
        <v>224</v>
      </c>
    </row>
    <row r="38" spans="1:16" ht="15" customHeight="1">
      <c r="A38" s="167" t="s">
        <v>177</v>
      </c>
      <c r="B38" s="70" t="s">
        <v>5</v>
      </c>
      <c r="C38" s="99" t="s">
        <v>5</v>
      </c>
      <c r="D38" s="70" t="s">
        <v>5</v>
      </c>
      <c r="E38" s="99" t="s">
        <v>5</v>
      </c>
      <c r="F38" s="70" t="s">
        <v>5</v>
      </c>
      <c r="G38" s="99" t="s">
        <v>5</v>
      </c>
      <c r="H38" s="70" t="s">
        <v>5</v>
      </c>
      <c r="I38" s="159" t="s">
        <v>5</v>
      </c>
      <c r="J38" s="71" t="s">
        <v>5</v>
      </c>
      <c r="K38" s="160" t="s">
        <v>5</v>
      </c>
      <c r="L38" s="70" t="s">
        <v>5</v>
      </c>
      <c r="M38" s="159" t="s">
        <v>5</v>
      </c>
      <c r="N38" s="70" t="s">
        <v>5</v>
      </c>
      <c r="O38" s="70" t="s">
        <v>5</v>
      </c>
      <c r="P38" s="167" t="s">
        <v>225</v>
      </c>
    </row>
    <row r="39" spans="1:17" s="142" customFormat="1" ht="15" customHeight="1">
      <c r="A39" s="72" t="s">
        <v>76</v>
      </c>
      <c r="B39" s="138" t="s">
        <v>5</v>
      </c>
      <c r="C39" s="146" t="s">
        <v>5</v>
      </c>
      <c r="D39" s="138" t="s">
        <v>5</v>
      </c>
      <c r="E39" s="146" t="s">
        <v>5</v>
      </c>
      <c r="F39" s="138" t="s">
        <v>5</v>
      </c>
      <c r="G39" s="146" t="s">
        <v>5</v>
      </c>
      <c r="H39" s="138" t="s">
        <v>5</v>
      </c>
      <c r="I39" s="149" t="s">
        <v>5</v>
      </c>
      <c r="J39" s="140" t="s">
        <v>5</v>
      </c>
      <c r="K39" s="147" t="s">
        <v>5</v>
      </c>
      <c r="L39" s="138" t="s">
        <v>5</v>
      </c>
      <c r="M39" s="149" t="s">
        <v>5</v>
      </c>
      <c r="N39" s="138" t="s">
        <v>5</v>
      </c>
      <c r="O39" s="138" t="s">
        <v>5</v>
      </c>
      <c r="P39" s="72" t="s">
        <v>226</v>
      </c>
      <c r="Q39" s="141"/>
    </row>
    <row r="40" spans="1:17" s="142" customFormat="1" ht="15" customHeight="1">
      <c r="A40" s="72" t="s">
        <v>178</v>
      </c>
      <c r="B40" s="138" t="s">
        <v>5</v>
      </c>
      <c r="C40" s="146" t="s">
        <v>5</v>
      </c>
      <c r="D40" s="138" t="s">
        <v>5</v>
      </c>
      <c r="E40" s="146" t="s">
        <v>5</v>
      </c>
      <c r="F40" s="138">
        <v>4106</v>
      </c>
      <c r="G40" s="146">
        <v>11830.957793902102</v>
      </c>
      <c r="H40" s="138">
        <v>1099</v>
      </c>
      <c r="I40" s="164">
        <v>3167.3859083091697</v>
      </c>
      <c r="J40" s="140" t="s">
        <v>5</v>
      </c>
      <c r="K40" s="147" t="s">
        <v>5</v>
      </c>
      <c r="L40" s="138">
        <v>209</v>
      </c>
      <c r="M40" s="149" t="s">
        <v>5</v>
      </c>
      <c r="N40" s="138">
        <v>33</v>
      </c>
      <c r="O40" s="138" t="s">
        <v>5</v>
      </c>
      <c r="P40" s="72" t="s">
        <v>77</v>
      </c>
      <c r="Q40" s="141"/>
    </row>
    <row r="41" spans="1:17" s="142" customFormat="1" ht="15" customHeight="1">
      <c r="A41" s="72" t="s">
        <v>78</v>
      </c>
      <c r="B41" s="138" t="s">
        <v>5</v>
      </c>
      <c r="C41" s="146" t="s">
        <v>5</v>
      </c>
      <c r="D41" s="138" t="s">
        <v>5</v>
      </c>
      <c r="E41" s="146" t="s">
        <v>5</v>
      </c>
      <c r="F41" s="138">
        <v>214867</v>
      </c>
      <c r="G41" s="146">
        <v>139574.6264254371</v>
      </c>
      <c r="H41" s="138">
        <v>221688</v>
      </c>
      <c r="I41" s="164">
        <v>151750.0034033516</v>
      </c>
      <c r="J41" s="140" t="s">
        <v>5</v>
      </c>
      <c r="K41" s="147" t="s">
        <v>5</v>
      </c>
      <c r="L41" s="138">
        <v>222848</v>
      </c>
      <c r="M41" s="149" t="s">
        <v>5</v>
      </c>
      <c r="N41" s="138">
        <v>212736</v>
      </c>
      <c r="O41" s="138" t="s">
        <v>5</v>
      </c>
      <c r="P41" s="72" t="s">
        <v>227</v>
      </c>
      <c r="Q41" s="141"/>
    </row>
    <row r="42" spans="1:16" ht="15" customHeight="1">
      <c r="A42" s="166" t="s">
        <v>179</v>
      </c>
      <c r="B42" s="11" t="s">
        <v>5</v>
      </c>
      <c r="C42" s="98" t="s">
        <v>5</v>
      </c>
      <c r="D42" s="11" t="s">
        <v>5</v>
      </c>
      <c r="E42" s="98" t="s">
        <v>5</v>
      </c>
      <c r="F42" s="11" t="s">
        <v>5</v>
      </c>
      <c r="G42" s="98" t="s">
        <v>5</v>
      </c>
      <c r="H42" s="11" t="s">
        <v>5</v>
      </c>
      <c r="I42" s="121" t="s">
        <v>5</v>
      </c>
      <c r="J42" s="55" t="s">
        <v>5</v>
      </c>
      <c r="K42" s="136" t="s">
        <v>5</v>
      </c>
      <c r="L42" s="11">
        <v>4</v>
      </c>
      <c r="M42" s="121" t="s">
        <v>5</v>
      </c>
      <c r="N42" s="11">
        <v>16</v>
      </c>
      <c r="O42" s="11" t="s">
        <v>5</v>
      </c>
      <c r="P42" s="166" t="s">
        <v>228</v>
      </c>
    </row>
    <row r="43" spans="1:16" ht="15" customHeight="1">
      <c r="A43" s="166" t="s">
        <v>180</v>
      </c>
      <c r="B43" s="11" t="s">
        <v>5</v>
      </c>
      <c r="C43" s="98" t="s">
        <v>5</v>
      </c>
      <c r="D43" s="11" t="s">
        <v>5</v>
      </c>
      <c r="E43" s="98" t="s">
        <v>5</v>
      </c>
      <c r="F43" s="11">
        <v>73</v>
      </c>
      <c r="G43" s="98" t="s">
        <v>5</v>
      </c>
      <c r="H43" s="11">
        <v>81</v>
      </c>
      <c r="I43" s="121" t="s">
        <v>5</v>
      </c>
      <c r="J43" s="55" t="s">
        <v>5</v>
      </c>
      <c r="K43" s="136" t="s">
        <v>5</v>
      </c>
      <c r="L43" s="11">
        <v>157</v>
      </c>
      <c r="M43" s="121" t="s">
        <v>5</v>
      </c>
      <c r="N43" s="11">
        <v>224</v>
      </c>
      <c r="O43" s="11" t="s">
        <v>5</v>
      </c>
      <c r="P43" s="166" t="s">
        <v>229</v>
      </c>
    </row>
    <row r="44" spans="1:16" ht="15" customHeight="1">
      <c r="A44" s="166" t="s">
        <v>181</v>
      </c>
      <c r="B44" s="11" t="s">
        <v>5</v>
      </c>
      <c r="C44" s="98" t="s">
        <v>5</v>
      </c>
      <c r="D44" s="11" t="s">
        <v>5</v>
      </c>
      <c r="E44" s="98" t="s">
        <v>5</v>
      </c>
      <c r="F44" s="11">
        <v>268</v>
      </c>
      <c r="G44" s="98">
        <v>722.8718842315913</v>
      </c>
      <c r="H44" s="11">
        <v>111</v>
      </c>
      <c r="I44" s="162">
        <v>299.9487228355818</v>
      </c>
      <c r="J44" s="55" t="s">
        <v>5</v>
      </c>
      <c r="K44" s="136" t="s">
        <v>5</v>
      </c>
      <c r="L44" s="11">
        <v>281</v>
      </c>
      <c r="M44" s="121" t="s">
        <v>5</v>
      </c>
      <c r="N44" s="11">
        <v>496</v>
      </c>
      <c r="O44" s="11" t="s">
        <v>5</v>
      </c>
      <c r="P44" s="166" t="s">
        <v>230</v>
      </c>
    </row>
    <row r="45" spans="1:16" ht="15" customHeight="1">
      <c r="A45" s="167" t="s">
        <v>182</v>
      </c>
      <c r="B45" s="70" t="s">
        <v>5</v>
      </c>
      <c r="C45" s="99" t="s">
        <v>5</v>
      </c>
      <c r="D45" s="70" t="s">
        <v>5</v>
      </c>
      <c r="E45" s="99" t="s">
        <v>5</v>
      </c>
      <c r="F45" s="70" t="s">
        <v>5</v>
      </c>
      <c r="G45" s="99" t="s">
        <v>5</v>
      </c>
      <c r="H45" s="70" t="s">
        <v>5</v>
      </c>
      <c r="I45" s="159" t="s">
        <v>5</v>
      </c>
      <c r="J45" s="71" t="s">
        <v>5</v>
      </c>
      <c r="K45" s="160" t="s">
        <v>5</v>
      </c>
      <c r="L45" s="70">
        <v>54</v>
      </c>
      <c r="M45" s="159" t="s">
        <v>5</v>
      </c>
      <c r="N45" s="70">
        <v>54</v>
      </c>
      <c r="O45" s="70" t="s">
        <v>5</v>
      </c>
      <c r="P45" s="167" t="s">
        <v>231</v>
      </c>
    </row>
    <row r="46" spans="1:17" s="142" customFormat="1" ht="15" customHeight="1">
      <c r="A46" s="72" t="s">
        <v>79</v>
      </c>
      <c r="B46" s="138" t="s">
        <v>5</v>
      </c>
      <c r="C46" s="146" t="s">
        <v>5</v>
      </c>
      <c r="D46" s="138" t="s">
        <v>5</v>
      </c>
      <c r="E46" s="146" t="s">
        <v>5</v>
      </c>
      <c r="F46" s="138">
        <v>341</v>
      </c>
      <c r="G46" s="146">
        <v>722.8718842315913</v>
      </c>
      <c r="H46" s="138">
        <v>192</v>
      </c>
      <c r="I46" s="164">
        <v>299.9487228355818</v>
      </c>
      <c r="J46" s="140" t="s">
        <v>5</v>
      </c>
      <c r="K46" s="147" t="s">
        <v>5</v>
      </c>
      <c r="L46" s="138">
        <v>496</v>
      </c>
      <c r="M46" s="149" t="s">
        <v>5</v>
      </c>
      <c r="N46" s="138">
        <v>790</v>
      </c>
      <c r="O46" s="138" t="s">
        <v>5</v>
      </c>
      <c r="P46" s="72" t="s">
        <v>80</v>
      </c>
      <c r="Q46" s="141"/>
    </row>
    <row r="47" spans="1:16" ht="15" customHeight="1">
      <c r="A47" s="166" t="s">
        <v>183</v>
      </c>
      <c r="B47" s="11" t="s">
        <v>5</v>
      </c>
      <c r="C47" s="98" t="s">
        <v>5</v>
      </c>
      <c r="D47" s="11" t="s">
        <v>5</v>
      </c>
      <c r="E47" s="98" t="s">
        <v>5</v>
      </c>
      <c r="F47" s="11" t="s">
        <v>5</v>
      </c>
      <c r="G47" s="98" t="s">
        <v>5</v>
      </c>
      <c r="H47" s="11" t="s">
        <v>5</v>
      </c>
      <c r="I47" s="121" t="s">
        <v>5</v>
      </c>
      <c r="J47" s="55" t="s">
        <v>5</v>
      </c>
      <c r="K47" s="136" t="s">
        <v>5</v>
      </c>
      <c r="L47" s="11" t="s">
        <v>5</v>
      </c>
      <c r="M47" s="121" t="s">
        <v>5</v>
      </c>
      <c r="N47" s="11" t="s">
        <v>5</v>
      </c>
      <c r="O47" s="11" t="s">
        <v>5</v>
      </c>
      <c r="P47" s="166" t="s">
        <v>232</v>
      </c>
    </row>
    <row r="48" spans="1:16" ht="15" customHeight="1">
      <c r="A48" s="166" t="s">
        <v>184</v>
      </c>
      <c r="B48" s="11" t="s">
        <v>5</v>
      </c>
      <c r="C48" s="98" t="s">
        <v>5</v>
      </c>
      <c r="D48" s="11" t="s">
        <v>5</v>
      </c>
      <c r="E48" s="98" t="s">
        <v>5</v>
      </c>
      <c r="F48" s="11" t="s">
        <v>5</v>
      </c>
      <c r="G48" s="98" t="s">
        <v>5</v>
      </c>
      <c r="H48" s="11" t="s">
        <v>5</v>
      </c>
      <c r="I48" s="121" t="s">
        <v>5</v>
      </c>
      <c r="J48" s="55" t="s">
        <v>5</v>
      </c>
      <c r="K48" s="136" t="s">
        <v>5</v>
      </c>
      <c r="L48" s="11" t="s">
        <v>5</v>
      </c>
      <c r="M48" s="121" t="s">
        <v>5</v>
      </c>
      <c r="N48" s="11" t="s">
        <v>5</v>
      </c>
      <c r="O48" s="11" t="s">
        <v>5</v>
      </c>
      <c r="P48" s="166" t="s">
        <v>233</v>
      </c>
    </row>
    <row r="49" spans="1:16" ht="15" customHeight="1">
      <c r="A49" s="166" t="s">
        <v>185</v>
      </c>
      <c r="B49" s="11" t="s">
        <v>5</v>
      </c>
      <c r="C49" s="98" t="s">
        <v>5</v>
      </c>
      <c r="D49" s="11" t="s">
        <v>5</v>
      </c>
      <c r="E49" s="98" t="s">
        <v>5</v>
      </c>
      <c r="F49" s="11" t="s">
        <v>5</v>
      </c>
      <c r="G49" s="98" t="s">
        <v>5</v>
      </c>
      <c r="H49" s="11" t="s">
        <v>5</v>
      </c>
      <c r="I49" s="121" t="s">
        <v>5</v>
      </c>
      <c r="J49" s="55" t="s">
        <v>5</v>
      </c>
      <c r="K49" s="136" t="s">
        <v>5</v>
      </c>
      <c r="L49" s="11">
        <v>17</v>
      </c>
      <c r="M49" s="121" t="s">
        <v>5</v>
      </c>
      <c r="N49" s="11">
        <v>19</v>
      </c>
      <c r="O49" s="11" t="s">
        <v>5</v>
      </c>
      <c r="P49" s="166" t="s">
        <v>142</v>
      </c>
    </row>
    <row r="50" spans="1:16" ht="15" customHeight="1">
      <c r="A50" s="166" t="s">
        <v>186</v>
      </c>
      <c r="B50" s="11" t="s">
        <v>5</v>
      </c>
      <c r="C50" s="98" t="s">
        <v>5</v>
      </c>
      <c r="D50" s="11" t="s">
        <v>5</v>
      </c>
      <c r="E50" s="98" t="s">
        <v>5</v>
      </c>
      <c r="F50" s="11" t="s">
        <v>5</v>
      </c>
      <c r="G50" s="98" t="s">
        <v>5</v>
      </c>
      <c r="H50" s="11" t="s">
        <v>5</v>
      </c>
      <c r="I50" s="121" t="s">
        <v>5</v>
      </c>
      <c r="J50" s="55" t="s">
        <v>5</v>
      </c>
      <c r="K50" s="136" t="s">
        <v>5</v>
      </c>
      <c r="L50" s="11" t="s">
        <v>5</v>
      </c>
      <c r="M50" s="121" t="s">
        <v>5</v>
      </c>
      <c r="N50" s="11" t="s">
        <v>5</v>
      </c>
      <c r="O50" s="11" t="s">
        <v>5</v>
      </c>
      <c r="P50" s="166" t="s">
        <v>234</v>
      </c>
    </row>
    <row r="51" spans="1:16" ht="15" customHeight="1">
      <c r="A51" s="166" t="s">
        <v>187</v>
      </c>
      <c r="B51" s="11" t="s">
        <v>5</v>
      </c>
      <c r="C51" s="98" t="s">
        <v>5</v>
      </c>
      <c r="D51" s="11" t="s">
        <v>5</v>
      </c>
      <c r="E51" s="98" t="s">
        <v>5</v>
      </c>
      <c r="F51" s="11" t="s">
        <v>5</v>
      </c>
      <c r="G51" s="98" t="s">
        <v>5</v>
      </c>
      <c r="H51" s="11" t="s">
        <v>5</v>
      </c>
      <c r="I51" s="121" t="s">
        <v>5</v>
      </c>
      <c r="J51" s="55" t="s">
        <v>5</v>
      </c>
      <c r="K51" s="136" t="s">
        <v>5</v>
      </c>
      <c r="L51" s="11" t="s">
        <v>5</v>
      </c>
      <c r="M51" s="121" t="s">
        <v>5</v>
      </c>
      <c r="N51" s="11" t="s">
        <v>5</v>
      </c>
      <c r="O51" s="11" t="s">
        <v>5</v>
      </c>
      <c r="P51" s="166" t="s">
        <v>235</v>
      </c>
    </row>
    <row r="52" spans="1:16" ht="15" customHeight="1">
      <c r="A52" s="166" t="s">
        <v>188</v>
      </c>
      <c r="B52" s="11" t="s">
        <v>5</v>
      </c>
      <c r="C52" s="98" t="s">
        <v>5</v>
      </c>
      <c r="D52" s="11" t="s">
        <v>5</v>
      </c>
      <c r="E52" s="98" t="s">
        <v>5</v>
      </c>
      <c r="F52" s="11" t="s">
        <v>5</v>
      </c>
      <c r="G52" s="98" t="s">
        <v>5</v>
      </c>
      <c r="H52" s="11" t="s">
        <v>5</v>
      </c>
      <c r="I52" s="121" t="s">
        <v>5</v>
      </c>
      <c r="J52" s="55" t="s">
        <v>5</v>
      </c>
      <c r="K52" s="136" t="s">
        <v>5</v>
      </c>
      <c r="L52" s="11">
        <v>61</v>
      </c>
      <c r="M52" s="121" t="s">
        <v>5</v>
      </c>
      <c r="N52" s="11">
        <v>8</v>
      </c>
      <c r="O52" s="11" t="s">
        <v>5</v>
      </c>
      <c r="P52" s="166" t="s">
        <v>236</v>
      </c>
    </row>
    <row r="53" spans="1:16" ht="15" customHeight="1">
      <c r="A53" s="166" t="s">
        <v>189</v>
      </c>
      <c r="B53" s="11" t="s">
        <v>5</v>
      </c>
      <c r="C53" s="98" t="s">
        <v>5</v>
      </c>
      <c r="D53" s="11" t="s">
        <v>5</v>
      </c>
      <c r="E53" s="98" t="s">
        <v>5</v>
      </c>
      <c r="F53" s="11" t="s">
        <v>5</v>
      </c>
      <c r="G53" s="98" t="s">
        <v>5</v>
      </c>
      <c r="H53" s="11" t="s">
        <v>5</v>
      </c>
      <c r="I53" s="121" t="s">
        <v>5</v>
      </c>
      <c r="J53" s="55" t="s">
        <v>5</v>
      </c>
      <c r="K53" s="136" t="s">
        <v>5</v>
      </c>
      <c r="L53" s="11">
        <v>16</v>
      </c>
      <c r="M53" s="121" t="s">
        <v>5</v>
      </c>
      <c r="N53" s="11">
        <v>29</v>
      </c>
      <c r="O53" s="11" t="s">
        <v>5</v>
      </c>
      <c r="P53" s="166" t="s">
        <v>237</v>
      </c>
    </row>
    <row r="54" spans="1:16" ht="15" customHeight="1">
      <c r="A54" s="166" t="s">
        <v>190</v>
      </c>
      <c r="B54" s="11" t="s">
        <v>5</v>
      </c>
      <c r="C54" s="98" t="s">
        <v>5</v>
      </c>
      <c r="D54" s="11" t="s">
        <v>5</v>
      </c>
      <c r="E54" s="98" t="s">
        <v>5</v>
      </c>
      <c r="F54" s="11" t="s">
        <v>5</v>
      </c>
      <c r="G54" s="98" t="s">
        <v>5</v>
      </c>
      <c r="H54" s="11" t="s">
        <v>5</v>
      </c>
      <c r="I54" s="121" t="s">
        <v>5</v>
      </c>
      <c r="J54" s="55" t="s">
        <v>5</v>
      </c>
      <c r="K54" s="136" t="s">
        <v>5</v>
      </c>
      <c r="L54" s="11" t="s">
        <v>5</v>
      </c>
      <c r="M54" s="121" t="s">
        <v>5</v>
      </c>
      <c r="N54" s="11" t="s">
        <v>5</v>
      </c>
      <c r="O54" s="11" t="s">
        <v>5</v>
      </c>
      <c r="P54" s="166" t="s">
        <v>238</v>
      </c>
    </row>
    <row r="55" spans="1:16" ht="15" customHeight="1">
      <c r="A55" s="167" t="s">
        <v>191</v>
      </c>
      <c r="B55" s="70" t="s">
        <v>5</v>
      </c>
      <c r="C55" s="99" t="s">
        <v>5</v>
      </c>
      <c r="D55" s="70" t="s">
        <v>5</v>
      </c>
      <c r="E55" s="99" t="s">
        <v>5</v>
      </c>
      <c r="F55" s="70" t="s">
        <v>5</v>
      </c>
      <c r="G55" s="99" t="s">
        <v>5</v>
      </c>
      <c r="H55" s="70" t="s">
        <v>5</v>
      </c>
      <c r="I55" s="159" t="s">
        <v>5</v>
      </c>
      <c r="J55" s="71" t="s">
        <v>5</v>
      </c>
      <c r="K55" s="160" t="s">
        <v>5</v>
      </c>
      <c r="L55" s="70" t="s">
        <v>5</v>
      </c>
      <c r="M55" s="159" t="s">
        <v>5</v>
      </c>
      <c r="N55" s="70" t="s">
        <v>5</v>
      </c>
      <c r="O55" s="70" t="s">
        <v>5</v>
      </c>
      <c r="P55" s="167" t="s">
        <v>239</v>
      </c>
    </row>
    <row r="56" spans="1:17" s="142" customFormat="1" ht="15" customHeight="1">
      <c r="A56" s="72" t="s">
        <v>192</v>
      </c>
      <c r="B56" s="138" t="s">
        <v>5</v>
      </c>
      <c r="C56" s="146" t="s">
        <v>5</v>
      </c>
      <c r="D56" s="138" t="s">
        <v>5</v>
      </c>
      <c r="E56" s="146" t="s">
        <v>5</v>
      </c>
      <c r="F56" s="138" t="s">
        <v>5</v>
      </c>
      <c r="G56" s="146" t="s">
        <v>5</v>
      </c>
      <c r="H56" s="138" t="s">
        <v>5</v>
      </c>
      <c r="I56" s="149" t="s">
        <v>5</v>
      </c>
      <c r="J56" s="140" t="s">
        <v>5</v>
      </c>
      <c r="K56" s="147" t="s">
        <v>5</v>
      </c>
      <c r="L56" s="138">
        <v>94</v>
      </c>
      <c r="M56" s="149" t="s">
        <v>5</v>
      </c>
      <c r="N56" s="138">
        <v>56</v>
      </c>
      <c r="O56" s="138" t="s">
        <v>5</v>
      </c>
      <c r="P56" s="72" t="s">
        <v>240</v>
      </c>
      <c r="Q56" s="141"/>
    </row>
    <row r="57" spans="1:17" s="142" customFormat="1" ht="15" customHeight="1">
      <c r="A57" s="72" t="s">
        <v>117</v>
      </c>
      <c r="B57" s="138" t="s">
        <v>5</v>
      </c>
      <c r="C57" s="146" t="s">
        <v>5</v>
      </c>
      <c r="D57" s="138" t="s">
        <v>5</v>
      </c>
      <c r="E57" s="146" t="s">
        <v>5</v>
      </c>
      <c r="F57" s="138" t="s">
        <v>5</v>
      </c>
      <c r="G57" s="146" t="s">
        <v>5</v>
      </c>
      <c r="H57" s="138" t="s">
        <v>5</v>
      </c>
      <c r="I57" s="149" t="s">
        <v>5</v>
      </c>
      <c r="J57" s="140" t="s">
        <v>5</v>
      </c>
      <c r="K57" s="147" t="s">
        <v>5</v>
      </c>
      <c r="L57" s="138" t="s">
        <v>5</v>
      </c>
      <c r="M57" s="149" t="s">
        <v>5</v>
      </c>
      <c r="N57" s="138">
        <v>2</v>
      </c>
      <c r="O57" s="138" t="s">
        <v>5</v>
      </c>
      <c r="P57" s="72" t="s">
        <v>116</v>
      </c>
      <c r="Q57" s="141"/>
    </row>
    <row r="58" spans="1:16" ht="15" customHeight="1">
      <c r="A58" s="168" t="s">
        <v>193</v>
      </c>
      <c r="B58" s="11" t="s">
        <v>5</v>
      </c>
      <c r="C58" s="98" t="s">
        <v>5</v>
      </c>
      <c r="D58" s="11" t="s">
        <v>5</v>
      </c>
      <c r="E58" s="98" t="s">
        <v>5</v>
      </c>
      <c r="F58" s="11" t="s">
        <v>5</v>
      </c>
      <c r="G58" s="98" t="s">
        <v>5</v>
      </c>
      <c r="H58" s="11" t="s">
        <v>5</v>
      </c>
      <c r="I58" s="121" t="s">
        <v>5</v>
      </c>
      <c r="J58" s="55" t="s">
        <v>5</v>
      </c>
      <c r="K58" s="136" t="s">
        <v>5</v>
      </c>
      <c r="L58" s="11" t="s">
        <v>5</v>
      </c>
      <c r="M58" s="121" t="s">
        <v>5</v>
      </c>
      <c r="N58" s="11" t="s">
        <v>5</v>
      </c>
      <c r="O58" s="11" t="s">
        <v>5</v>
      </c>
      <c r="P58" s="166" t="s">
        <v>241</v>
      </c>
    </row>
    <row r="59" spans="1:16" ht="15" customHeight="1">
      <c r="A59" s="168" t="s">
        <v>194</v>
      </c>
      <c r="B59" s="11" t="s">
        <v>5</v>
      </c>
      <c r="C59" s="98" t="s">
        <v>5</v>
      </c>
      <c r="D59" s="11" t="s">
        <v>5</v>
      </c>
      <c r="E59" s="98" t="s">
        <v>5</v>
      </c>
      <c r="F59" s="11" t="s">
        <v>5</v>
      </c>
      <c r="G59" s="98" t="s">
        <v>5</v>
      </c>
      <c r="H59" s="11" t="s">
        <v>5</v>
      </c>
      <c r="I59" s="121" t="s">
        <v>5</v>
      </c>
      <c r="J59" s="55" t="s">
        <v>5</v>
      </c>
      <c r="K59" s="136" t="s">
        <v>5</v>
      </c>
      <c r="L59" s="11" t="s">
        <v>5</v>
      </c>
      <c r="M59" s="121" t="s">
        <v>5</v>
      </c>
      <c r="N59" s="11" t="s">
        <v>5</v>
      </c>
      <c r="O59" s="11" t="s">
        <v>5</v>
      </c>
      <c r="P59" s="166" t="s">
        <v>242</v>
      </c>
    </row>
    <row r="60" spans="1:16" ht="15" customHeight="1">
      <c r="A60" s="169" t="s">
        <v>195</v>
      </c>
      <c r="B60" s="70" t="s">
        <v>5</v>
      </c>
      <c r="C60" s="99" t="s">
        <v>5</v>
      </c>
      <c r="D60" s="70" t="s">
        <v>5</v>
      </c>
      <c r="E60" s="99" t="s">
        <v>5</v>
      </c>
      <c r="F60" s="70" t="s">
        <v>5</v>
      </c>
      <c r="G60" s="99" t="s">
        <v>5</v>
      </c>
      <c r="H60" s="70" t="s">
        <v>5</v>
      </c>
      <c r="I60" s="159" t="s">
        <v>5</v>
      </c>
      <c r="J60" s="71" t="s">
        <v>5</v>
      </c>
      <c r="K60" s="160" t="s">
        <v>5</v>
      </c>
      <c r="L60" s="70" t="s">
        <v>5</v>
      </c>
      <c r="M60" s="159" t="s">
        <v>5</v>
      </c>
      <c r="N60" s="70" t="s">
        <v>5</v>
      </c>
      <c r="O60" s="70" t="s">
        <v>5</v>
      </c>
      <c r="P60" s="167" t="s">
        <v>243</v>
      </c>
    </row>
    <row r="61" spans="1:17" s="142" customFormat="1" ht="15" customHeight="1">
      <c r="A61" s="72" t="s">
        <v>64</v>
      </c>
      <c r="B61" s="138" t="s">
        <v>5</v>
      </c>
      <c r="C61" s="146" t="s">
        <v>5</v>
      </c>
      <c r="D61" s="138" t="s">
        <v>5</v>
      </c>
      <c r="E61" s="146" t="s">
        <v>5</v>
      </c>
      <c r="F61" s="138" t="s">
        <v>5</v>
      </c>
      <c r="G61" s="146" t="s">
        <v>5</v>
      </c>
      <c r="H61" s="138" t="s">
        <v>5</v>
      </c>
      <c r="I61" s="149" t="s">
        <v>5</v>
      </c>
      <c r="J61" s="140" t="s">
        <v>5</v>
      </c>
      <c r="K61" s="147" t="s">
        <v>5</v>
      </c>
      <c r="L61" s="138" t="s">
        <v>5</v>
      </c>
      <c r="M61" s="149" t="s">
        <v>5</v>
      </c>
      <c r="N61" s="140" t="s">
        <v>5</v>
      </c>
      <c r="O61" s="138" t="s">
        <v>5</v>
      </c>
      <c r="P61" s="72" t="s">
        <v>65</v>
      </c>
      <c r="Q61" s="141"/>
    </row>
    <row r="62" spans="1:17" s="142" customFormat="1" ht="15" customHeight="1">
      <c r="A62" s="72" t="s">
        <v>81</v>
      </c>
      <c r="B62" s="138" t="s">
        <v>5</v>
      </c>
      <c r="C62" s="146" t="s">
        <v>5</v>
      </c>
      <c r="D62" s="138" t="s">
        <v>5</v>
      </c>
      <c r="E62" s="146" t="s">
        <v>5</v>
      </c>
      <c r="F62" s="138" t="s">
        <v>5</v>
      </c>
      <c r="G62" s="146" t="s">
        <v>5</v>
      </c>
      <c r="H62" s="138" t="s">
        <v>5</v>
      </c>
      <c r="I62" s="149" t="s">
        <v>5</v>
      </c>
      <c r="J62" s="140" t="s">
        <v>5</v>
      </c>
      <c r="K62" s="147" t="s">
        <v>5</v>
      </c>
      <c r="L62" s="138" t="s">
        <v>5</v>
      </c>
      <c r="M62" s="149" t="s">
        <v>5</v>
      </c>
      <c r="N62" s="138" t="s">
        <v>5</v>
      </c>
      <c r="O62" s="138" t="s">
        <v>5</v>
      </c>
      <c r="P62" s="72" t="s">
        <v>82</v>
      </c>
      <c r="Q62" s="141"/>
    </row>
    <row r="63" spans="1:17" s="142" customFormat="1" ht="15" customHeight="1" thickBot="1">
      <c r="A63" s="73" t="s">
        <v>83</v>
      </c>
      <c r="B63" s="143" t="s">
        <v>5</v>
      </c>
      <c r="C63" s="156" t="s">
        <v>5</v>
      </c>
      <c r="D63" s="143" t="s">
        <v>5</v>
      </c>
      <c r="E63" s="156" t="s">
        <v>5</v>
      </c>
      <c r="F63" s="143">
        <v>215208</v>
      </c>
      <c r="G63" s="156">
        <v>140297.4983096687</v>
      </c>
      <c r="H63" s="143">
        <v>221880</v>
      </c>
      <c r="I63" s="165">
        <v>152049.9521261872</v>
      </c>
      <c r="J63" s="145" t="s">
        <v>5</v>
      </c>
      <c r="K63" s="161" t="s">
        <v>5</v>
      </c>
      <c r="L63" s="143">
        <v>223438</v>
      </c>
      <c r="M63" s="157" t="s">
        <v>5</v>
      </c>
      <c r="N63" s="143">
        <v>213584</v>
      </c>
      <c r="O63" s="143" t="s">
        <v>5</v>
      </c>
      <c r="P63" s="73" t="s">
        <v>84</v>
      </c>
      <c r="Q63" s="141"/>
    </row>
    <row r="64" spans="2:15" ht="12.75">
      <c r="B64" s="170" t="s">
        <v>2</v>
      </c>
      <c r="C64" s="170" t="s">
        <v>2</v>
      </c>
      <c r="D64" s="170" t="s">
        <v>2</v>
      </c>
      <c r="E64" s="170" t="s">
        <v>2</v>
      </c>
      <c r="F64" s="170" t="s">
        <v>2</v>
      </c>
      <c r="G64" s="170" t="s">
        <v>2</v>
      </c>
      <c r="H64" s="170" t="s">
        <v>2</v>
      </c>
      <c r="I64" s="170" t="s">
        <v>2</v>
      </c>
      <c r="J64" s="170"/>
      <c r="K64" s="170"/>
      <c r="L64" s="170"/>
      <c r="M64" s="170"/>
      <c r="N64" s="170"/>
      <c r="O64" s="170"/>
    </row>
    <row r="65" spans="1:16" ht="12.75">
      <c r="A65" s="3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</row>
    <row r="66" spans="1:16" ht="12.75">
      <c r="A66" s="3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</row>
    <row r="67" spans="1:16" ht="12.75">
      <c r="A67" s="49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49"/>
    </row>
    <row r="68" spans="1:16" ht="12.75">
      <c r="A68" s="49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49"/>
    </row>
    <row r="69" spans="1:16" ht="12.75">
      <c r="A69" s="49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49"/>
    </row>
    <row r="70" spans="1:16" ht="12.75">
      <c r="A70" s="49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49"/>
    </row>
    <row r="71" spans="1:16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1:1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6" customWidth="1"/>
    <col min="2" max="7" width="9.7109375" style="76" customWidth="1"/>
    <col min="8" max="9" width="9.7109375" style="78" customWidth="1"/>
    <col min="10" max="13" width="9.7109375" style="76" customWidth="1"/>
    <col min="14" max="15" width="9.7109375" style="78" customWidth="1"/>
    <col min="16" max="16" width="26.7109375" style="76" customWidth="1"/>
    <col min="17" max="16384" width="12.57421875" style="76" customWidth="1"/>
  </cols>
  <sheetData>
    <row r="1" spans="1:16" s="21" customFormat="1" ht="18" customHeight="1">
      <c r="A1" s="52" t="str">
        <f>country</f>
        <v>NETHERLANDS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0" t="str">
        <f>pays</f>
        <v>PAYS-BAS</v>
      </c>
    </row>
    <row r="2" spans="1:16" s="21" customFormat="1" ht="18" customHeight="1" thickBot="1">
      <c r="A2" s="84" t="s">
        <v>40</v>
      </c>
      <c r="B2" s="85"/>
      <c r="C2" s="63"/>
      <c r="D2" s="85"/>
      <c r="E2" s="63"/>
      <c r="F2" s="85"/>
      <c r="G2" s="63"/>
      <c r="H2" s="86"/>
      <c r="I2" s="85"/>
      <c r="J2" s="85"/>
      <c r="K2" s="63"/>
      <c r="L2" s="85"/>
      <c r="M2" s="63"/>
      <c r="N2" s="86"/>
      <c r="O2" s="85"/>
      <c r="P2" s="87" t="s">
        <v>41</v>
      </c>
    </row>
    <row r="3" spans="2:15" s="18" customFormat="1" ht="19.5" customHeight="1">
      <c r="B3" s="19">
        <v>1995</v>
      </c>
      <c r="C3" s="95"/>
      <c r="D3" s="19">
        <v>1996</v>
      </c>
      <c r="E3" s="95"/>
      <c r="F3" s="19">
        <v>1997</v>
      </c>
      <c r="G3" s="95"/>
      <c r="H3" s="88">
        <v>1998</v>
      </c>
      <c r="I3" s="101"/>
      <c r="J3" s="19">
        <v>1999</v>
      </c>
      <c r="K3" s="95"/>
      <c r="L3" s="19">
        <v>2000</v>
      </c>
      <c r="M3" s="95"/>
      <c r="N3" s="88">
        <v>2001</v>
      </c>
      <c r="O3" s="89"/>
    </row>
    <row r="4" spans="1:15" s="75" customFormat="1" ht="18" customHeight="1">
      <c r="A4" s="75" t="s">
        <v>2</v>
      </c>
      <c r="B4" s="69" t="s">
        <v>42</v>
      </c>
      <c r="C4" s="96" t="str">
        <f>unit</f>
        <v>EUR 000</v>
      </c>
      <c r="D4" s="69" t="s">
        <v>42</v>
      </c>
      <c r="E4" s="96" t="str">
        <f>unit</f>
        <v>EUR 000</v>
      </c>
      <c r="F4" s="69" t="s">
        <v>42</v>
      </c>
      <c r="G4" s="96" t="str">
        <f>unit</f>
        <v>EUR 000</v>
      </c>
      <c r="H4" s="69" t="s">
        <v>42</v>
      </c>
      <c r="I4" s="96" t="str">
        <f>unit</f>
        <v>EUR 000</v>
      </c>
      <c r="J4" s="69" t="s">
        <v>42</v>
      </c>
      <c r="K4" s="96" t="str">
        <f>unit</f>
        <v>EUR 000</v>
      </c>
      <c r="L4" s="69" t="s">
        <v>42</v>
      </c>
      <c r="M4" s="96" t="str">
        <f>unit</f>
        <v>EUR 000</v>
      </c>
      <c r="N4" s="69" t="s">
        <v>42</v>
      </c>
      <c r="O4" s="69" t="str">
        <f>unit</f>
        <v>EUR 000</v>
      </c>
    </row>
    <row r="5" spans="1:16" ht="15" customHeight="1">
      <c r="A5" s="22" t="s">
        <v>43</v>
      </c>
      <c r="B5" s="11" t="s">
        <v>5</v>
      </c>
      <c r="C5" s="121" t="s">
        <v>5</v>
      </c>
      <c r="D5" s="11" t="s">
        <v>5</v>
      </c>
      <c r="E5" s="121" t="s">
        <v>5</v>
      </c>
      <c r="F5" s="11" t="s">
        <v>5</v>
      </c>
      <c r="G5" s="121" t="s">
        <v>5</v>
      </c>
      <c r="H5" s="11" t="s">
        <v>5</v>
      </c>
      <c r="I5" s="121" t="s">
        <v>5</v>
      </c>
      <c r="J5" s="11" t="s">
        <v>5</v>
      </c>
      <c r="K5" s="121" t="s">
        <v>5</v>
      </c>
      <c r="L5" s="11" t="s">
        <v>5</v>
      </c>
      <c r="M5" s="121" t="s">
        <v>5</v>
      </c>
      <c r="N5" s="11" t="s">
        <v>5</v>
      </c>
      <c r="O5" s="11" t="s">
        <v>5</v>
      </c>
      <c r="P5" s="22" t="s">
        <v>134</v>
      </c>
    </row>
    <row r="6" spans="1:16" ht="15" customHeight="1">
      <c r="A6" s="22" t="s">
        <v>44</v>
      </c>
      <c r="B6" s="11" t="s">
        <v>5</v>
      </c>
      <c r="C6" s="121" t="s">
        <v>5</v>
      </c>
      <c r="D6" s="11" t="s">
        <v>5</v>
      </c>
      <c r="E6" s="121" t="s">
        <v>5</v>
      </c>
      <c r="F6" s="11" t="s">
        <v>5</v>
      </c>
      <c r="G6" s="121" t="s">
        <v>5</v>
      </c>
      <c r="H6" s="11" t="s">
        <v>5</v>
      </c>
      <c r="I6" s="121" t="s">
        <v>5</v>
      </c>
      <c r="J6" s="11" t="s">
        <v>5</v>
      </c>
      <c r="K6" s="121" t="s">
        <v>5</v>
      </c>
      <c r="L6" s="11" t="s">
        <v>5</v>
      </c>
      <c r="M6" s="121" t="s">
        <v>5</v>
      </c>
      <c r="N6" s="11" t="s">
        <v>5</v>
      </c>
      <c r="O6" s="11" t="s">
        <v>5</v>
      </c>
      <c r="P6" s="22" t="s">
        <v>135</v>
      </c>
    </row>
    <row r="7" spans="1:16" ht="15" customHeight="1">
      <c r="A7" s="22" t="s">
        <v>133</v>
      </c>
      <c r="B7" s="11" t="s">
        <v>5</v>
      </c>
      <c r="C7" s="121" t="s">
        <v>5</v>
      </c>
      <c r="D7" s="11" t="s">
        <v>5</v>
      </c>
      <c r="E7" s="121" t="s">
        <v>5</v>
      </c>
      <c r="F7" s="11" t="s">
        <v>5</v>
      </c>
      <c r="G7" s="121" t="s">
        <v>5</v>
      </c>
      <c r="H7" s="11" t="s">
        <v>5</v>
      </c>
      <c r="I7" s="121" t="s">
        <v>5</v>
      </c>
      <c r="J7" s="11" t="s">
        <v>5</v>
      </c>
      <c r="K7" s="121" t="s">
        <v>5</v>
      </c>
      <c r="L7" s="11" t="s">
        <v>5</v>
      </c>
      <c r="M7" s="121" t="s">
        <v>5</v>
      </c>
      <c r="N7" s="11" t="s">
        <v>5</v>
      </c>
      <c r="O7" s="11" t="s">
        <v>5</v>
      </c>
      <c r="P7" s="22" t="s">
        <v>45</v>
      </c>
    </row>
    <row r="8" spans="1:19" ht="15" customHeight="1">
      <c r="A8" s="23" t="s">
        <v>145</v>
      </c>
      <c r="B8" s="11" t="s">
        <v>5</v>
      </c>
      <c r="C8" s="121" t="s">
        <v>5</v>
      </c>
      <c r="D8" s="11" t="s">
        <v>5</v>
      </c>
      <c r="E8" s="121" t="s">
        <v>5</v>
      </c>
      <c r="F8" s="11" t="s">
        <v>5</v>
      </c>
      <c r="G8" s="121" t="s">
        <v>5</v>
      </c>
      <c r="H8" s="11" t="s">
        <v>5</v>
      </c>
      <c r="I8" s="121" t="s">
        <v>5</v>
      </c>
      <c r="J8" s="11" t="s">
        <v>5</v>
      </c>
      <c r="K8" s="121" t="s">
        <v>5</v>
      </c>
      <c r="L8" s="11" t="s">
        <v>5</v>
      </c>
      <c r="M8" s="121" t="s">
        <v>5</v>
      </c>
      <c r="N8" s="11" t="s">
        <v>5</v>
      </c>
      <c r="O8" s="11" t="s">
        <v>5</v>
      </c>
      <c r="P8" s="77" t="s">
        <v>136</v>
      </c>
      <c r="S8" s="78"/>
    </row>
    <row r="9" spans="1:19" ht="15" customHeight="1">
      <c r="A9" s="24" t="s">
        <v>144</v>
      </c>
      <c r="B9" s="11" t="s">
        <v>5</v>
      </c>
      <c r="C9" s="121" t="s">
        <v>5</v>
      </c>
      <c r="D9" s="11" t="s">
        <v>5</v>
      </c>
      <c r="E9" s="121" t="s">
        <v>5</v>
      </c>
      <c r="F9" s="11" t="s">
        <v>5</v>
      </c>
      <c r="G9" s="121" t="s">
        <v>5</v>
      </c>
      <c r="H9" s="11" t="s">
        <v>5</v>
      </c>
      <c r="I9" s="121" t="s">
        <v>5</v>
      </c>
      <c r="J9" s="11" t="s">
        <v>5</v>
      </c>
      <c r="K9" s="121" t="s">
        <v>5</v>
      </c>
      <c r="L9" s="11" t="s">
        <v>5</v>
      </c>
      <c r="M9" s="121" t="s">
        <v>5</v>
      </c>
      <c r="N9" s="11" t="s">
        <v>5</v>
      </c>
      <c r="O9" s="11" t="s">
        <v>5</v>
      </c>
      <c r="P9" s="25" t="s">
        <v>137</v>
      </c>
      <c r="S9" s="78"/>
    </row>
    <row r="10" spans="1:19" ht="15" customHeight="1">
      <c r="A10" s="22" t="s">
        <v>46</v>
      </c>
      <c r="B10" s="11">
        <v>200</v>
      </c>
      <c r="C10" s="97">
        <f>800*(1/2.20371)</f>
        <v>363.02417287211114</v>
      </c>
      <c r="D10" s="11">
        <v>250</v>
      </c>
      <c r="E10" s="97">
        <f>1000*(1/2.20371)</f>
        <v>453.78021609013894</v>
      </c>
      <c r="F10" s="11">
        <v>58</v>
      </c>
      <c r="G10" s="97">
        <f>232*(1/2.20371)</f>
        <v>105.27701013291222</v>
      </c>
      <c r="H10" s="11" t="s">
        <v>5</v>
      </c>
      <c r="I10" s="121" t="s">
        <v>5</v>
      </c>
      <c r="J10" s="11" t="s">
        <v>5</v>
      </c>
      <c r="K10" s="121" t="s">
        <v>5</v>
      </c>
      <c r="L10" s="11" t="s">
        <v>5</v>
      </c>
      <c r="M10" s="121" t="s">
        <v>5</v>
      </c>
      <c r="N10" s="11" t="s">
        <v>5</v>
      </c>
      <c r="O10" s="11" t="s">
        <v>5</v>
      </c>
      <c r="P10" s="22" t="s">
        <v>47</v>
      </c>
      <c r="S10" s="78"/>
    </row>
    <row r="11" spans="1:19" ht="15" customHeight="1">
      <c r="A11" s="26" t="s">
        <v>48</v>
      </c>
      <c r="B11" s="172" t="s">
        <v>5</v>
      </c>
      <c r="C11" s="173" t="s">
        <v>5</v>
      </c>
      <c r="D11" s="172" t="s">
        <v>5</v>
      </c>
      <c r="E11" s="173" t="s">
        <v>5</v>
      </c>
      <c r="F11" s="172" t="s">
        <v>5</v>
      </c>
      <c r="G11" s="173" t="s">
        <v>5</v>
      </c>
      <c r="H11" s="172" t="s">
        <v>5</v>
      </c>
      <c r="I11" s="173" t="s">
        <v>5</v>
      </c>
      <c r="J11" s="172" t="s">
        <v>5</v>
      </c>
      <c r="K11" s="173" t="s">
        <v>5</v>
      </c>
      <c r="L11" s="172" t="s">
        <v>5</v>
      </c>
      <c r="M11" s="173" t="s">
        <v>5</v>
      </c>
      <c r="N11" s="172" t="s">
        <v>5</v>
      </c>
      <c r="O11" s="172" t="s">
        <v>5</v>
      </c>
      <c r="P11" s="79" t="s">
        <v>49</v>
      </c>
      <c r="Q11" s="27"/>
      <c r="S11" s="78"/>
    </row>
    <row r="12" spans="1:19" ht="15" customHeight="1">
      <c r="A12" s="22" t="s">
        <v>50</v>
      </c>
      <c r="B12" s="11" t="s">
        <v>5</v>
      </c>
      <c r="C12" s="121" t="s">
        <v>5</v>
      </c>
      <c r="D12" s="11" t="s">
        <v>5</v>
      </c>
      <c r="E12" s="121" t="s">
        <v>5</v>
      </c>
      <c r="F12" s="11" t="s">
        <v>5</v>
      </c>
      <c r="G12" s="121" t="s">
        <v>5</v>
      </c>
      <c r="H12" s="11" t="s">
        <v>5</v>
      </c>
      <c r="I12" s="121" t="s">
        <v>5</v>
      </c>
      <c r="J12" s="11" t="s">
        <v>5</v>
      </c>
      <c r="K12" s="121" t="s">
        <v>5</v>
      </c>
      <c r="L12" s="11" t="s">
        <v>5</v>
      </c>
      <c r="M12" s="121" t="s">
        <v>5</v>
      </c>
      <c r="N12" s="11" t="s">
        <v>5</v>
      </c>
      <c r="O12" s="11" t="s">
        <v>5</v>
      </c>
      <c r="P12" s="22" t="s">
        <v>51</v>
      </c>
      <c r="S12" s="78"/>
    </row>
    <row r="13" spans="1:19" ht="15" customHeight="1">
      <c r="A13" s="22" t="s">
        <v>52</v>
      </c>
      <c r="B13" s="11" t="s">
        <v>5</v>
      </c>
      <c r="C13" s="121" t="s">
        <v>5</v>
      </c>
      <c r="D13" s="11" t="s">
        <v>5</v>
      </c>
      <c r="E13" s="121" t="s">
        <v>5</v>
      </c>
      <c r="F13" s="11" t="s">
        <v>5</v>
      </c>
      <c r="G13" s="121" t="s">
        <v>5</v>
      </c>
      <c r="H13" s="11" t="s">
        <v>5</v>
      </c>
      <c r="I13" s="121" t="s">
        <v>5</v>
      </c>
      <c r="J13" s="11" t="s">
        <v>5</v>
      </c>
      <c r="K13" s="121" t="s">
        <v>5</v>
      </c>
      <c r="L13" s="11" t="s">
        <v>5</v>
      </c>
      <c r="M13" s="121" t="s">
        <v>5</v>
      </c>
      <c r="N13" s="11" t="s">
        <v>5</v>
      </c>
      <c r="O13" s="11" t="s">
        <v>5</v>
      </c>
      <c r="P13" s="22" t="s">
        <v>53</v>
      </c>
      <c r="S13" s="78"/>
    </row>
    <row r="14" spans="1:19" ht="15" customHeight="1">
      <c r="A14" s="22" t="s">
        <v>54</v>
      </c>
      <c r="B14" s="11">
        <v>1019</v>
      </c>
      <c r="C14" s="98">
        <v>1849.6081607834062</v>
      </c>
      <c r="D14" s="11">
        <v>1200</v>
      </c>
      <c r="E14" s="98">
        <v>2178.1450372326667</v>
      </c>
      <c r="F14" s="11">
        <v>1206</v>
      </c>
      <c r="G14" s="98">
        <v>2189.03576241883</v>
      </c>
      <c r="H14" s="11" t="s">
        <v>5</v>
      </c>
      <c r="I14" s="121" t="s">
        <v>5</v>
      </c>
      <c r="J14" s="11" t="s">
        <v>5</v>
      </c>
      <c r="K14" s="121" t="s">
        <v>5</v>
      </c>
      <c r="L14" s="11" t="s">
        <v>5</v>
      </c>
      <c r="M14" s="121" t="s">
        <v>5</v>
      </c>
      <c r="N14" s="11" t="s">
        <v>5</v>
      </c>
      <c r="O14" s="11" t="s">
        <v>5</v>
      </c>
      <c r="P14" s="28" t="s">
        <v>55</v>
      </c>
      <c r="S14" s="78"/>
    </row>
    <row r="15" spans="1:19" ht="15" customHeight="1">
      <c r="A15" s="22" t="s">
        <v>132</v>
      </c>
      <c r="B15" s="11" t="s">
        <v>5</v>
      </c>
      <c r="C15" s="98" t="s">
        <v>5</v>
      </c>
      <c r="D15" s="11" t="s">
        <v>5</v>
      </c>
      <c r="E15" s="98" t="s">
        <v>5</v>
      </c>
      <c r="F15" s="11" t="s">
        <v>5</v>
      </c>
      <c r="G15" s="98" t="s">
        <v>5</v>
      </c>
      <c r="H15" s="11" t="s">
        <v>5</v>
      </c>
      <c r="I15" s="121" t="s">
        <v>5</v>
      </c>
      <c r="J15" s="11" t="s">
        <v>5</v>
      </c>
      <c r="K15" s="121" t="s">
        <v>5</v>
      </c>
      <c r="L15" s="11" t="s">
        <v>5</v>
      </c>
      <c r="M15" s="121" t="s">
        <v>5</v>
      </c>
      <c r="N15" s="11" t="s">
        <v>5</v>
      </c>
      <c r="O15" s="11" t="s">
        <v>5</v>
      </c>
      <c r="P15" s="28" t="s">
        <v>138</v>
      </c>
      <c r="S15" s="78"/>
    </row>
    <row r="16" spans="1:19" ht="15" customHeight="1">
      <c r="A16" s="22" t="s">
        <v>131</v>
      </c>
      <c r="B16" s="11" t="s">
        <v>5</v>
      </c>
      <c r="C16" s="98" t="s">
        <v>5</v>
      </c>
      <c r="D16" s="11" t="s">
        <v>5</v>
      </c>
      <c r="E16" s="98" t="s">
        <v>5</v>
      </c>
      <c r="F16" s="11" t="s">
        <v>5</v>
      </c>
      <c r="G16" s="98" t="s">
        <v>5</v>
      </c>
      <c r="H16" s="11" t="s">
        <v>5</v>
      </c>
      <c r="I16" s="121" t="s">
        <v>5</v>
      </c>
      <c r="J16" s="11" t="s">
        <v>5</v>
      </c>
      <c r="K16" s="121" t="s">
        <v>5</v>
      </c>
      <c r="L16" s="11" t="s">
        <v>5</v>
      </c>
      <c r="M16" s="121" t="s">
        <v>5</v>
      </c>
      <c r="N16" s="11" t="s">
        <v>5</v>
      </c>
      <c r="O16" s="11" t="s">
        <v>5</v>
      </c>
      <c r="P16" s="22" t="s">
        <v>131</v>
      </c>
      <c r="S16" s="78"/>
    </row>
    <row r="17" spans="1:19" ht="15" customHeight="1">
      <c r="A17" s="29" t="s">
        <v>56</v>
      </c>
      <c r="B17" s="11" t="s">
        <v>5</v>
      </c>
      <c r="C17" s="98" t="s">
        <v>5</v>
      </c>
      <c r="D17" s="11" t="s">
        <v>5</v>
      </c>
      <c r="E17" s="98" t="s">
        <v>5</v>
      </c>
      <c r="F17" s="11" t="s">
        <v>5</v>
      </c>
      <c r="G17" s="98" t="s">
        <v>5</v>
      </c>
      <c r="H17" s="11" t="s">
        <v>5</v>
      </c>
      <c r="I17" s="121" t="s">
        <v>5</v>
      </c>
      <c r="J17" s="11" t="s">
        <v>5</v>
      </c>
      <c r="K17" s="121" t="s">
        <v>5</v>
      </c>
      <c r="L17" s="11" t="s">
        <v>5</v>
      </c>
      <c r="M17" s="121" t="s">
        <v>5</v>
      </c>
      <c r="N17" s="11" t="s">
        <v>5</v>
      </c>
      <c r="O17" s="11" t="s">
        <v>5</v>
      </c>
      <c r="P17" s="28" t="s">
        <v>57</v>
      </c>
      <c r="S17" s="78"/>
    </row>
    <row r="18" spans="1:19" ht="15" customHeight="1">
      <c r="A18" s="90" t="s">
        <v>58</v>
      </c>
      <c r="B18" s="70">
        <v>1535</v>
      </c>
      <c r="C18" s="99">
        <v>10448.289475475449</v>
      </c>
      <c r="D18" s="70">
        <v>2800</v>
      </c>
      <c r="E18" s="99">
        <v>1905.8769075785833</v>
      </c>
      <c r="F18" s="70">
        <v>2443</v>
      </c>
      <c r="G18" s="100">
        <v>1663.104491970359</v>
      </c>
      <c r="H18" s="70" t="s">
        <v>5</v>
      </c>
      <c r="I18" s="159" t="s">
        <v>5</v>
      </c>
      <c r="J18" s="70" t="s">
        <v>5</v>
      </c>
      <c r="K18" s="159" t="s">
        <v>5</v>
      </c>
      <c r="L18" s="70" t="s">
        <v>5</v>
      </c>
      <c r="M18" s="159" t="s">
        <v>5</v>
      </c>
      <c r="N18" s="70" t="s">
        <v>5</v>
      </c>
      <c r="O18" s="70" t="s">
        <v>5</v>
      </c>
      <c r="P18" s="90" t="s">
        <v>59</v>
      </c>
      <c r="S18" s="78"/>
    </row>
    <row r="19" spans="1:19" s="80" customFormat="1" ht="15" customHeight="1">
      <c r="A19" s="91" t="s">
        <v>110</v>
      </c>
      <c r="B19" s="138">
        <v>2754</v>
      </c>
      <c r="C19" s="146">
        <v>12660.921809130965</v>
      </c>
      <c r="D19" s="138">
        <v>4250</v>
      </c>
      <c r="E19" s="146">
        <v>4537.8021609013895</v>
      </c>
      <c r="F19" s="140">
        <f>F18+F14+F10</f>
        <v>3707</v>
      </c>
      <c r="G19" s="147">
        <f>G18+G14+G10</f>
        <v>3957.4172645221015</v>
      </c>
      <c r="H19" s="138" t="s">
        <v>5</v>
      </c>
      <c r="I19" s="149" t="s">
        <v>5</v>
      </c>
      <c r="J19" s="138" t="s">
        <v>5</v>
      </c>
      <c r="K19" s="149" t="s">
        <v>5</v>
      </c>
      <c r="L19" s="138" t="s">
        <v>5</v>
      </c>
      <c r="M19" s="149" t="s">
        <v>5</v>
      </c>
      <c r="N19" s="138" t="s">
        <v>5</v>
      </c>
      <c r="O19" s="138" t="s">
        <v>5</v>
      </c>
      <c r="P19" s="91" t="s">
        <v>111</v>
      </c>
      <c r="S19" s="148"/>
    </row>
    <row r="20" spans="1:19" ht="15" customHeight="1">
      <c r="A20" s="22" t="s">
        <v>130</v>
      </c>
      <c r="B20" s="11">
        <v>1218</v>
      </c>
      <c r="C20" s="98">
        <v>1878.650094613175</v>
      </c>
      <c r="D20" s="11">
        <v>1200</v>
      </c>
      <c r="E20" s="98">
        <v>1089.0725186163334</v>
      </c>
      <c r="F20" s="55">
        <v>3260</v>
      </c>
      <c r="G20" s="98">
        <v>3176.4615126309723</v>
      </c>
      <c r="H20" s="55" t="s">
        <v>5</v>
      </c>
      <c r="I20" s="121" t="s">
        <v>5</v>
      </c>
      <c r="J20" s="11" t="s">
        <v>5</v>
      </c>
      <c r="K20" s="121" t="s">
        <v>5</v>
      </c>
      <c r="L20" s="11" t="s">
        <v>5</v>
      </c>
      <c r="M20" s="121" t="s">
        <v>5</v>
      </c>
      <c r="N20" s="11" t="s">
        <v>5</v>
      </c>
      <c r="O20" s="11" t="s">
        <v>5</v>
      </c>
      <c r="P20" s="22" t="s">
        <v>139</v>
      </c>
      <c r="S20" s="78"/>
    </row>
    <row r="21" spans="1:19" ht="15" customHeight="1">
      <c r="A21" s="22" t="s">
        <v>129</v>
      </c>
      <c r="B21" s="11" t="s">
        <v>5</v>
      </c>
      <c r="C21" s="98" t="s">
        <v>5</v>
      </c>
      <c r="D21" s="11" t="s">
        <v>5</v>
      </c>
      <c r="E21" s="98" t="s">
        <v>5</v>
      </c>
      <c r="F21" s="11" t="s">
        <v>5</v>
      </c>
      <c r="G21" s="98" t="s">
        <v>5</v>
      </c>
      <c r="H21" s="11" t="s">
        <v>5</v>
      </c>
      <c r="I21" s="121" t="s">
        <v>5</v>
      </c>
      <c r="J21" s="11" t="s">
        <v>5</v>
      </c>
      <c r="K21" s="121" t="s">
        <v>5</v>
      </c>
      <c r="L21" s="11" t="s">
        <v>5</v>
      </c>
      <c r="M21" s="121" t="s">
        <v>5</v>
      </c>
      <c r="N21" s="11" t="s">
        <v>5</v>
      </c>
      <c r="O21" s="11" t="s">
        <v>5</v>
      </c>
      <c r="P21" s="22" t="s">
        <v>140</v>
      </c>
      <c r="S21" s="78"/>
    </row>
    <row r="22" spans="1:19" ht="15" customHeight="1">
      <c r="A22" s="22" t="s">
        <v>128</v>
      </c>
      <c r="B22" s="11">
        <v>79772</v>
      </c>
      <c r="C22" s="98">
        <v>54715.91089571677</v>
      </c>
      <c r="D22" s="11">
        <v>94496</v>
      </c>
      <c r="E22" s="98">
        <v>48730.54984548784</v>
      </c>
      <c r="F22" s="11">
        <v>93243</v>
      </c>
      <c r="G22" s="98">
        <v>55724.21053586906</v>
      </c>
      <c r="H22" s="54">
        <v>91917</v>
      </c>
      <c r="I22" s="98">
        <f>99600*(1/2.20371)</f>
        <v>45196.509522577835</v>
      </c>
      <c r="J22" s="11" t="s">
        <v>5</v>
      </c>
      <c r="K22" s="121" t="s">
        <v>5</v>
      </c>
      <c r="L22" s="11" t="s">
        <v>5</v>
      </c>
      <c r="M22" s="121" t="s">
        <v>5</v>
      </c>
      <c r="N22" s="11" t="s">
        <v>5</v>
      </c>
      <c r="O22" s="11" t="s">
        <v>5</v>
      </c>
      <c r="P22" s="22" t="s">
        <v>141</v>
      </c>
      <c r="S22" s="78"/>
    </row>
    <row r="23" spans="1:19" ht="15" customHeight="1">
      <c r="A23" s="22" t="s">
        <v>127</v>
      </c>
      <c r="B23" s="11" t="s">
        <v>5</v>
      </c>
      <c r="C23" s="98" t="s">
        <v>5</v>
      </c>
      <c r="D23" s="11" t="s">
        <v>5</v>
      </c>
      <c r="E23" s="98" t="s">
        <v>5</v>
      </c>
      <c r="F23" s="11" t="s">
        <v>5</v>
      </c>
      <c r="G23" s="98" t="s">
        <v>5</v>
      </c>
      <c r="H23" s="11" t="s">
        <v>5</v>
      </c>
      <c r="I23" s="121" t="s">
        <v>5</v>
      </c>
      <c r="J23" s="11" t="s">
        <v>5</v>
      </c>
      <c r="K23" s="121" t="s">
        <v>5</v>
      </c>
      <c r="L23" s="11" t="s">
        <v>5</v>
      </c>
      <c r="M23" s="121" t="s">
        <v>5</v>
      </c>
      <c r="N23" s="11" t="s">
        <v>5</v>
      </c>
      <c r="O23" s="11" t="s">
        <v>5</v>
      </c>
      <c r="P23" s="22" t="s">
        <v>142</v>
      </c>
      <c r="S23" s="78"/>
    </row>
    <row r="24" spans="1:19" ht="15" customHeight="1">
      <c r="A24" s="22" t="s">
        <v>126</v>
      </c>
      <c r="B24" s="11" t="s">
        <v>5</v>
      </c>
      <c r="C24" s="98" t="s">
        <v>5</v>
      </c>
      <c r="D24" s="11" t="s">
        <v>5</v>
      </c>
      <c r="E24" s="98" t="s">
        <v>5</v>
      </c>
      <c r="F24" s="11" t="s">
        <v>5</v>
      </c>
      <c r="G24" s="98" t="s">
        <v>5</v>
      </c>
      <c r="H24" s="11" t="s">
        <v>5</v>
      </c>
      <c r="I24" s="121" t="s">
        <v>5</v>
      </c>
      <c r="J24" s="11" t="s">
        <v>5</v>
      </c>
      <c r="K24" s="121" t="s">
        <v>5</v>
      </c>
      <c r="L24" s="11" t="s">
        <v>5</v>
      </c>
      <c r="M24" s="121" t="s">
        <v>5</v>
      </c>
      <c r="N24" s="11" t="s">
        <v>5</v>
      </c>
      <c r="O24" s="11" t="s">
        <v>5</v>
      </c>
      <c r="P24" s="22" t="s">
        <v>60</v>
      </c>
      <c r="S24" s="78"/>
    </row>
    <row r="25" spans="1:19" ht="15" customHeight="1">
      <c r="A25" s="22" t="s">
        <v>125</v>
      </c>
      <c r="B25" s="11" t="s">
        <v>5</v>
      </c>
      <c r="C25" s="98" t="s">
        <v>5</v>
      </c>
      <c r="D25" s="11" t="s">
        <v>5</v>
      </c>
      <c r="E25" s="98" t="s">
        <v>5</v>
      </c>
      <c r="F25" s="11" t="s">
        <v>5</v>
      </c>
      <c r="G25" s="98" t="s">
        <v>5</v>
      </c>
      <c r="H25" s="11" t="s">
        <v>5</v>
      </c>
      <c r="I25" s="121" t="s">
        <v>5</v>
      </c>
      <c r="J25" s="11" t="s">
        <v>5</v>
      </c>
      <c r="K25" s="121" t="s">
        <v>5</v>
      </c>
      <c r="L25" s="11" t="s">
        <v>5</v>
      </c>
      <c r="M25" s="121" t="s">
        <v>5</v>
      </c>
      <c r="N25" s="11" t="s">
        <v>5</v>
      </c>
      <c r="O25" s="11" t="s">
        <v>5</v>
      </c>
      <c r="P25" s="22" t="s">
        <v>143</v>
      </c>
      <c r="S25" s="78"/>
    </row>
    <row r="26" spans="1:19" ht="15" customHeight="1">
      <c r="A26" s="90" t="s">
        <v>61</v>
      </c>
      <c r="B26" s="70" t="s">
        <v>5</v>
      </c>
      <c r="C26" s="99" t="s">
        <v>5</v>
      </c>
      <c r="D26" s="70" t="s">
        <v>5</v>
      </c>
      <c r="E26" s="99" t="s">
        <v>5</v>
      </c>
      <c r="F26" s="70" t="s">
        <v>5</v>
      </c>
      <c r="G26" s="99" t="s">
        <v>5</v>
      </c>
      <c r="H26" s="70" t="s">
        <v>5</v>
      </c>
      <c r="I26" s="159" t="s">
        <v>5</v>
      </c>
      <c r="J26" s="70" t="s">
        <v>5</v>
      </c>
      <c r="K26" s="159" t="s">
        <v>5</v>
      </c>
      <c r="L26" s="70" t="s">
        <v>5</v>
      </c>
      <c r="M26" s="159" t="s">
        <v>5</v>
      </c>
      <c r="N26" s="70" t="s">
        <v>5</v>
      </c>
      <c r="O26" s="70" t="s">
        <v>5</v>
      </c>
      <c r="P26" s="90" t="s">
        <v>62</v>
      </c>
      <c r="S26" s="78"/>
    </row>
    <row r="27" spans="1:16" s="80" customFormat="1" ht="15" customHeight="1">
      <c r="A27" s="91" t="s">
        <v>112</v>
      </c>
      <c r="B27" s="138">
        <v>80990</v>
      </c>
      <c r="C27" s="146">
        <v>56594.56099032995</v>
      </c>
      <c r="D27" s="138">
        <v>95696</v>
      </c>
      <c r="E27" s="146">
        <v>49819.62236410417</v>
      </c>
      <c r="F27" s="138">
        <f>F22+F20</f>
        <v>96503</v>
      </c>
      <c r="G27" s="149">
        <f>G22+G20</f>
        <v>58900.67204850003</v>
      </c>
      <c r="H27" s="139">
        <f>H22</f>
        <v>91917</v>
      </c>
      <c r="I27" s="146">
        <f>I22</f>
        <v>45196.509522577835</v>
      </c>
      <c r="J27" s="138" t="s">
        <v>5</v>
      </c>
      <c r="K27" s="149" t="s">
        <v>5</v>
      </c>
      <c r="L27" s="138" t="s">
        <v>5</v>
      </c>
      <c r="M27" s="149" t="s">
        <v>5</v>
      </c>
      <c r="N27" s="138" t="s">
        <v>5</v>
      </c>
      <c r="O27" s="138" t="s">
        <v>5</v>
      </c>
      <c r="P27" s="91" t="s">
        <v>113</v>
      </c>
    </row>
    <row r="28" spans="1:16" s="152" customFormat="1" ht="30" customHeight="1">
      <c r="A28" s="92" t="s">
        <v>114</v>
      </c>
      <c r="B28" s="150">
        <v>83744</v>
      </c>
      <c r="C28" s="151">
        <v>69255.48279946091</v>
      </c>
      <c r="D28" s="150">
        <v>99946</v>
      </c>
      <c r="E28" s="151">
        <v>54357.42452500556</v>
      </c>
      <c r="F28" s="150">
        <f>F19+F27</f>
        <v>100210</v>
      </c>
      <c r="G28" s="151">
        <f>G19+G27</f>
        <v>62858.08931302214</v>
      </c>
      <c r="H28" s="150">
        <f>H27</f>
        <v>91917</v>
      </c>
      <c r="I28" s="151">
        <f>I27</f>
        <v>45196.509522577835</v>
      </c>
      <c r="J28" s="150" t="s">
        <v>5</v>
      </c>
      <c r="K28" s="151" t="s">
        <v>5</v>
      </c>
      <c r="L28" s="150" t="s">
        <v>5</v>
      </c>
      <c r="M28" s="151" t="s">
        <v>5</v>
      </c>
      <c r="N28" s="150" t="s">
        <v>5</v>
      </c>
      <c r="O28" s="150" t="s">
        <v>5</v>
      </c>
      <c r="P28" s="92" t="s">
        <v>115</v>
      </c>
    </row>
    <row r="29" spans="1:16" s="80" customFormat="1" ht="15" customHeight="1">
      <c r="A29" s="91" t="s">
        <v>117</v>
      </c>
      <c r="B29" s="138" t="s">
        <v>5</v>
      </c>
      <c r="C29" s="146" t="s">
        <v>5</v>
      </c>
      <c r="D29" s="138" t="s">
        <v>5</v>
      </c>
      <c r="E29" s="146" t="s">
        <v>5</v>
      </c>
      <c r="F29" s="140" t="s">
        <v>5</v>
      </c>
      <c r="G29" s="146" t="s">
        <v>5</v>
      </c>
      <c r="H29" s="138" t="s">
        <v>5</v>
      </c>
      <c r="I29" s="149" t="s">
        <v>5</v>
      </c>
      <c r="J29" s="138" t="s">
        <v>5</v>
      </c>
      <c r="K29" s="149" t="s">
        <v>5</v>
      </c>
      <c r="L29" s="138" t="s">
        <v>5</v>
      </c>
      <c r="M29" s="149" t="s">
        <v>5</v>
      </c>
      <c r="N29" s="138" t="s">
        <v>5</v>
      </c>
      <c r="O29" s="138" t="s">
        <v>5</v>
      </c>
      <c r="P29" s="93" t="s">
        <v>116</v>
      </c>
    </row>
    <row r="30" spans="1:16" ht="15" customHeight="1">
      <c r="A30" s="22" t="s">
        <v>122</v>
      </c>
      <c r="B30" s="11" t="s">
        <v>5</v>
      </c>
      <c r="C30" s="98" t="s">
        <v>5</v>
      </c>
      <c r="D30" s="11" t="s">
        <v>5</v>
      </c>
      <c r="E30" s="98" t="s">
        <v>5</v>
      </c>
      <c r="F30" s="11" t="s">
        <v>5</v>
      </c>
      <c r="G30" s="98" t="s">
        <v>5</v>
      </c>
      <c r="H30" s="11" t="s">
        <v>5</v>
      </c>
      <c r="I30" s="121" t="s">
        <v>5</v>
      </c>
      <c r="J30" s="11" t="s">
        <v>5</v>
      </c>
      <c r="K30" s="121" t="s">
        <v>5</v>
      </c>
      <c r="L30" s="11" t="s">
        <v>5</v>
      </c>
      <c r="M30" s="121" t="s">
        <v>5</v>
      </c>
      <c r="N30" s="11" t="s">
        <v>5</v>
      </c>
      <c r="O30" s="11" t="s">
        <v>5</v>
      </c>
      <c r="P30" s="22" t="s">
        <v>118</v>
      </c>
    </row>
    <row r="31" spans="1:16" ht="15" customHeight="1">
      <c r="A31" s="30" t="s">
        <v>123</v>
      </c>
      <c r="B31" s="11" t="s">
        <v>5</v>
      </c>
      <c r="C31" s="98" t="s">
        <v>5</v>
      </c>
      <c r="D31" s="11" t="s">
        <v>5</v>
      </c>
      <c r="E31" s="98" t="s">
        <v>5</v>
      </c>
      <c r="F31" s="11" t="s">
        <v>5</v>
      </c>
      <c r="G31" s="98" t="s">
        <v>5</v>
      </c>
      <c r="H31" s="11" t="s">
        <v>5</v>
      </c>
      <c r="I31" s="121" t="s">
        <v>5</v>
      </c>
      <c r="J31" s="11" t="s">
        <v>5</v>
      </c>
      <c r="K31" s="121" t="s">
        <v>5</v>
      </c>
      <c r="L31" s="11" t="s">
        <v>5</v>
      </c>
      <c r="M31" s="121" t="s">
        <v>5</v>
      </c>
      <c r="N31" s="11" t="s">
        <v>5</v>
      </c>
      <c r="O31" s="11" t="s">
        <v>5</v>
      </c>
      <c r="P31" s="22" t="s">
        <v>119</v>
      </c>
    </row>
    <row r="32" spans="1:16" ht="15" customHeight="1">
      <c r="A32" s="30" t="s">
        <v>124</v>
      </c>
      <c r="B32" s="11" t="s">
        <v>5</v>
      </c>
      <c r="C32" s="98" t="s">
        <v>5</v>
      </c>
      <c r="D32" s="11" t="s">
        <v>5</v>
      </c>
      <c r="E32" s="98" t="s">
        <v>5</v>
      </c>
      <c r="F32" s="11" t="s">
        <v>5</v>
      </c>
      <c r="G32" s="98" t="s">
        <v>5</v>
      </c>
      <c r="H32" s="11" t="s">
        <v>5</v>
      </c>
      <c r="I32" s="121" t="s">
        <v>5</v>
      </c>
      <c r="J32" s="11" t="s">
        <v>5</v>
      </c>
      <c r="K32" s="121" t="s">
        <v>5</v>
      </c>
      <c r="L32" s="11" t="s">
        <v>5</v>
      </c>
      <c r="M32" s="121" t="s">
        <v>5</v>
      </c>
      <c r="N32" s="11" t="s">
        <v>5</v>
      </c>
      <c r="O32" s="11" t="s">
        <v>5</v>
      </c>
      <c r="P32" s="22" t="s">
        <v>120</v>
      </c>
    </row>
    <row r="33" spans="1:16" ht="15" customHeight="1">
      <c r="A33" s="90" t="s">
        <v>63</v>
      </c>
      <c r="B33" s="70" t="s">
        <v>5</v>
      </c>
      <c r="C33" s="99" t="s">
        <v>5</v>
      </c>
      <c r="D33" s="70" t="s">
        <v>5</v>
      </c>
      <c r="E33" s="99" t="s">
        <v>5</v>
      </c>
      <c r="F33" s="70" t="s">
        <v>5</v>
      </c>
      <c r="G33" s="99" t="s">
        <v>5</v>
      </c>
      <c r="H33" s="70" t="s">
        <v>5</v>
      </c>
      <c r="I33" s="159" t="s">
        <v>5</v>
      </c>
      <c r="J33" s="70" t="s">
        <v>5</v>
      </c>
      <c r="K33" s="159" t="s">
        <v>5</v>
      </c>
      <c r="L33" s="70" t="s">
        <v>5</v>
      </c>
      <c r="M33" s="159" t="s">
        <v>5</v>
      </c>
      <c r="N33" s="70" t="s">
        <v>5</v>
      </c>
      <c r="O33" s="70" t="s">
        <v>5</v>
      </c>
      <c r="P33" s="90" t="s">
        <v>121</v>
      </c>
    </row>
    <row r="34" spans="1:16" s="155" customFormat="1" ht="29.25" customHeight="1">
      <c r="A34" s="92" t="s">
        <v>64</v>
      </c>
      <c r="B34" s="150" t="s">
        <v>5</v>
      </c>
      <c r="C34" s="151" t="s">
        <v>5</v>
      </c>
      <c r="D34" s="150" t="s">
        <v>5</v>
      </c>
      <c r="E34" s="151" t="s">
        <v>5</v>
      </c>
      <c r="F34" s="153" t="s">
        <v>5</v>
      </c>
      <c r="G34" s="154" t="s">
        <v>5</v>
      </c>
      <c r="H34" s="150" t="s">
        <v>5</v>
      </c>
      <c r="I34" s="151" t="s">
        <v>5</v>
      </c>
      <c r="J34" s="150" t="s">
        <v>5</v>
      </c>
      <c r="K34" s="151" t="s">
        <v>5</v>
      </c>
      <c r="L34" s="150" t="s">
        <v>5</v>
      </c>
      <c r="M34" s="151" t="s">
        <v>5</v>
      </c>
      <c r="N34" s="150" t="s">
        <v>5</v>
      </c>
      <c r="O34" s="150" t="s">
        <v>5</v>
      </c>
      <c r="P34" s="92" t="s">
        <v>65</v>
      </c>
    </row>
    <row r="35" spans="1:16" s="80" customFormat="1" ht="15" customHeight="1" thickBot="1">
      <c r="A35" s="94" t="s">
        <v>83</v>
      </c>
      <c r="B35" s="143">
        <v>83744</v>
      </c>
      <c r="C35" s="156">
        <v>69255.48279946091</v>
      </c>
      <c r="D35" s="143">
        <v>99946</v>
      </c>
      <c r="E35" s="156">
        <v>54357.42452500556</v>
      </c>
      <c r="F35" s="143">
        <f>F28</f>
        <v>100210</v>
      </c>
      <c r="G35" s="157">
        <f>G28</f>
        <v>62858.08931302214</v>
      </c>
      <c r="H35" s="143">
        <f>H28</f>
        <v>91917</v>
      </c>
      <c r="I35" s="157">
        <f>I28</f>
        <v>45196.509522577835</v>
      </c>
      <c r="J35" s="143" t="s">
        <v>5</v>
      </c>
      <c r="K35" s="157" t="s">
        <v>5</v>
      </c>
      <c r="L35" s="143" t="s">
        <v>5</v>
      </c>
      <c r="M35" s="157" t="s">
        <v>5</v>
      </c>
      <c r="N35" s="143" t="s">
        <v>5</v>
      </c>
      <c r="O35" s="143" t="s">
        <v>5</v>
      </c>
      <c r="P35" s="94" t="s">
        <v>84</v>
      </c>
    </row>
    <row r="36" spans="1:15" ht="18" customHeight="1">
      <c r="A36" s="20"/>
      <c r="B36" s="174"/>
      <c r="C36" s="174"/>
      <c r="D36" s="174"/>
      <c r="E36" s="174"/>
      <c r="F36" s="174"/>
      <c r="G36" s="174"/>
      <c r="H36" s="175"/>
      <c r="I36" s="175"/>
      <c r="J36" s="174"/>
      <c r="K36" s="174"/>
      <c r="L36" s="174"/>
      <c r="M36" s="174"/>
      <c r="N36" s="175"/>
      <c r="O36" s="175"/>
    </row>
    <row r="37" spans="1:15" ht="12.75">
      <c r="A37" s="33"/>
      <c r="B37" s="174"/>
      <c r="C37" s="174"/>
      <c r="D37" s="174"/>
      <c r="E37" s="174"/>
      <c r="F37" s="174"/>
      <c r="G37" s="174"/>
      <c r="H37" s="175"/>
      <c r="I37" s="175"/>
      <c r="J37" s="174"/>
      <c r="K37" s="174"/>
      <c r="L37" s="174"/>
      <c r="M37" s="174"/>
      <c r="N37" s="175"/>
      <c r="O37" s="175"/>
    </row>
    <row r="38" spans="1:15" ht="12.75">
      <c r="A38" s="33"/>
      <c r="B38" s="174"/>
      <c r="C38" s="174"/>
      <c r="D38" s="174"/>
      <c r="E38" s="174"/>
      <c r="F38" s="174"/>
      <c r="G38" s="174"/>
      <c r="H38" s="175"/>
      <c r="I38" s="175"/>
      <c r="J38" s="174"/>
      <c r="K38" s="174"/>
      <c r="L38" s="174"/>
      <c r="M38" s="174"/>
      <c r="N38" s="175"/>
      <c r="O38" s="175"/>
    </row>
    <row r="39" spans="1:17" ht="12.75">
      <c r="A39" s="81"/>
      <c r="B39" s="176"/>
      <c r="C39" s="176"/>
      <c r="D39" s="176"/>
      <c r="E39" s="176"/>
      <c r="F39" s="176"/>
      <c r="G39" s="176"/>
      <c r="H39" s="177"/>
      <c r="I39" s="177"/>
      <c r="J39" s="176"/>
      <c r="K39" s="176"/>
      <c r="L39" s="176"/>
      <c r="M39" s="176"/>
      <c r="N39" s="177"/>
      <c r="O39" s="177"/>
      <c r="P39" s="82"/>
      <c r="Q39" s="82"/>
    </row>
    <row r="40" spans="1:17" ht="12.75">
      <c r="A40" s="81"/>
      <c r="B40" s="176"/>
      <c r="C40" s="176"/>
      <c r="D40" s="176"/>
      <c r="E40" s="176"/>
      <c r="F40" s="176"/>
      <c r="G40" s="176"/>
      <c r="H40" s="177"/>
      <c r="I40" s="177"/>
      <c r="J40" s="176"/>
      <c r="K40" s="176"/>
      <c r="L40" s="176"/>
      <c r="M40" s="176"/>
      <c r="N40" s="177"/>
      <c r="O40" s="177"/>
      <c r="P40" s="82"/>
      <c r="Q40" s="82"/>
    </row>
    <row r="41" spans="1:17" ht="12.75">
      <c r="A41" s="82"/>
      <c r="B41" s="176"/>
      <c r="C41" s="176"/>
      <c r="D41" s="176"/>
      <c r="E41" s="176"/>
      <c r="F41" s="176"/>
      <c r="G41" s="176"/>
      <c r="H41" s="177"/>
      <c r="I41" s="177"/>
      <c r="J41" s="176"/>
      <c r="K41" s="176"/>
      <c r="L41" s="176"/>
      <c r="M41" s="176"/>
      <c r="N41" s="177"/>
      <c r="O41" s="177"/>
      <c r="P41" s="82"/>
      <c r="Q41" s="82"/>
    </row>
    <row r="42" spans="1:17" ht="12.75">
      <c r="A42" s="82"/>
      <c r="B42" s="176"/>
      <c r="C42" s="176"/>
      <c r="D42" s="176"/>
      <c r="E42" s="176"/>
      <c r="F42" s="176"/>
      <c r="G42" s="176"/>
      <c r="H42" s="177"/>
      <c r="I42" s="177"/>
      <c r="J42" s="176"/>
      <c r="K42" s="176"/>
      <c r="L42" s="176"/>
      <c r="M42" s="176"/>
      <c r="N42" s="177"/>
      <c r="O42" s="177"/>
      <c r="P42" s="82"/>
      <c r="Q42" s="82"/>
    </row>
    <row r="43" spans="1:17" ht="12.75">
      <c r="A43" s="82"/>
      <c r="B43" s="176"/>
      <c r="C43" s="176"/>
      <c r="D43" s="176"/>
      <c r="E43" s="176"/>
      <c r="F43" s="176"/>
      <c r="G43" s="176"/>
      <c r="H43" s="177"/>
      <c r="I43" s="177"/>
      <c r="J43" s="176"/>
      <c r="K43" s="176"/>
      <c r="L43" s="176"/>
      <c r="M43" s="176"/>
      <c r="N43" s="177"/>
      <c r="O43" s="177"/>
      <c r="P43" s="82"/>
      <c r="Q43" s="82"/>
    </row>
    <row r="44" spans="1:17" ht="12.75">
      <c r="A44" s="82"/>
      <c r="B44" s="176"/>
      <c r="C44" s="176"/>
      <c r="D44" s="176"/>
      <c r="E44" s="176"/>
      <c r="F44" s="176"/>
      <c r="G44" s="176"/>
      <c r="H44" s="178"/>
      <c r="I44" s="177"/>
      <c r="J44" s="176"/>
      <c r="K44" s="176"/>
      <c r="L44" s="176"/>
      <c r="M44" s="176"/>
      <c r="N44" s="178"/>
      <c r="O44" s="177"/>
      <c r="P44" s="82"/>
      <c r="Q44" s="82"/>
    </row>
    <row r="45" spans="1:17" ht="12.75">
      <c r="A45" s="82"/>
      <c r="B45" s="176"/>
      <c r="C45" s="176"/>
      <c r="D45" s="176"/>
      <c r="E45" s="176"/>
      <c r="F45" s="176"/>
      <c r="G45" s="176"/>
      <c r="H45" s="177"/>
      <c r="I45" s="177"/>
      <c r="J45" s="176"/>
      <c r="K45" s="176"/>
      <c r="L45" s="176"/>
      <c r="M45" s="176"/>
      <c r="N45" s="177"/>
      <c r="O45" s="177"/>
      <c r="P45" s="82"/>
      <c r="Q45" s="82"/>
    </row>
    <row r="46" spans="1:17" ht="12.75">
      <c r="A46" s="82"/>
      <c r="B46" s="176"/>
      <c r="C46" s="176"/>
      <c r="D46" s="176"/>
      <c r="E46" s="176"/>
      <c r="F46" s="176"/>
      <c r="G46" s="176"/>
      <c r="H46" s="177"/>
      <c r="I46" s="177"/>
      <c r="J46" s="176"/>
      <c r="K46" s="176"/>
      <c r="L46" s="176"/>
      <c r="M46" s="176"/>
      <c r="N46" s="177"/>
      <c r="O46" s="177"/>
      <c r="P46" s="82"/>
      <c r="Q46" s="82"/>
    </row>
    <row r="47" spans="1:17" ht="12.75">
      <c r="A47" s="82"/>
      <c r="B47" s="176"/>
      <c r="C47" s="176"/>
      <c r="D47" s="176"/>
      <c r="E47" s="176"/>
      <c r="F47" s="176"/>
      <c r="G47" s="176"/>
      <c r="H47" s="177"/>
      <c r="I47" s="177"/>
      <c r="J47" s="176"/>
      <c r="K47" s="176"/>
      <c r="L47" s="176"/>
      <c r="M47" s="176"/>
      <c r="N47" s="177"/>
      <c r="O47" s="177"/>
      <c r="P47" s="82"/>
      <c r="Q47" s="82"/>
    </row>
    <row r="48" spans="1:17" ht="12.75">
      <c r="A48" s="82"/>
      <c r="B48" s="176"/>
      <c r="C48" s="176"/>
      <c r="D48" s="176"/>
      <c r="E48" s="176"/>
      <c r="F48" s="176"/>
      <c r="G48" s="176"/>
      <c r="H48" s="177"/>
      <c r="I48" s="177"/>
      <c r="J48" s="176"/>
      <c r="K48" s="176"/>
      <c r="L48" s="176"/>
      <c r="M48" s="176"/>
      <c r="N48" s="177"/>
      <c r="O48" s="177"/>
      <c r="P48" s="82"/>
      <c r="Q48" s="82"/>
    </row>
    <row r="49" spans="1:17" ht="12.75">
      <c r="A49" s="82"/>
      <c r="B49" s="176"/>
      <c r="C49" s="176"/>
      <c r="D49" s="176"/>
      <c r="E49" s="176"/>
      <c r="F49" s="176"/>
      <c r="G49" s="176"/>
      <c r="H49" s="177"/>
      <c r="I49" s="177"/>
      <c r="J49" s="176"/>
      <c r="K49" s="176"/>
      <c r="L49" s="176"/>
      <c r="M49" s="176"/>
      <c r="N49" s="177"/>
      <c r="O49" s="177"/>
      <c r="P49" s="82"/>
      <c r="Q49" s="82"/>
    </row>
    <row r="50" spans="1:17" ht="12.75">
      <c r="A50" s="82"/>
      <c r="B50" s="176"/>
      <c r="C50" s="176"/>
      <c r="D50" s="176"/>
      <c r="E50" s="176"/>
      <c r="F50" s="176"/>
      <c r="G50" s="176"/>
      <c r="H50" s="177"/>
      <c r="I50" s="177"/>
      <c r="J50" s="176"/>
      <c r="K50" s="176"/>
      <c r="L50" s="176"/>
      <c r="M50" s="176"/>
      <c r="N50" s="177"/>
      <c r="O50" s="177"/>
      <c r="P50" s="82"/>
      <c r="Q50" s="82"/>
    </row>
    <row r="51" spans="1:17" ht="12.75">
      <c r="A51" s="82"/>
      <c r="B51" s="176"/>
      <c r="C51" s="176"/>
      <c r="D51" s="176"/>
      <c r="E51" s="176"/>
      <c r="F51" s="176"/>
      <c r="G51" s="176"/>
      <c r="H51" s="177"/>
      <c r="I51" s="177"/>
      <c r="J51" s="176"/>
      <c r="K51" s="176"/>
      <c r="L51" s="176"/>
      <c r="M51" s="176"/>
      <c r="N51" s="177"/>
      <c r="O51" s="177"/>
      <c r="P51" s="82"/>
      <c r="Q51" s="82"/>
    </row>
    <row r="52" spans="1:17" ht="12.75">
      <c r="A52" s="82"/>
      <c r="B52" s="176"/>
      <c r="C52" s="176"/>
      <c r="D52" s="176"/>
      <c r="E52" s="176"/>
      <c r="F52" s="176"/>
      <c r="G52" s="176"/>
      <c r="H52" s="177"/>
      <c r="I52" s="177"/>
      <c r="J52" s="176"/>
      <c r="K52" s="176"/>
      <c r="L52" s="176"/>
      <c r="M52" s="176"/>
      <c r="N52" s="177"/>
      <c r="O52" s="177"/>
      <c r="P52" s="82"/>
      <c r="Q52" s="82"/>
    </row>
    <row r="53" spans="1:17" ht="12.75">
      <c r="A53" s="82"/>
      <c r="B53" s="176"/>
      <c r="C53" s="176"/>
      <c r="D53" s="176"/>
      <c r="E53" s="176"/>
      <c r="F53" s="176"/>
      <c r="G53" s="176"/>
      <c r="H53" s="177"/>
      <c r="I53" s="177"/>
      <c r="J53" s="176"/>
      <c r="K53" s="176"/>
      <c r="L53" s="176"/>
      <c r="M53" s="176"/>
      <c r="N53" s="177"/>
      <c r="O53" s="177"/>
      <c r="P53" s="82"/>
      <c r="Q53" s="82"/>
    </row>
    <row r="54" spans="1:17" ht="12.75">
      <c r="A54" s="82"/>
      <c r="B54" s="176"/>
      <c r="C54" s="176"/>
      <c r="D54" s="176"/>
      <c r="E54" s="176"/>
      <c r="F54" s="176"/>
      <c r="G54" s="176"/>
      <c r="H54" s="177"/>
      <c r="I54" s="177"/>
      <c r="J54" s="176"/>
      <c r="K54" s="176"/>
      <c r="L54" s="176"/>
      <c r="M54" s="176"/>
      <c r="N54" s="177"/>
      <c r="O54" s="177"/>
      <c r="P54" s="82"/>
      <c r="Q54" s="82"/>
    </row>
    <row r="55" spans="1:17" ht="12.75">
      <c r="A55" s="82"/>
      <c r="B55" s="176"/>
      <c r="C55" s="176"/>
      <c r="D55" s="176"/>
      <c r="E55" s="176"/>
      <c r="F55" s="176"/>
      <c r="G55" s="176"/>
      <c r="H55" s="177"/>
      <c r="I55" s="177"/>
      <c r="J55" s="176"/>
      <c r="K55" s="176"/>
      <c r="L55" s="176"/>
      <c r="M55" s="176"/>
      <c r="N55" s="177"/>
      <c r="O55" s="177"/>
      <c r="P55" s="82"/>
      <c r="Q55" s="82"/>
    </row>
    <row r="56" spans="1:17" ht="12.75">
      <c r="A56" s="82"/>
      <c r="B56" s="176"/>
      <c r="C56" s="176"/>
      <c r="D56" s="176"/>
      <c r="E56" s="176"/>
      <c r="F56" s="176"/>
      <c r="G56" s="176"/>
      <c r="H56" s="177"/>
      <c r="I56" s="177"/>
      <c r="J56" s="176"/>
      <c r="K56" s="176"/>
      <c r="L56" s="176"/>
      <c r="M56" s="176"/>
      <c r="N56" s="177"/>
      <c r="O56" s="177"/>
      <c r="P56" s="82"/>
      <c r="Q56" s="82"/>
    </row>
    <row r="57" spans="1:17" ht="12.75">
      <c r="A57" s="82"/>
      <c r="B57" s="176"/>
      <c r="C57" s="176"/>
      <c r="D57" s="176"/>
      <c r="E57" s="176"/>
      <c r="F57" s="176"/>
      <c r="G57" s="176"/>
      <c r="H57" s="177"/>
      <c r="I57" s="177"/>
      <c r="J57" s="176"/>
      <c r="K57" s="176"/>
      <c r="L57" s="176"/>
      <c r="M57" s="176"/>
      <c r="N57" s="177"/>
      <c r="O57" s="177"/>
      <c r="P57" s="82"/>
      <c r="Q57" s="82"/>
    </row>
    <row r="58" spans="1:17" ht="12.75">
      <c r="A58" s="82"/>
      <c r="B58" s="176"/>
      <c r="C58" s="176"/>
      <c r="D58" s="176"/>
      <c r="E58" s="176"/>
      <c r="F58" s="176"/>
      <c r="G58" s="176"/>
      <c r="H58" s="177"/>
      <c r="I58" s="177"/>
      <c r="J58" s="176"/>
      <c r="K58" s="176"/>
      <c r="L58" s="176"/>
      <c r="M58" s="176"/>
      <c r="N58" s="177"/>
      <c r="O58" s="177"/>
      <c r="P58" s="82"/>
      <c r="Q58" s="82"/>
    </row>
    <row r="59" spans="1:17" ht="12.75">
      <c r="A59" s="82"/>
      <c r="B59" s="176"/>
      <c r="C59" s="176"/>
      <c r="D59" s="176"/>
      <c r="E59" s="176"/>
      <c r="F59" s="176"/>
      <c r="G59" s="176"/>
      <c r="H59" s="177"/>
      <c r="I59" s="177"/>
      <c r="J59" s="176"/>
      <c r="K59" s="176"/>
      <c r="L59" s="176"/>
      <c r="M59" s="176"/>
      <c r="N59" s="177"/>
      <c r="O59" s="177"/>
      <c r="P59" s="82"/>
      <c r="Q59" s="82"/>
    </row>
    <row r="60" spans="1:17" ht="12.75">
      <c r="A60" s="82"/>
      <c r="B60" s="176"/>
      <c r="C60" s="176"/>
      <c r="D60" s="176"/>
      <c r="E60" s="176"/>
      <c r="F60" s="176"/>
      <c r="G60" s="176"/>
      <c r="H60" s="177"/>
      <c r="I60" s="177"/>
      <c r="J60" s="176"/>
      <c r="K60" s="176"/>
      <c r="L60" s="176"/>
      <c r="M60" s="176"/>
      <c r="N60" s="177"/>
      <c r="O60" s="177"/>
      <c r="P60" s="82"/>
      <c r="Q60" s="82"/>
    </row>
    <row r="61" spans="1:17" ht="12.75">
      <c r="A61" s="82"/>
      <c r="B61" s="176"/>
      <c r="C61" s="176"/>
      <c r="D61" s="176"/>
      <c r="E61" s="176"/>
      <c r="F61" s="176"/>
      <c r="G61" s="176"/>
      <c r="H61" s="177"/>
      <c r="I61" s="177"/>
      <c r="J61" s="176"/>
      <c r="K61" s="176"/>
      <c r="L61" s="176"/>
      <c r="M61" s="176"/>
      <c r="N61" s="177"/>
      <c r="O61" s="177"/>
      <c r="P61" s="82"/>
      <c r="Q61" s="82"/>
    </row>
    <row r="62" spans="1:17" ht="12.75">
      <c r="A62" s="82"/>
      <c r="B62" s="176"/>
      <c r="C62" s="176"/>
      <c r="D62" s="176"/>
      <c r="E62" s="176"/>
      <c r="F62" s="176"/>
      <c r="G62" s="176"/>
      <c r="H62" s="177"/>
      <c r="I62" s="177"/>
      <c r="J62" s="176"/>
      <c r="K62" s="176"/>
      <c r="L62" s="176"/>
      <c r="M62" s="176"/>
      <c r="N62" s="177"/>
      <c r="O62" s="177"/>
      <c r="P62" s="82"/>
      <c r="Q62" s="82"/>
    </row>
    <row r="63" spans="1:17" ht="12.75">
      <c r="A63" s="82"/>
      <c r="B63" s="176"/>
      <c r="C63" s="176"/>
      <c r="D63" s="176"/>
      <c r="E63" s="176"/>
      <c r="F63" s="176"/>
      <c r="G63" s="176"/>
      <c r="H63" s="177"/>
      <c r="I63" s="177"/>
      <c r="J63" s="176"/>
      <c r="K63" s="176"/>
      <c r="L63" s="176"/>
      <c r="M63" s="176"/>
      <c r="N63" s="177"/>
      <c r="O63" s="177"/>
      <c r="P63" s="82"/>
      <c r="Q63" s="82"/>
    </row>
    <row r="64" spans="1:17" ht="12.75">
      <c r="A64" s="82"/>
      <c r="B64" s="176"/>
      <c r="C64" s="176"/>
      <c r="D64" s="176"/>
      <c r="E64" s="176"/>
      <c r="F64" s="176"/>
      <c r="G64" s="176"/>
      <c r="H64" s="177"/>
      <c r="I64" s="177"/>
      <c r="J64" s="176"/>
      <c r="K64" s="176"/>
      <c r="L64" s="176"/>
      <c r="M64" s="176"/>
      <c r="N64" s="177"/>
      <c r="O64" s="177"/>
      <c r="P64" s="82"/>
      <c r="Q64" s="82"/>
    </row>
    <row r="65" spans="1:17" ht="12.75">
      <c r="A65" s="82"/>
      <c r="B65" s="176"/>
      <c r="C65" s="176"/>
      <c r="D65" s="176"/>
      <c r="E65" s="176"/>
      <c r="F65" s="176"/>
      <c r="G65" s="176"/>
      <c r="H65" s="177"/>
      <c r="I65" s="177"/>
      <c r="J65" s="176"/>
      <c r="K65" s="176"/>
      <c r="L65" s="176"/>
      <c r="M65" s="176"/>
      <c r="N65" s="177"/>
      <c r="O65" s="177"/>
      <c r="P65" s="82"/>
      <c r="Q65" s="82"/>
    </row>
    <row r="66" spans="1:17" ht="12.75">
      <c r="A66" s="82"/>
      <c r="B66" s="176"/>
      <c r="C66" s="176"/>
      <c r="D66" s="176"/>
      <c r="E66" s="176"/>
      <c r="F66" s="176"/>
      <c r="G66" s="176"/>
      <c r="H66" s="177"/>
      <c r="I66" s="177"/>
      <c r="J66" s="176"/>
      <c r="K66" s="176"/>
      <c r="L66" s="176"/>
      <c r="M66" s="176"/>
      <c r="N66" s="177"/>
      <c r="O66" s="177"/>
      <c r="P66" s="82"/>
      <c r="Q66" s="82"/>
    </row>
    <row r="67" spans="1:17" ht="12.75">
      <c r="A67" s="82"/>
      <c r="B67" s="176"/>
      <c r="C67" s="176"/>
      <c r="D67" s="176"/>
      <c r="E67" s="176"/>
      <c r="F67" s="176"/>
      <c r="G67" s="176"/>
      <c r="H67" s="177"/>
      <c r="I67" s="177"/>
      <c r="J67" s="176"/>
      <c r="K67" s="176"/>
      <c r="L67" s="176"/>
      <c r="M67" s="176"/>
      <c r="N67" s="177"/>
      <c r="O67" s="177"/>
      <c r="P67" s="82"/>
      <c r="Q67" s="82"/>
    </row>
    <row r="68" spans="1:17" ht="12.75">
      <c r="A68" s="82"/>
      <c r="B68" s="176"/>
      <c r="C68" s="176"/>
      <c r="D68" s="176"/>
      <c r="E68" s="176"/>
      <c r="F68" s="176"/>
      <c r="G68" s="176"/>
      <c r="H68" s="177"/>
      <c r="I68" s="177"/>
      <c r="J68" s="176"/>
      <c r="K68" s="176"/>
      <c r="L68" s="176"/>
      <c r="M68" s="176"/>
      <c r="N68" s="177"/>
      <c r="O68" s="177"/>
      <c r="P68" s="82"/>
      <c r="Q68" s="82"/>
    </row>
    <row r="69" spans="1:17" ht="12.75">
      <c r="A69" s="82"/>
      <c r="B69" s="176"/>
      <c r="C69" s="176"/>
      <c r="D69" s="176"/>
      <c r="E69" s="176"/>
      <c r="F69" s="176"/>
      <c r="G69" s="176"/>
      <c r="H69" s="177"/>
      <c r="I69" s="177"/>
      <c r="J69" s="176"/>
      <c r="K69" s="176"/>
      <c r="L69" s="176"/>
      <c r="M69" s="176"/>
      <c r="N69" s="177"/>
      <c r="O69" s="177"/>
      <c r="P69" s="82"/>
      <c r="Q69" s="82"/>
    </row>
    <row r="70" spans="1:17" ht="12.75">
      <c r="A70" s="82"/>
      <c r="B70" s="176"/>
      <c r="C70" s="176"/>
      <c r="D70" s="176"/>
      <c r="E70" s="176"/>
      <c r="F70" s="176"/>
      <c r="G70" s="176"/>
      <c r="H70" s="177"/>
      <c r="I70" s="177"/>
      <c r="J70" s="176"/>
      <c r="K70" s="176"/>
      <c r="L70" s="176"/>
      <c r="M70" s="176"/>
      <c r="N70" s="177"/>
      <c r="O70" s="177"/>
      <c r="P70" s="82"/>
      <c r="Q70" s="82"/>
    </row>
    <row r="71" spans="1:17" ht="12.75">
      <c r="A71" s="82"/>
      <c r="B71" s="82"/>
      <c r="C71" s="82"/>
      <c r="D71" s="82"/>
      <c r="E71" s="82"/>
      <c r="F71" s="82"/>
      <c r="G71" s="82"/>
      <c r="H71" s="83"/>
      <c r="I71" s="83"/>
      <c r="J71" s="82"/>
      <c r="K71" s="82"/>
      <c r="L71" s="82"/>
      <c r="M71" s="82"/>
      <c r="N71" s="83"/>
      <c r="O71" s="83"/>
      <c r="P71" s="82"/>
      <c r="Q71" s="82"/>
    </row>
    <row r="72" spans="1:17" ht="12.75">
      <c r="A72" s="82"/>
      <c r="B72" s="82"/>
      <c r="C72" s="82"/>
      <c r="D72" s="82"/>
      <c r="E72" s="82"/>
      <c r="F72" s="82"/>
      <c r="G72" s="82"/>
      <c r="H72" s="83"/>
      <c r="I72" s="83"/>
      <c r="J72" s="82"/>
      <c r="K72" s="82"/>
      <c r="L72" s="82"/>
      <c r="M72" s="82"/>
      <c r="N72" s="83"/>
      <c r="O72" s="83"/>
      <c r="P72" s="82"/>
      <c r="Q72" s="82"/>
    </row>
    <row r="73" spans="1:17" ht="12.75">
      <c r="A73" s="82"/>
      <c r="B73" s="82"/>
      <c r="C73" s="82"/>
      <c r="D73" s="82"/>
      <c r="E73" s="82"/>
      <c r="F73" s="82"/>
      <c r="G73" s="82"/>
      <c r="H73" s="83"/>
      <c r="I73" s="83"/>
      <c r="J73" s="82"/>
      <c r="K73" s="82"/>
      <c r="L73" s="82"/>
      <c r="M73" s="82"/>
      <c r="N73" s="83"/>
      <c r="O73" s="83"/>
      <c r="P73" s="82"/>
      <c r="Q73" s="8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112" customWidth="1"/>
    <col min="4" max="4" width="8.7109375" style="112" customWidth="1"/>
    <col min="5" max="6" width="10.7109375" style="112" customWidth="1"/>
    <col min="7" max="7" width="8.7109375" style="112" customWidth="1"/>
    <col min="8" max="9" width="10.7109375" style="112" customWidth="1"/>
    <col min="10" max="10" width="8.7109375" style="112" customWidth="1"/>
    <col min="11" max="12" width="10.7109375" style="112" customWidth="1"/>
    <col min="13" max="13" width="8.7109375" style="113" customWidth="1"/>
    <col min="14" max="15" width="10.7109375" style="112" customWidth="1"/>
    <col min="16" max="16" width="8.7109375" style="112" customWidth="1"/>
    <col min="17" max="18" width="10.7109375" style="112" customWidth="1"/>
    <col min="19" max="19" width="8.7109375" style="112" customWidth="1"/>
    <col min="20" max="21" width="10.7109375" style="112" customWidth="1"/>
    <col min="22" max="22" width="8.7109375" style="113" customWidth="1"/>
    <col min="23" max="23" width="25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5" t="str">
        <f>country</f>
        <v>NETHERLANDS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6"/>
      <c r="O1" s="106"/>
      <c r="P1" s="106"/>
      <c r="Q1" s="106"/>
      <c r="R1" s="106"/>
      <c r="S1" s="106"/>
      <c r="T1" s="106"/>
      <c r="U1" s="106"/>
      <c r="V1" s="107"/>
      <c r="W1" s="108" t="str">
        <f>pays</f>
        <v>PAYS-BAS</v>
      </c>
    </row>
    <row r="2" spans="1:31" s="5" customFormat="1" ht="18" customHeight="1" thickBot="1">
      <c r="A2" s="102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3"/>
      <c r="O2" s="103"/>
      <c r="P2" s="103"/>
      <c r="Q2" s="103"/>
      <c r="R2" s="103"/>
      <c r="S2" s="103"/>
      <c r="T2" s="103"/>
      <c r="U2" s="103"/>
      <c r="V2" s="104"/>
      <c r="W2" s="103" t="s">
        <v>24</v>
      </c>
      <c r="X2" s="109"/>
      <c r="Y2" s="109"/>
      <c r="AB2" s="4"/>
      <c r="AC2" s="4"/>
      <c r="AD2" s="4"/>
      <c r="AE2" s="4"/>
    </row>
    <row r="3" spans="1:23" s="15" customFormat="1" ht="19.5" customHeight="1">
      <c r="A3" s="15" t="s">
        <v>2</v>
      </c>
      <c r="B3" s="114">
        <v>1995</v>
      </c>
      <c r="C3" s="115"/>
      <c r="D3" s="119"/>
      <c r="E3" s="114">
        <v>1996</v>
      </c>
      <c r="F3" s="115"/>
      <c r="G3" s="119"/>
      <c r="H3" s="114">
        <v>1997</v>
      </c>
      <c r="I3" s="115"/>
      <c r="J3" s="119"/>
      <c r="K3" s="114">
        <v>1998</v>
      </c>
      <c r="L3" s="115"/>
      <c r="M3" s="119"/>
      <c r="N3" s="114">
        <v>1999</v>
      </c>
      <c r="O3" s="115"/>
      <c r="P3" s="119"/>
      <c r="Q3" s="114">
        <v>2000</v>
      </c>
      <c r="R3" s="115"/>
      <c r="S3" s="119"/>
      <c r="T3" s="114">
        <v>2001</v>
      </c>
      <c r="U3" s="115"/>
      <c r="V3" s="115"/>
      <c r="W3" s="16"/>
    </row>
    <row r="4" spans="2:22" s="3" customFormat="1" ht="18" customHeight="1">
      <c r="B4" s="116" t="s">
        <v>146</v>
      </c>
      <c r="C4" s="116" t="s">
        <v>147</v>
      </c>
      <c r="D4" s="120" t="s">
        <v>3</v>
      </c>
      <c r="E4" s="116" t="s">
        <v>146</v>
      </c>
      <c r="F4" s="116" t="s">
        <v>147</v>
      </c>
      <c r="G4" s="120" t="s">
        <v>3</v>
      </c>
      <c r="H4" s="116" t="s">
        <v>146</v>
      </c>
      <c r="I4" s="116" t="s">
        <v>147</v>
      </c>
      <c r="J4" s="120" t="s">
        <v>3</v>
      </c>
      <c r="K4" s="116" t="s">
        <v>146</v>
      </c>
      <c r="L4" s="116" t="s">
        <v>147</v>
      </c>
      <c r="M4" s="120" t="s">
        <v>3</v>
      </c>
      <c r="N4" s="116" t="s">
        <v>146</v>
      </c>
      <c r="O4" s="116" t="s">
        <v>147</v>
      </c>
      <c r="P4" s="120" t="s">
        <v>3</v>
      </c>
      <c r="Q4" s="116" t="s">
        <v>146</v>
      </c>
      <c r="R4" s="116" t="s">
        <v>147</v>
      </c>
      <c r="S4" s="120" t="s">
        <v>3</v>
      </c>
      <c r="T4" s="116" t="s">
        <v>146</v>
      </c>
      <c r="U4" s="116" t="s">
        <v>147</v>
      </c>
      <c r="V4" s="116" t="s">
        <v>3</v>
      </c>
    </row>
    <row r="5" spans="1:23" ht="15" customHeight="1">
      <c r="A5" s="10" t="s">
        <v>25</v>
      </c>
      <c r="B5" s="11" t="s">
        <v>5</v>
      </c>
      <c r="C5" s="11" t="s">
        <v>5</v>
      </c>
      <c r="D5" s="121" t="s">
        <v>5</v>
      </c>
      <c r="E5" s="11" t="s">
        <v>5</v>
      </c>
      <c r="F5" s="11" t="s">
        <v>5</v>
      </c>
      <c r="G5" s="121" t="s">
        <v>5</v>
      </c>
      <c r="H5" s="11" t="s">
        <v>5</v>
      </c>
      <c r="I5" s="11" t="s">
        <v>5</v>
      </c>
      <c r="J5" s="121">
        <f>SUM(J6,J9,J12)</f>
        <v>4425</v>
      </c>
      <c r="K5" s="11" t="s">
        <v>5</v>
      </c>
      <c r="L5" s="11" t="s">
        <v>5</v>
      </c>
      <c r="M5" s="121">
        <f>SUM(M6,M9,M12)</f>
        <v>4460</v>
      </c>
      <c r="N5" s="11" t="s">
        <v>5</v>
      </c>
      <c r="O5" s="11" t="s">
        <v>5</v>
      </c>
      <c r="P5" s="121" t="s">
        <v>5</v>
      </c>
      <c r="Q5" s="11" t="s">
        <v>5</v>
      </c>
      <c r="R5" s="11" t="s">
        <v>5</v>
      </c>
      <c r="S5" s="121" t="s">
        <v>5</v>
      </c>
      <c r="T5" s="11" t="s">
        <v>5</v>
      </c>
      <c r="U5" s="11" t="s">
        <v>5</v>
      </c>
      <c r="V5" s="11" t="s">
        <v>5</v>
      </c>
      <c r="W5" s="10" t="s">
        <v>26</v>
      </c>
    </row>
    <row r="6" spans="1:23" ht="15" customHeight="1">
      <c r="A6" s="57" t="s">
        <v>27</v>
      </c>
      <c r="B6" s="11" t="s">
        <v>5</v>
      </c>
      <c r="C6" s="11" t="s">
        <v>5</v>
      </c>
      <c r="D6" s="121" t="s">
        <v>5</v>
      </c>
      <c r="E6" s="11" t="s">
        <v>5</v>
      </c>
      <c r="F6" s="11" t="s">
        <v>5</v>
      </c>
      <c r="G6" s="121" t="s">
        <v>5</v>
      </c>
      <c r="H6" s="11" t="s">
        <v>5</v>
      </c>
      <c r="I6" s="11" t="s">
        <v>5</v>
      </c>
      <c r="J6" s="121">
        <v>200</v>
      </c>
      <c r="K6" s="11" t="s">
        <v>5</v>
      </c>
      <c r="L6" s="11" t="s">
        <v>5</v>
      </c>
      <c r="M6" s="121">
        <v>200</v>
      </c>
      <c r="N6" s="11" t="s">
        <v>5</v>
      </c>
      <c r="O6" s="11" t="s">
        <v>5</v>
      </c>
      <c r="P6" s="121" t="s">
        <v>5</v>
      </c>
      <c r="Q6" s="11" t="s">
        <v>5</v>
      </c>
      <c r="R6" s="11" t="s">
        <v>5</v>
      </c>
      <c r="S6" s="121" t="s">
        <v>5</v>
      </c>
      <c r="T6" s="11" t="s">
        <v>5</v>
      </c>
      <c r="U6" s="11" t="s">
        <v>5</v>
      </c>
      <c r="V6" s="11" t="s">
        <v>5</v>
      </c>
      <c r="W6" s="57" t="s">
        <v>28</v>
      </c>
    </row>
    <row r="7" spans="1:23" ht="15" customHeight="1">
      <c r="A7" s="58" t="s">
        <v>29</v>
      </c>
      <c r="B7" s="11" t="s">
        <v>5</v>
      </c>
      <c r="C7" s="11" t="s">
        <v>5</v>
      </c>
      <c r="D7" s="121" t="s">
        <v>5</v>
      </c>
      <c r="E7" s="11" t="s">
        <v>5</v>
      </c>
      <c r="F7" s="11" t="s">
        <v>5</v>
      </c>
      <c r="G7" s="121" t="s">
        <v>5</v>
      </c>
      <c r="H7" s="11" t="s">
        <v>5</v>
      </c>
      <c r="I7" s="11" t="s">
        <v>5</v>
      </c>
      <c r="J7" s="121" t="s">
        <v>5</v>
      </c>
      <c r="K7" s="11" t="s">
        <v>5</v>
      </c>
      <c r="L7" s="11" t="s">
        <v>5</v>
      </c>
      <c r="M7" s="121" t="s">
        <v>5</v>
      </c>
      <c r="N7" s="11" t="s">
        <v>5</v>
      </c>
      <c r="O7" s="11" t="s">
        <v>5</v>
      </c>
      <c r="P7" s="121" t="s">
        <v>5</v>
      </c>
      <c r="Q7" s="11" t="s">
        <v>5</v>
      </c>
      <c r="R7" s="11" t="s">
        <v>5</v>
      </c>
      <c r="S7" s="121" t="s">
        <v>5</v>
      </c>
      <c r="T7" s="11" t="s">
        <v>5</v>
      </c>
      <c r="U7" s="11" t="s">
        <v>5</v>
      </c>
      <c r="V7" s="11" t="s">
        <v>5</v>
      </c>
      <c r="W7" s="58" t="s">
        <v>30</v>
      </c>
    </row>
    <row r="8" spans="1:23" ht="15" customHeight="1">
      <c r="A8" s="58" t="s">
        <v>31</v>
      </c>
      <c r="B8" s="11" t="s">
        <v>5</v>
      </c>
      <c r="C8" s="11" t="s">
        <v>5</v>
      </c>
      <c r="D8" s="121" t="s">
        <v>5</v>
      </c>
      <c r="E8" s="11" t="s">
        <v>5</v>
      </c>
      <c r="F8" s="11" t="s">
        <v>5</v>
      </c>
      <c r="G8" s="121" t="s">
        <v>5</v>
      </c>
      <c r="H8" s="11" t="s">
        <v>5</v>
      </c>
      <c r="I8" s="11" t="s">
        <v>5</v>
      </c>
      <c r="J8" s="121" t="s">
        <v>5</v>
      </c>
      <c r="K8" s="11" t="s">
        <v>5</v>
      </c>
      <c r="L8" s="11" t="s">
        <v>5</v>
      </c>
      <c r="M8" s="121" t="s">
        <v>5</v>
      </c>
      <c r="N8" s="11" t="s">
        <v>5</v>
      </c>
      <c r="O8" s="11" t="s">
        <v>5</v>
      </c>
      <c r="P8" s="121" t="s">
        <v>5</v>
      </c>
      <c r="Q8" s="11" t="s">
        <v>5</v>
      </c>
      <c r="R8" s="11" t="s">
        <v>5</v>
      </c>
      <c r="S8" s="121" t="s">
        <v>5</v>
      </c>
      <c r="T8" s="11" t="s">
        <v>5</v>
      </c>
      <c r="U8" s="11" t="s">
        <v>5</v>
      </c>
      <c r="V8" s="11" t="s">
        <v>5</v>
      </c>
      <c r="W8" s="58" t="s">
        <v>32</v>
      </c>
    </row>
    <row r="9" spans="1:23" ht="15" customHeight="1">
      <c r="A9" s="59" t="s">
        <v>33</v>
      </c>
      <c r="B9" s="11" t="s">
        <v>5</v>
      </c>
      <c r="C9" s="11" t="s">
        <v>5</v>
      </c>
      <c r="D9" s="121" t="s">
        <v>5</v>
      </c>
      <c r="E9" s="11" t="s">
        <v>5</v>
      </c>
      <c r="F9" s="11" t="s">
        <v>5</v>
      </c>
      <c r="G9" s="121" t="s">
        <v>5</v>
      </c>
      <c r="H9" s="11" t="s">
        <v>5</v>
      </c>
      <c r="I9" s="11" t="s">
        <v>5</v>
      </c>
      <c r="J9" s="121">
        <v>3800</v>
      </c>
      <c r="K9" s="11" t="s">
        <v>5</v>
      </c>
      <c r="L9" s="11" t="s">
        <v>5</v>
      </c>
      <c r="M9" s="121">
        <v>3800</v>
      </c>
      <c r="N9" s="11" t="s">
        <v>5</v>
      </c>
      <c r="O9" s="11" t="s">
        <v>5</v>
      </c>
      <c r="P9" s="121" t="s">
        <v>5</v>
      </c>
      <c r="Q9" s="11" t="s">
        <v>5</v>
      </c>
      <c r="R9" s="11" t="s">
        <v>5</v>
      </c>
      <c r="S9" s="121" t="s">
        <v>5</v>
      </c>
      <c r="T9" s="11" t="s">
        <v>5</v>
      </c>
      <c r="U9" s="11" t="s">
        <v>5</v>
      </c>
      <c r="V9" s="11" t="s">
        <v>5</v>
      </c>
      <c r="W9" s="59" t="s">
        <v>34</v>
      </c>
    </row>
    <row r="10" spans="1:23" ht="15" customHeight="1">
      <c r="A10" s="58" t="s">
        <v>29</v>
      </c>
      <c r="B10" s="11" t="s">
        <v>5</v>
      </c>
      <c r="C10" s="11" t="s">
        <v>5</v>
      </c>
      <c r="D10" s="121" t="s">
        <v>5</v>
      </c>
      <c r="E10" s="11" t="s">
        <v>5</v>
      </c>
      <c r="F10" s="11" t="s">
        <v>5</v>
      </c>
      <c r="G10" s="121" t="s">
        <v>5</v>
      </c>
      <c r="H10" s="11" t="s">
        <v>5</v>
      </c>
      <c r="I10" s="11" t="s">
        <v>5</v>
      </c>
      <c r="J10" s="121" t="s">
        <v>5</v>
      </c>
      <c r="K10" s="11" t="s">
        <v>5</v>
      </c>
      <c r="L10" s="11" t="s">
        <v>5</v>
      </c>
      <c r="M10" s="121" t="s">
        <v>5</v>
      </c>
      <c r="N10" s="11" t="s">
        <v>5</v>
      </c>
      <c r="O10" s="11" t="s">
        <v>5</v>
      </c>
      <c r="P10" s="121" t="s">
        <v>5</v>
      </c>
      <c r="Q10" s="11" t="s">
        <v>5</v>
      </c>
      <c r="R10" s="11" t="s">
        <v>5</v>
      </c>
      <c r="S10" s="121" t="s">
        <v>5</v>
      </c>
      <c r="T10" s="11" t="s">
        <v>5</v>
      </c>
      <c r="U10" s="11" t="s">
        <v>5</v>
      </c>
      <c r="V10" s="11" t="s">
        <v>5</v>
      </c>
      <c r="W10" s="58" t="s">
        <v>30</v>
      </c>
    </row>
    <row r="11" spans="1:23" ht="15" customHeight="1">
      <c r="A11" s="58" t="s">
        <v>31</v>
      </c>
      <c r="B11" s="11" t="s">
        <v>5</v>
      </c>
      <c r="C11" s="11" t="s">
        <v>5</v>
      </c>
      <c r="D11" s="121" t="s">
        <v>5</v>
      </c>
      <c r="E11" s="11" t="s">
        <v>5</v>
      </c>
      <c r="F11" s="11" t="s">
        <v>5</v>
      </c>
      <c r="G11" s="121" t="s">
        <v>5</v>
      </c>
      <c r="H11" s="11" t="s">
        <v>5</v>
      </c>
      <c r="I11" s="11" t="s">
        <v>5</v>
      </c>
      <c r="J11" s="121" t="s">
        <v>5</v>
      </c>
      <c r="K11" s="11" t="s">
        <v>5</v>
      </c>
      <c r="L11" s="11" t="s">
        <v>5</v>
      </c>
      <c r="M11" s="121" t="s">
        <v>5</v>
      </c>
      <c r="N11" s="11" t="s">
        <v>5</v>
      </c>
      <c r="O11" s="11" t="s">
        <v>5</v>
      </c>
      <c r="P11" s="121" t="s">
        <v>5</v>
      </c>
      <c r="Q11" s="11" t="s">
        <v>5</v>
      </c>
      <c r="R11" s="11" t="s">
        <v>5</v>
      </c>
      <c r="S11" s="121" t="s">
        <v>5</v>
      </c>
      <c r="T11" s="11" t="s">
        <v>5</v>
      </c>
      <c r="U11" s="11" t="s">
        <v>5</v>
      </c>
      <c r="V11" s="11" t="s">
        <v>5</v>
      </c>
      <c r="W11" s="58" t="s">
        <v>32</v>
      </c>
    </row>
    <row r="12" spans="1:23" ht="15" customHeight="1">
      <c r="A12" s="59" t="s">
        <v>35</v>
      </c>
      <c r="B12" s="11" t="s">
        <v>5</v>
      </c>
      <c r="C12" s="11" t="s">
        <v>5</v>
      </c>
      <c r="D12" s="121" t="s">
        <v>5</v>
      </c>
      <c r="E12" s="11" t="s">
        <v>5</v>
      </c>
      <c r="F12" s="11" t="s">
        <v>5</v>
      </c>
      <c r="G12" s="121" t="s">
        <v>5</v>
      </c>
      <c r="H12" s="11" t="s">
        <v>5</v>
      </c>
      <c r="I12" s="11" t="s">
        <v>5</v>
      </c>
      <c r="J12" s="121">
        <v>425</v>
      </c>
      <c r="K12" s="11" t="s">
        <v>5</v>
      </c>
      <c r="L12" s="11" t="s">
        <v>5</v>
      </c>
      <c r="M12" s="121">
        <v>460</v>
      </c>
      <c r="N12" s="11" t="s">
        <v>5</v>
      </c>
      <c r="O12" s="11" t="s">
        <v>5</v>
      </c>
      <c r="P12" s="121" t="s">
        <v>5</v>
      </c>
      <c r="Q12" s="11" t="s">
        <v>5</v>
      </c>
      <c r="R12" s="11" t="s">
        <v>5</v>
      </c>
      <c r="S12" s="121" t="s">
        <v>5</v>
      </c>
      <c r="T12" s="11" t="s">
        <v>5</v>
      </c>
      <c r="U12" s="11" t="s">
        <v>5</v>
      </c>
      <c r="V12" s="11" t="s">
        <v>5</v>
      </c>
      <c r="W12" s="59" t="s">
        <v>36</v>
      </c>
    </row>
    <row r="13" spans="1:23" ht="15" customHeight="1">
      <c r="A13" s="58" t="s">
        <v>29</v>
      </c>
      <c r="B13" s="11" t="s">
        <v>5</v>
      </c>
      <c r="C13" s="11" t="s">
        <v>5</v>
      </c>
      <c r="D13" s="121" t="s">
        <v>5</v>
      </c>
      <c r="E13" s="11" t="s">
        <v>5</v>
      </c>
      <c r="F13" s="11" t="s">
        <v>5</v>
      </c>
      <c r="G13" s="121" t="s">
        <v>5</v>
      </c>
      <c r="H13" s="11" t="s">
        <v>5</v>
      </c>
      <c r="I13" s="11" t="s">
        <v>5</v>
      </c>
      <c r="J13" s="121" t="s">
        <v>5</v>
      </c>
      <c r="K13" s="11" t="s">
        <v>5</v>
      </c>
      <c r="L13" s="11" t="s">
        <v>5</v>
      </c>
      <c r="M13" s="121" t="s">
        <v>5</v>
      </c>
      <c r="N13" s="11" t="s">
        <v>5</v>
      </c>
      <c r="O13" s="11" t="s">
        <v>5</v>
      </c>
      <c r="P13" s="121" t="s">
        <v>5</v>
      </c>
      <c r="Q13" s="11" t="s">
        <v>5</v>
      </c>
      <c r="R13" s="11" t="s">
        <v>5</v>
      </c>
      <c r="S13" s="121" t="s">
        <v>5</v>
      </c>
      <c r="T13" s="11" t="s">
        <v>5</v>
      </c>
      <c r="U13" s="11" t="s">
        <v>5</v>
      </c>
      <c r="V13" s="11" t="s">
        <v>5</v>
      </c>
      <c r="W13" s="58" t="s">
        <v>30</v>
      </c>
    </row>
    <row r="14" spans="1:23" ht="15" customHeight="1">
      <c r="A14" s="58" t="s">
        <v>31</v>
      </c>
      <c r="B14" s="11" t="s">
        <v>5</v>
      </c>
      <c r="C14" s="11" t="s">
        <v>5</v>
      </c>
      <c r="D14" s="121" t="s">
        <v>5</v>
      </c>
      <c r="E14" s="11" t="s">
        <v>5</v>
      </c>
      <c r="F14" s="11" t="s">
        <v>5</v>
      </c>
      <c r="G14" s="121" t="s">
        <v>5</v>
      </c>
      <c r="H14" s="11" t="s">
        <v>5</v>
      </c>
      <c r="I14" s="11" t="s">
        <v>5</v>
      </c>
      <c r="J14" s="121" t="s">
        <v>5</v>
      </c>
      <c r="K14" s="11" t="s">
        <v>5</v>
      </c>
      <c r="L14" s="11" t="s">
        <v>5</v>
      </c>
      <c r="M14" s="121" t="s">
        <v>5</v>
      </c>
      <c r="N14" s="11" t="s">
        <v>5</v>
      </c>
      <c r="O14" s="11" t="s">
        <v>5</v>
      </c>
      <c r="P14" s="121" t="s">
        <v>5</v>
      </c>
      <c r="Q14" s="11" t="s">
        <v>5</v>
      </c>
      <c r="R14" s="11" t="s">
        <v>5</v>
      </c>
      <c r="S14" s="121" t="s">
        <v>5</v>
      </c>
      <c r="T14" s="11" t="s">
        <v>5</v>
      </c>
      <c r="U14" s="11" t="s">
        <v>5</v>
      </c>
      <c r="V14" s="11" t="s">
        <v>5</v>
      </c>
      <c r="W14" s="58" t="s">
        <v>32</v>
      </c>
    </row>
    <row r="15" spans="1:23" ht="15" customHeight="1">
      <c r="A15" s="13" t="s">
        <v>37</v>
      </c>
      <c r="B15" s="11" t="s">
        <v>5</v>
      </c>
      <c r="C15" s="11" t="s">
        <v>5</v>
      </c>
      <c r="D15" s="121" t="s">
        <v>5</v>
      </c>
      <c r="E15" s="11" t="s">
        <v>5</v>
      </c>
      <c r="F15" s="11" t="s">
        <v>5</v>
      </c>
      <c r="G15" s="121" t="s">
        <v>5</v>
      </c>
      <c r="H15" s="11" t="s">
        <v>5</v>
      </c>
      <c r="I15" s="11" t="s">
        <v>5</v>
      </c>
      <c r="J15" s="121">
        <v>225</v>
      </c>
      <c r="K15" s="11" t="s">
        <v>5</v>
      </c>
      <c r="L15" s="11" t="s">
        <v>5</v>
      </c>
      <c r="M15" s="121">
        <v>225</v>
      </c>
      <c r="N15" s="11" t="s">
        <v>5</v>
      </c>
      <c r="O15" s="11" t="s">
        <v>5</v>
      </c>
      <c r="P15" s="121" t="s">
        <v>5</v>
      </c>
      <c r="Q15" s="11" t="s">
        <v>5</v>
      </c>
      <c r="R15" s="11" t="s">
        <v>5</v>
      </c>
      <c r="S15" s="121" t="s">
        <v>5</v>
      </c>
      <c r="T15" s="11" t="s">
        <v>5</v>
      </c>
      <c r="U15" s="11" t="s">
        <v>5</v>
      </c>
      <c r="V15" s="11" t="s">
        <v>5</v>
      </c>
      <c r="W15" s="13" t="s">
        <v>37</v>
      </c>
    </row>
    <row r="16" spans="1:23" ht="15" customHeight="1">
      <c r="A16" s="58" t="s">
        <v>29</v>
      </c>
      <c r="B16" s="11" t="s">
        <v>5</v>
      </c>
      <c r="C16" s="11" t="s">
        <v>5</v>
      </c>
      <c r="D16" s="121" t="s">
        <v>5</v>
      </c>
      <c r="E16" s="11" t="s">
        <v>5</v>
      </c>
      <c r="F16" s="11" t="s">
        <v>5</v>
      </c>
      <c r="G16" s="121" t="s">
        <v>5</v>
      </c>
      <c r="H16" s="11" t="s">
        <v>5</v>
      </c>
      <c r="I16" s="11" t="s">
        <v>5</v>
      </c>
      <c r="J16" s="121" t="s">
        <v>5</v>
      </c>
      <c r="K16" s="11" t="s">
        <v>5</v>
      </c>
      <c r="L16" s="11" t="s">
        <v>5</v>
      </c>
      <c r="M16" s="121" t="s">
        <v>5</v>
      </c>
      <c r="N16" s="11" t="s">
        <v>5</v>
      </c>
      <c r="O16" s="11" t="s">
        <v>5</v>
      </c>
      <c r="P16" s="121" t="s">
        <v>5</v>
      </c>
      <c r="Q16" s="11" t="s">
        <v>5</v>
      </c>
      <c r="R16" s="11" t="s">
        <v>5</v>
      </c>
      <c r="S16" s="121" t="s">
        <v>5</v>
      </c>
      <c r="T16" s="11" t="s">
        <v>5</v>
      </c>
      <c r="U16" s="11" t="s">
        <v>5</v>
      </c>
      <c r="V16" s="11" t="s">
        <v>5</v>
      </c>
      <c r="W16" s="58" t="s">
        <v>30</v>
      </c>
    </row>
    <row r="17" spans="1:23" ht="15" customHeight="1">
      <c r="A17" s="58" t="s">
        <v>31</v>
      </c>
      <c r="B17" s="11" t="s">
        <v>5</v>
      </c>
      <c r="C17" s="11" t="s">
        <v>5</v>
      </c>
      <c r="D17" s="121" t="s">
        <v>5</v>
      </c>
      <c r="E17" s="11" t="s">
        <v>5</v>
      </c>
      <c r="F17" s="11" t="s">
        <v>5</v>
      </c>
      <c r="G17" s="121" t="s">
        <v>5</v>
      </c>
      <c r="H17" s="11" t="s">
        <v>5</v>
      </c>
      <c r="I17" s="11" t="s">
        <v>5</v>
      </c>
      <c r="J17" s="121" t="s">
        <v>5</v>
      </c>
      <c r="K17" s="11" t="s">
        <v>5</v>
      </c>
      <c r="L17" s="11" t="s">
        <v>5</v>
      </c>
      <c r="M17" s="121" t="s">
        <v>5</v>
      </c>
      <c r="N17" s="11" t="s">
        <v>5</v>
      </c>
      <c r="O17" s="11" t="s">
        <v>5</v>
      </c>
      <c r="P17" s="121" t="s">
        <v>5</v>
      </c>
      <c r="Q17" s="11" t="s">
        <v>5</v>
      </c>
      <c r="R17" s="11" t="s">
        <v>5</v>
      </c>
      <c r="S17" s="121" t="s">
        <v>5</v>
      </c>
      <c r="T17" s="11" t="s">
        <v>5</v>
      </c>
      <c r="U17" s="11" t="s">
        <v>5</v>
      </c>
      <c r="V17" s="11" t="s">
        <v>5</v>
      </c>
      <c r="W17" s="58" t="s">
        <v>32</v>
      </c>
    </row>
    <row r="18" spans="1:23" ht="15" customHeight="1">
      <c r="A18" s="13" t="s">
        <v>38</v>
      </c>
      <c r="B18" s="11" t="s">
        <v>5</v>
      </c>
      <c r="C18" s="11" t="s">
        <v>5</v>
      </c>
      <c r="D18" s="121" t="s">
        <v>5</v>
      </c>
      <c r="E18" s="11" t="s">
        <v>5</v>
      </c>
      <c r="F18" s="11" t="s">
        <v>5</v>
      </c>
      <c r="G18" s="121" t="s">
        <v>5</v>
      </c>
      <c r="H18" s="11" t="s">
        <v>5</v>
      </c>
      <c r="I18" s="11" t="s">
        <v>5</v>
      </c>
      <c r="J18" s="121">
        <v>6500</v>
      </c>
      <c r="K18" s="11" t="s">
        <v>5</v>
      </c>
      <c r="L18" s="11" t="s">
        <v>5</v>
      </c>
      <c r="M18" s="121" t="s">
        <v>5</v>
      </c>
      <c r="N18" s="11" t="s">
        <v>5</v>
      </c>
      <c r="O18" s="11" t="s">
        <v>5</v>
      </c>
      <c r="P18" s="121" t="s">
        <v>5</v>
      </c>
      <c r="Q18" s="11" t="s">
        <v>5</v>
      </c>
      <c r="R18" s="11" t="s">
        <v>5</v>
      </c>
      <c r="S18" s="121" t="s">
        <v>5</v>
      </c>
      <c r="T18" s="11" t="s">
        <v>5</v>
      </c>
      <c r="U18" s="11" t="s">
        <v>5</v>
      </c>
      <c r="V18" s="11" t="s">
        <v>5</v>
      </c>
      <c r="W18" s="13" t="s">
        <v>39</v>
      </c>
    </row>
    <row r="19" spans="1:23" ht="15" customHeight="1">
      <c r="A19" s="58" t="s">
        <v>29</v>
      </c>
      <c r="B19" s="11" t="s">
        <v>5</v>
      </c>
      <c r="C19" s="11" t="s">
        <v>5</v>
      </c>
      <c r="D19" s="121" t="s">
        <v>5</v>
      </c>
      <c r="E19" s="11" t="s">
        <v>5</v>
      </c>
      <c r="F19" s="11" t="s">
        <v>5</v>
      </c>
      <c r="G19" s="121" t="s">
        <v>5</v>
      </c>
      <c r="H19" s="11" t="s">
        <v>5</v>
      </c>
      <c r="I19" s="11" t="s">
        <v>5</v>
      </c>
      <c r="J19" s="121" t="s">
        <v>5</v>
      </c>
      <c r="K19" s="11" t="s">
        <v>5</v>
      </c>
      <c r="L19" s="11" t="s">
        <v>5</v>
      </c>
      <c r="M19" s="121" t="s">
        <v>5</v>
      </c>
      <c r="N19" s="11" t="s">
        <v>5</v>
      </c>
      <c r="O19" s="11" t="s">
        <v>5</v>
      </c>
      <c r="P19" s="121" t="s">
        <v>5</v>
      </c>
      <c r="Q19" s="11" t="s">
        <v>5</v>
      </c>
      <c r="R19" s="11" t="s">
        <v>5</v>
      </c>
      <c r="S19" s="121" t="s">
        <v>5</v>
      </c>
      <c r="T19" s="11" t="s">
        <v>5</v>
      </c>
      <c r="U19" s="11" t="s">
        <v>5</v>
      </c>
      <c r="V19" s="11" t="s">
        <v>5</v>
      </c>
      <c r="W19" s="58" t="s">
        <v>30</v>
      </c>
    </row>
    <row r="20" spans="1:23" ht="15" customHeight="1" thickBot="1">
      <c r="A20" s="117" t="s">
        <v>31</v>
      </c>
      <c r="B20" s="118" t="s">
        <v>5</v>
      </c>
      <c r="C20" s="118" t="s">
        <v>5</v>
      </c>
      <c r="D20" s="122" t="s">
        <v>5</v>
      </c>
      <c r="E20" s="118" t="s">
        <v>5</v>
      </c>
      <c r="F20" s="118" t="s">
        <v>5</v>
      </c>
      <c r="G20" s="122" t="s">
        <v>5</v>
      </c>
      <c r="H20" s="118" t="s">
        <v>5</v>
      </c>
      <c r="I20" s="118" t="s">
        <v>5</v>
      </c>
      <c r="J20" s="122" t="s">
        <v>5</v>
      </c>
      <c r="K20" s="118" t="s">
        <v>5</v>
      </c>
      <c r="L20" s="118" t="s">
        <v>5</v>
      </c>
      <c r="M20" s="122" t="s">
        <v>5</v>
      </c>
      <c r="N20" s="118" t="s">
        <v>5</v>
      </c>
      <c r="O20" s="118" t="s">
        <v>5</v>
      </c>
      <c r="P20" s="122" t="s">
        <v>5</v>
      </c>
      <c r="Q20" s="118" t="s">
        <v>5</v>
      </c>
      <c r="R20" s="118" t="s">
        <v>5</v>
      </c>
      <c r="S20" s="122" t="s">
        <v>5</v>
      </c>
      <c r="T20" s="118" t="s">
        <v>5</v>
      </c>
      <c r="U20" s="118" t="s">
        <v>5</v>
      </c>
      <c r="V20" s="118" t="s">
        <v>5</v>
      </c>
      <c r="W20" s="117" t="s">
        <v>32</v>
      </c>
    </row>
    <row r="21" spans="1:24" ht="12.75">
      <c r="A21" s="1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0"/>
      <c r="S21" s="110"/>
      <c r="T21" s="110"/>
      <c r="U21" s="110"/>
      <c r="V21" s="111"/>
      <c r="W21" s="14"/>
      <c r="X21" s="14"/>
    </row>
    <row r="22" spans="1:24" ht="12.75">
      <c r="A22" s="1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0"/>
      <c r="S22" s="110"/>
      <c r="T22" s="110"/>
      <c r="U22" s="110"/>
      <c r="V22" s="111"/>
      <c r="W22" s="14"/>
      <c r="X22" s="14"/>
    </row>
    <row r="23" spans="1:24" ht="12.75">
      <c r="A23" s="14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0"/>
      <c r="S23" s="110"/>
      <c r="T23" s="110"/>
      <c r="U23" s="110"/>
      <c r="V23" s="111"/>
      <c r="W23" s="14"/>
      <c r="X23" s="14"/>
    </row>
    <row r="24" spans="1:24" ht="12.75">
      <c r="A24" s="14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1"/>
      <c r="W24" s="14"/>
      <c r="X24" s="14"/>
    </row>
    <row r="25" spans="1:24" ht="12.75">
      <c r="A25" s="14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1"/>
      <c r="W25" s="14"/>
      <c r="X25" s="14"/>
    </row>
    <row r="26" spans="1:24" ht="12.75">
      <c r="A26" s="1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1"/>
      <c r="W26" s="14"/>
      <c r="X26" s="14"/>
    </row>
    <row r="27" spans="1:24" ht="12.75">
      <c r="A27" s="14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110"/>
      <c r="R27" s="110"/>
      <c r="S27" s="110"/>
      <c r="T27" s="110"/>
      <c r="U27" s="110"/>
      <c r="V27" s="111"/>
      <c r="W27" s="14"/>
      <c r="X27" s="14"/>
    </row>
    <row r="28" spans="1:24" ht="12.75">
      <c r="A28" s="1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0"/>
      <c r="P28" s="110"/>
      <c r="Q28" s="110"/>
      <c r="R28" s="110"/>
      <c r="S28" s="110"/>
      <c r="T28" s="110"/>
      <c r="U28" s="110"/>
      <c r="V28" s="111"/>
      <c r="W28" s="14"/>
      <c r="X28" s="14"/>
    </row>
    <row r="29" spans="1:24" ht="12.75">
      <c r="A29" s="14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1"/>
      <c r="W29" s="14"/>
      <c r="X29" s="14"/>
    </row>
    <row r="30" spans="1:24" ht="12.75">
      <c r="A30" s="14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1"/>
      <c r="W30" s="14"/>
      <c r="X30" s="14"/>
    </row>
    <row r="31" spans="1:24" ht="12.75">
      <c r="A31" s="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1"/>
      <c r="W31" s="14"/>
      <c r="X31" s="14"/>
    </row>
    <row r="32" spans="1:24" ht="12.75">
      <c r="A32" s="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1"/>
      <c r="W32" s="14"/>
      <c r="X32" s="14"/>
    </row>
    <row r="33" spans="1:24" ht="12.75">
      <c r="A33" s="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</row>
    <row r="34" spans="1:24" ht="12.75">
      <c r="A34" s="1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0"/>
      <c r="O34" s="110"/>
      <c r="P34" s="110"/>
      <c r="Q34" s="110"/>
      <c r="R34" s="110"/>
      <c r="S34" s="110"/>
      <c r="T34" s="110"/>
      <c r="U34" s="110"/>
      <c r="V34" s="111"/>
      <c r="W34" s="14"/>
      <c r="X34" s="14"/>
    </row>
    <row r="35" spans="1:24" ht="12.75">
      <c r="A35" s="14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S35" s="110"/>
      <c r="T35" s="110"/>
      <c r="U35" s="110"/>
      <c r="V35" s="111"/>
      <c r="W35" s="14"/>
      <c r="X35" s="14"/>
    </row>
    <row r="36" spans="1:24" ht="12.75">
      <c r="A36" s="14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0"/>
      <c r="O36" s="110"/>
      <c r="P36" s="110"/>
      <c r="Q36" s="110"/>
      <c r="R36" s="110"/>
      <c r="S36" s="110"/>
      <c r="T36" s="110"/>
      <c r="U36" s="110"/>
      <c r="V36" s="111"/>
      <c r="W36" s="14"/>
      <c r="X36" s="14"/>
    </row>
    <row r="37" spans="1:24" ht="12.75">
      <c r="A37" s="14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1"/>
      <c r="W37" s="14"/>
      <c r="X37" s="14"/>
    </row>
    <row r="38" spans="1:24" ht="12.75">
      <c r="A38" s="1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0"/>
      <c r="S38" s="110"/>
      <c r="T38" s="110"/>
      <c r="U38" s="110"/>
      <c r="V38" s="111"/>
      <c r="W38" s="14"/>
      <c r="X38" s="14"/>
    </row>
    <row r="39" spans="1:24" ht="12.75">
      <c r="A39" s="1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1"/>
      <c r="W39" s="14"/>
      <c r="X39" s="14"/>
    </row>
    <row r="40" spans="1:24" ht="12.75">
      <c r="A40" s="14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0"/>
      <c r="O40" s="110"/>
      <c r="P40" s="110"/>
      <c r="Q40" s="110"/>
      <c r="R40" s="110"/>
      <c r="S40" s="110"/>
      <c r="T40" s="110"/>
      <c r="U40" s="110"/>
      <c r="V40" s="111"/>
      <c r="W40" s="14"/>
      <c r="X40" s="14"/>
    </row>
    <row r="41" spans="1:24" ht="12.75">
      <c r="A41" s="14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0"/>
      <c r="S41" s="110"/>
      <c r="T41" s="110"/>
      <c r="U41" s="110"/>
      <c r="V41" s="111"/>
      <c r="W41" s="14"/>
      <c r="X41" s="14"/>
    </row>
    <row r="42" spans="1:24" ht="12.75">
      <c r="A42" s="14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0"/>
      <c r="P42" s="110"/>
      <c r="Q42" s="110"/>
      <c r="R42" s="110"/>
      <c r="S42" s="110"/>
      <c r="T42" s="110"/>
      <c r="U42" s="110"/>
      <c r="V42" s="111"/>
      <c r="W42" s="14"/>
      <c r="X42" s="14"/>
    </row>
    <row r="43" spans="1:24" ht="12.75">
      <c r="A43" s="14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1"/>
      <c r="W43" s="14"/>
      <c r="X43" s="14"/>
    </row>
    <row r="44" spans="1:24" ht="12.75">
      <c r="A44" s="1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0"/>
      <c r="S44" s="110"/>
      <c r="T44" s="110"/>
      <c r="U44" s="110"/>
      <c r="V44" s="111"/>
      <c r="W44" s="14"/>
      <c r="X44" s="14"/>
    </row>
    <row r="45" spans="1:24" ht="12.75">
      <c r="A45" s="14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1"/>
      <c r="W45" s="14"/>
      <c r="X45" s="14"/>
    </row>
    <row r="46" spans="1:24" ht="12.75">
      <c r="A46" s="14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1"/>
      <c r="W46" s="14"/>
      <c r="X46" s="14"/>
    </row>
    <row r="47" spans="1:24" ht="12.75">
      <c r="A47" s="14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  <c r="U47" s="110"/>
      <c r="V47" s="111"/>
      <c r="W47" s="14"/>
      <c r="X47" s="14"/>
    </row>
    <row r="48" spans="1:24" ht="12.75">
      <c r="A48" s="14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  <c r="U48" s="110"/>
      <c r="V48" s="111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2" t="str">
        <f>country</f>
        <v>NETHERLANDS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PAYS-BAS</v>
      </c>
    </row>
    <row r="2" spans="1:16" s="5" customFormat="1" ht="18" customHeight="1" thickBot="1">
      <c r="A2" s="102" t="s">
        <v>0</v>
      </c>
      <c r="B2" s="125"/>
      <c r="C2" s="126"/>
      <c r="D2" s="125"/>
      <c r="E2" s="126"/>
      <c r="F2" s="125"/>
      <c r="G2" s="126"/>
      <c r="H2" s="127"/>
      <c r="I2" s="125"/>
      <c r="J2" s="125"/>
      <c r="K2" s="126"/>
      <c r="L2" s="125"/>
      <c r="M2" s="126"/>
      <c r="N2" s="127"/>
      <c r="O2" s="125"/>
      <c r="P2" s="103" t="s">
        <v>1</v>
      </c>
    </row>
    <row r="3" spans="2:21" s="7" customFormat="1" ht="19.5" customHeight="1">
      <c r="B3" s="128">
        <v>1995</v>
      </c>
      <c r="C3" s="133"/>
      <c r="D3" s="128">
        <v>1996</v>
      </c>
      <c r="E3" s="135"/>
      <c r="F3" s="128">
        <v>1997</v>
      </c>
      <c r="G3" s="133"/>
      <c r="H3" s="128">
        <v>1998</v>
      </c>
      <c r="I3" s="133"/>
      <c r="J3" s="128">
        <v>1999</v>
      </c>
      <c r="K3" s="135"/>
      <c r="L3" s="128">
        <v>2000</v>
      </c>
      <c r="M3" s="133"/>
      <c r="N3" s="128">
        <v>2001</v>
      </c>
      <c r="O3" s="128"/>
      <c r="P3" s="6"/>
      <c r="Q3" s="8"/>
      <c r="R3" s="8"/>
      <c r="S3" s="9"/>
      <c r="T3" s="9"/>
      <c r="U3" s="9"/>
    </row>
    <row r="4" spans="1:83" s="3" customFormat="1" ht="18" customHeight="1">
      <c r="A4" s="123"/>
      <c r="B4" s="129" t="s">
        <v>94</v>
      </c>
      <c r="C4" s="134" t="s">
        <v>95</v>
      </c>
      <c r="D4" s="129" t="s">
        <v>94</v>
      </c>
      <c r="E4" s="134" t="s">
        <v>95</v>
      </c>
      <c r="F4" s="129" t="s">
        <v>94</v>
      </c>
      <c r="G4" s="134" t="s">
        <v>95</v>
      </c>
      <c r="H4" s="129" t="s">
        <v>94</v>
      </c>
      <c r="I4" s="134" t="s">
        <v>95</v>
      </c>
      <c r="J4" s="129" t="s">
        <v>94</v>
      </c>
      <c r="K4" s="134" t="s">
        <v>95</v>
      </c>
      <c r="L4" s="129" t="s">
        <v>94</v>
      </c>
      <c r="M4" s="134" t="s">
        <v>95</v>
      </c>
      <c r="N4" s="129" t="s">
        <v>94</v>
      </c>
      <c r="O4" s="130" t="s">
        <v>95</v>
      </c>
      <c r="P4" s="123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16" ht="15" customHeight="1">
      <c r="A5" s="13" t="s">
        <v>96</v>
      </c>
      <c r="B5" s="11">
        <v>1006</v>
      </c>
      <c r="C5" s="121">
        <v>179593</v>
      </c>
      <c r="D5" s="11">
        <v>1057</v>
      </c>
      <c r="E5" s="121">
        <v>177820</v>
      </c>
      <c r="F5" s="11">
        <v>1051</v>
      </c>
      <c r="G5" s="121">
        <v>175155</v>
      </c>
      <c r="H5" s="11">
        <v>1064</v>
      </c>
      <c r="I5" s="121">
        <v>178764</v>
      </c>
      <c r="J5" s="55">
        <v>1092</v>
      </c>
      <c r="K5" s="136">
        <v>192357.04</v>
      </c>
      <c r="L5" s="11">
        <v>1096</v>
      </c>
      <c r="M5" s="121">
        <v>212354.55</v>
      </c>
      <c r="N5" s="11">
        <v>1093</v>
      </c>
      <c r="O5" s="11">
        <v>210066.55</v>
      </c>
      <c r="P5" s="13" t="s">
        <v>97</v>
      </c>
    </row>
    <row r="6" spans="1:16" ht="15" customHeight="1">
      <c r="A6" s="57" t="s">
        <v>4</v>
      </c>
      <c r="B6" s="11" t="s">
        <v>5</v>
      </c>
      <c r="C6" s="121" t="s">
        <v>5</v>
      </c>
      <c r="D6" s="11" t="s">
        <v>5</v>
      </c>
      <c r="E6" s="121" t="s">
        <v>5</v>
      </c>
      <c r="F6" s="11" t="s">
        <v>5</v>
      </c>
      <c r="G6" s="121" t="s">
        <v>5</v>
      </c>
      <c r="H6" s="11" t="s">
        <v>5</v>
      </c>
      <c r="I6" s="121" t="s">
        <v>5</v>
      </c>
      <c r="J6" s="55">
        <v>1092</v>
      </c>
      <c r="K6" s="136">
        <v>192357.04</v>
      </c>
      <c r="L6" s="11">
        <v>1096</v>
      </c>
      <c r="M6" s="121">
        <v>212354.55</v>
      </c>
      <c r="N6" s="11">
        <v>1093</v>
      </c>
      <c r="O6" s="11">
        <v>210066.55</v>
      </c>
      <c r="P6" s="57" t="s">
        <v>6</v>
      </c>
    </row>
    <row r="7" spans="1:16" ht="15" customHeight="1">
      <c r="A7" s="124" t="s">
        <v>11</v>
      </c>
      <c r="B7" s="11" t="s">
        <v>5</v>
      </c>
      <c r="C7" s="121" t="s">
        <v>5</v>
      </c>
      <c r="D7" s="11" t="s">
        <v>5</v>
      </c>
      <c r="E7" s="121" t="s">
        <v>5</v>
      </c>
      <c r="F7" s="11" t="s">
        <v>5</v>
      </c>
      <c r="G7" s="121" t="s">
        <v>5</v>
      </c>
      <c r="H7" s="11" t="s">
        <v>5</v>
      </c>
      <c r="I7" s="121" t="s">
        <v>5</v>
      </c>
      <c r="J7" s="55" t="s">
        <v>5</v>
      </c>
      <c r="K7" s="136" t="s">
        <v>5</v>
      </c>
      <c r="L7" s="11" t="s">
        <v>5</v>
      </c>
      <c r="M7" s="121" t="s">
        <v>5</v>
      </c>
      <c r="N7" s="11" t="s">
        <v>5</v>
      </c>
      <c r="O7" s="11" t="s">
        <v>5</v>
      </c>
      <c r="P7" s="124" t="s">
        <v>12</v>
      </c>
    </row>
    <row r="8" spans="1:23" ht="15" customHeight="1">
      <c r="A8" s="124" t="s">
        <v>99</v>
      </c>
      <c r="B8" s="11" t="s">
        <v>5</v>
      </c>
      <c r="C8" s="121" t="s">
        <v>5</v>
      </c>
      <c r="D8" s="11" t="s">
        <v>5</v>
      </c>
      <c r="E8" s="121" t="s">
        <v>5</v>
      </c>
      <c r="F8" s="11" t="s">
        <v>5</v>
      </c>
      <c r="G8" s="121" t="s">
        <v>5</v>
      </c>
      <c r="H8" s="11" t="s">
        <v>5</v>
      </c>
      <c r="I8" s="121" t="s">
        <v>5</v>
      </c>
      <c r="J8" s="55">
        <v>196</v>
      </c>
      <c r="K8" s="136">
        <v>294.25</v>
      </c>
      <c r="L8" s="11">
        <v>196</v>
      </c>
      <c r="M8" s="121">
        <v>294.25</v>
      </c>
      <c r="N8" s="11">
        <v>196</v>
      </c>
      <c r="O8" s="11">
        <v>294.25</v>
      </c>
      <c r="P8" s="124" t="s">
        <v>13</v>
      </c>
      <c r="W8" s="12" t="s">
        <v>99</v>
      </c>
    </row>
    <row r="9" spans="1:23" ht="15" customHeight="1">
      <c r="A9" s="124" t="s">
        <v>100</v>
      </c>
      <c r="B9" s="11" t="s">
        <v>5</v>
      </c>
      <c r="C9" s="121" t="s">
        <v>5</v>
      </c>
      <c r="D9" s="11" t="s">
        <v>5</v>
      </c>
      <c r="E9" s="121" t="s">
        <v>5</v>
      </c>
      <c r="F9" s="11" t="s">
        <v>5</v>
      </c>
      <c r="G9" s="121" t="s">
        <v>5</v>
      </c>
      <c r="H9" s="11" t="s">
        <v>5</v>
      </c>
      <c r="I9" s="121" t="s">
        <v>5</v>
      </c>
      <c r="J9" s="55">
        <v>158</v>
      </c>
      <c r="K9" s="136">
        <v>986.04</v>
      </c>
      <c r="L9" s="11">
        <v>158</v>
      </c>
      <c r="M9" s="121">
        <v>986.04</v>
      </c>
      <c r="N9" s="11">
        <v>158</v>
      </c>
      <c r="O9" s="11">
        <v>986.04</v>
      </c>
      <c r="P9" s="124" t="s">
        <v>14</v>
      </c>
      <c r="W9" s="12" t="s">
        <v>100</v>
      </c>
    </row>
    <row r="10" spans="1:23" ht="15" customHeight="1">
      <c r="A10" s="124" t="s">
        <v>101</v>
      </c>
      <c r="B10" s="11" t="s">
        <v>5</v>
      </c>
      <c r="C10" s="121" t="s">
        <v>5</v>
      </c>
      <c r="D10" s="11" t="s">
        <v>5</v>
      </c>
      <c r="E10" s="121" t="s">
        <v>5</v>
      </c>
      <c r="F10" s="11" t="s">
        <v>5</v>
      </c>
      <c r="G10" s="121" t="s">
        <v>5</v>
      </c>
      <c r="H10" s="11" t="s">
        <v>5</v>
      </c>
      <c r="I10" s="121" t="s">
        <v>5</v>
      </c>
      <c r="J10" s="55">
        <v>221</v>
      </c>
      <c r="K10" s="136">
        <v>7105.39</v>
      </c>
      <c r="L10" s="11">
        <v>220</v>
      </c>
      <c r="M10" s="121">
        <v>6979.1</v>
      </c>
      <c r="N10" s="11">
        <v>220</v>
      </c>
      <c r="O10" s="11">
        <v>6979.1</v>
      </c>
      <c r="P10" s="124" t="s">
        <v>15</v>
      </c>
      <c r="W10" s="12" t="s">
        <v>101</v>
      </c>
    </row>
    <row r="11" spans="1:23" ht="15" customHeight="1">
      <c r="A11" s="124" t="s">
        <v>102</v>
      </c>
      <c r="B11" s="11" t="s">
        <v>5</v>
      </c>
      <c r="C11" s="121" t="s">
        <v>5</v>
      </c>
      <c r="D11" s="11" t="s">
        <v>5</v>
      </c>
      <c r="E11" s="121" t="s">
        <v>5</v>
      </c>
      <c r="F11" s="11" t="s">
        <v>5</v>
      </c>
      <c r="G11" s="121" t="s">
        <v>5</v>
      </c>
      <c r="H11" s="11" t="s">
        <v>5</v>
      </c>
      <c r="I11" s="121" t="s">
        <v>5</v>
      </c>
      <c r="J11" s="55">
        <v>173</v>
      </c>
      <c r="K11" s="136">
        <v>13643.39</v>
      </c>
      <c r="L11" s="11">
        <v>174</v>
      </c>
      <c r="M11" s="121">
        <v>13783.39</v>
      </c>
      <c r="N11" s="11">
        <v>174</v>
      </c>
      <c r="O11" s="11">
        <v>13783.39</v>
      </c>
      <c r="P11" s="124" t="s">
        <v>16</v>
      </c>
      <c r="W11" s="12" t="s">
        <v>102</v>
      </c>
    </row>
    <row r="12" spans="1:23" ht="15" customHeight="1">
      <c r="A12" s="124" t="s">
        <v>103</v>
      </c>
      <c r="B12" s="11" t="s">
        <v>5</v>
      </c>
      <c r="C12" s="121" t="s">
        <v>5</v>
      </c>
      <c r="D12" s="11" t="s">
        <v>5</v>
      </c>
      <c r="E12" s="121" t="s">
        <v>5</v>
      </c>
      <c r="F12" s="11" t="s">
        <v>5</v>
      </c>
      <c r="G12" s="121" t="s">
        <v>5</v>
      </c>
      <c r="H12" s="11" t="s">
        <v>5</v>
      </c>
      <c r="I12" s="121" t="s">
        <v>5</v>
      </c>
      <c r="J12" s="55">
        <v>72</v>
      </c>
      <c r="K12" s="136">
        <v>8858.84</v>
      </c>
      <c r="L12" s="11">
        <v>72</v>
      </c>
      <c r="M12" s="121">
        <v>8858.84</v>
      </c>
      <c r="N12" s="11">
        <v>72</v>
      </c>
      <c r="O12" s="11">
        <v>8858.84</v>
      </c>
      <c r="P12" s="124" t="s">
        <v>17</v>
      </c>
      <c r="W12" s="12" t="s">
        <v>103</v>
      </c>
    </row>
    <row r="13" spans="1:23" ht="15" customHeight="1">
      <c r="A13" s="124" t="s">
        <v>104</v>
      </c>
      <c r="B13" s="11" t="s">
        <v>5</v>
      </c>
      <c r="C13" s="121" t="s">
        <v>5</v>
      </c>
      <c r="D13" s="11" t="s">
        <v>5</v>
      </c>
      <c r="E13" s="121" t="s">
        <v>5</v>
      </c>
      <c r="F13" s="11" t="s">
        <v>5</v>
      </c>
      <c r="G13" s="121" t="s">
        <v>5</v>
      </c>
      <c r="H13" s="11" t="s">
        <v>5</v>
      </c>
      <c r="I13" s="121" t="s">
        <v>5</v>
      </c>
      <c r="J13" s="55">
        <v>158</v>
      </c>
      <c r="K13" s="136">
        <v>45458.5</v>
      </c>
      <c r="L13" s="11">
        <v>157</v>
      </c>
      <c r="M13" s="121">
        <v>45503.3</v>
      </c>
      <c r="N13" s="11">
        <v>155</v>
      </c>
      <c r="O13" s="11">
        <v>44846.3</v>
      </c>
      <c r="P13" s="124" t="s">
        <v>18</v>
      </c>
      <c r="W13" s="12" t="s">
        <v>104</v>
      </c>
    </row>
    <row r="14" spans="1:23" ht="15" customHeight="1">
      <c r="A14" s="124" t="s">
        <v>105</v>
      </c>
      <c r="B14" s="11" t="s">
        <v>5</v>
      </c>
      <c r="C14" s="121" t="s">
        <v>5</v>
      </c>
      <c r="D14" s="11" t="s">
        <v>5</v>
      </c>
      <c r="E14" s="121" t="s">
        <v>5</v>
      </c>
      <c r="F14" s="11" t="s">
        <v>5</v>
      </c>
      <c r="G14" s="121" t="s">
        <v>5</v>
      </c>
      <c r="H14" s="11" t="s">
        <v>5</v>
      </c>
      <c r="I14" s="121" t="s">
        <v>5</v>
      </c>
      <c r="J14" s="55">
        <v>96</v>
      </c>
      <c r="K14" s="136">
        <v>40510.63</v>
      </c>
      <c r="L14" s="11">
        <v>99</v>
      </c>
      <c r="M14" s="121">
        <v>41992.63</v>
      </c>
      <c r="N14" s="11">
        <v>100</v>
      </c>
      <c r="O14" s="11">
        <v>42488.63</v>
      </c>
      <c r="P14" s="124" t="s">
        <v>19</v>
      </c>
      <c r="W14" s="12" t="s">
        <v>105</v>
      </c>
    </row>
    <row r="15" spans="1:23" ht="15" customHeight="1">
      <c r="A15" s="124" t="s">
        <v>106</v>
      </c>
      <c r="B15" s="11" t="s">
        <v>5</v>
      </c>
      <c r="C15" s="121" t="s">
        <v>5</v>
      </c>
      <c r="D15" s="11" t="s">
        <v>5</v>
      </c>
      <c r="E15" s="121" t="s">
        <v>5</v>
      </c>
      <c r="F15" s="11" t="s">
        <v>5</v>
      </c>
      <c r="G15" s="121" t="s">
        <v>5</v>
      </c>
      <c r="H15" s="11" t="s">
        <v>5</v>
      </c>
      <c r="I15" s="121" t="s">
        <v>5</v>
      </c>
      <c r="J15" s="55">
        <v>4</v>
      </c>
      <c r="K15" s="136">
        <v>3018</v>
      </c>
      <c r="L15" s="11">
        <v>4</v>
      </c>
      <c r="M15" s="121">
        <v>3018</v>
      </c>
      <c r="N15" s="11">
        <v>2</v>
      </c>
      <c r="O15" s="11">
        <v>891</v>
      </c>
      <c r="P15" s="124" t="s">
        <v>20</v>
      </c>
      <c r="W15" s="12" t="s">
        <v>106</v>
      </c>
    </row>
    <row r="16" spans="1:23" ht="15" customHeight="1">
      <c r="A16" s="124" t="s">
        <v>107</v>
      </c>
      <c r="B16" s="11" t="s">
        <v>5</v>
      </c>
      <c r="C16" s="121" t="s">
        <v>5</v>
      </c>
      <c r="D16" s="11" t="s">
        <v>5</v>
      </c>
      <c r="E16" s="121" t="s">
        <v>5</v>
      </c>
      <c r="F16" s="11" t="s">
        <v>5</v>
      </c>
      <c r="G16" s="121" t="s">
        <v>5</v>
      </c>
      <c r="H16" s="11" t="s">
        <v>5</v>
      </c>
      <c r="I16" s="121" t="s">
        <v>5</v>
      </c>
      <c r="J16" s="55" t="s">
        <v>5</v>
      </c>
      <c r="K16" s="136" t="s">
        <v>5</v>
      </c>
      <c r="L16" s="11" t="s">
        <v>5</v>
      </c>
      <c r="M16" s="121" t="s">
        <v>5</v>
      </c>
      <c r="N16" s="11" t="s">
        <v>5</v>
      </c>
      <c r="O16" s="11" t="s">
        <v>5</v>
      </c>
      <c r="P16" s="124" t="s">
        <v>21</v>
      </c>
      <c r="W16" s="12" t="s">
        <v>107</v>
      </c>
    </row>
    <row r="17" spans="1:23" ht="15" customHeight="1">
      <c r="A17" s="124" t="s">
        <v>108</v>
      </c>
      <c r="B17" s="11" t="s">
        <v>5</v>
      </c>
      <c r="C17" s="121" t="s">
        <v>5</v>
      </c>
      <c r="D17" s="11" t="s">
        <v>5</v>
      </c>
      <c r="E17" s="121" t="s">
        <v>5</v>
      </c>
      <c r="F17" s="11" t="s">
        <v>5</v>
      </c>
      <c r="G17" s="121" t="s">
        <v>5</v>
      </c>
      <c r="H17" s="11" t="s">
        <v>5</v>
      </c>
      <c r="I17" s="121" t="s">
        <v>5</v>
      </c>
      <c r="J17" s="55">
        <v>14</v>
      </c>
      <c r="K17" s="136">
        <v>72482</v>
      </c>
      <c r="L17" s="11">
        <v>16</v>
      </c>
      <c r="M17" s="121">
        <v>90939</v>
      </c>
      <c r="N17" s="11">
        <v>16</v>
      </c>
      <c r="O17" s="11">
        <v>90939</v>
      </c>
      <c r="P17" s="124" t="s">
        <v>22</v>
      </c>
      <c r="W17" s="12" t="s">
        <v>109</v>
      </c>
    </row>
    <row r="18" spans="1:16" s="13" customFormat="1" ht="15" customHeight="1" thickBot="1">
      <c r="A18" s="131" t="s">
        <v>9</v>
      </c>
      <c r="B18" s="118" t="s">
        <v>5</v>
      </c>
      <c r="C18" s="122" t="s">
        <v>5</v>
      </c>
      <c r="D18" s="118" t="s">
        <v>5</v>
      </c>
      <c r="E18" s="122" t="s">
        <v>5</v>
      </c>
      <c r="F18" s="118" t="s">
        <v>5</v>
      </c>
      <c r="G18" s="122" t="s">
        <v>5</v>
      </c>
      <c r="H18" s="118" t="s">
        <v>5</v>
      </c>
      <c r="I18" s="122" t="s">
        <v>5</v>
      </c>
      <c r="J18" s="132" t="s">
        <v>5</v>
      </c>
      <c r="K18" s="137" t="s">
        <v>5</v>
      </c>
      <c r="L18" s="118" t="s">
        <v>5</v>
      </c>
      <c r="M18" s="122" t="s">
        <v>5</v>
      </c>
      <c r="N18" s="118" t="s">
        <v>5</v>
      </c>
      <c r="O18" s="118" t="s">
        <v>5</v>
      </c>
      <c r="P18" s="131" t="s">
        <v>10</v>
      </c>
    </row>
    <row r="19" spans="1:17" ht="12.75">
      <c r="A19" s="14" t="s">
        <v>98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2002-10-29T09:55:17Z</cp:lastPrinted>
  <dcterms:created xsi:type="dcterms:W3CDTF">2002-10-24T14:58:55Z</dcterms:created>
  <dcterms:modified xsi:type="dcterms:W3CDTF">2003-12-23T10:13:22Z</dcterms:modified>
  <cp:category/>
  <cp:version/>
  <cp:contentType/>
  <cp:contentStatus/>
</cp:coreProperties>
</file>