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56" yWindow="120" windowWidth="15840" windowHeight="7035" tabRatio="545" activeTab="2"/>
  </bookViews>
  <sheets>
    <sheet name="Read me" sheetId="1" r:id="rId1"/>
    <sheet name="DAC1_E" sheetId="2" r:id="rId2"/>
    <sheet name="DAC1bis_E" sheetId="3" r:id="rId3"/>
    <sheet name="Dac2a_E" sheetId="4" r:id="rId4"/>
    <sheet name="Dac2b_E" sheetId="5" r:id="rId5"/>
    <sheet name="Dac3a_E" sheetId="6" r:id="rId6"/>
    <sheet name="Dac4_E" sheetId="7" r:id="rId7"/>
    <sheet name="Dac5_E" sheetId="8" r:id="rId8"/>
    <sheet name="Validation table" sheetId="9" r:id="rId9"/>
    <sheet name="Cross-Check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_Dist_Values" localSheetId="1" hidden="1">#N/A</definedName>
    <definedName name="_Fill" localSheetId="1" hidden="1">#N/A</definedName>
    <definedName name="_xlfn.IFERROR" hidden="1">#NAME?</definedName>
    <definedName name="ALL" localSheetId="3">'Dac2a_E'!$A$16:$T$293</definedName>
    <definedName name="ALL" localSheetId="4">'Dac2b_E'!$A$16:$K$232</definedName>
    <definedName name="ALL" localSheetId="5">'Dac3a_E'!$A$16:$H$295</definedName>
    <definedName name="ALL" localSheetId="6">'Dac4_E'!$A$16:$H$236</definedName>
    <definedName name="ALL" localSheetId="7">'Dac5_E'!$A$13:$E$72</definedName>
    <definedName name="ALL">#N/A</definedName>
    <definedName name="BOX">#N/A</definedName>
    <definedName name="FNOTES" localSheetId="1">'[1]Dac5a_E'!#REF!</definedName>
    <definedName name="FNOTES" localSheetId="7">'[1]Dac5a_E'!#REF!</definedName>
    <definedName name="FNOTES">'[1]Dac5a_E'!#REF!</definedName>
    <definedName name="ggg" localSheetId="1">'[2]Dac1_E_current'!#REF!</definedName>
    <definedName name="ggg" localSheetId="7">'[2]Dac1_E_current'!#REF!</definedName>
    <definedName name="ggg">'[2]Dac1_E_current'!#REF!</definedName>
    <definedName name="_xlnm.Print_Area" localSheetId="1">'DAC1_E'!$A$1:$J$130</definedName>
    <definedName name="_xlnm.Print_Area" localSheetId="3">'Dac2a_E'!$A$16:$T$293</definedName>
    <definedName name="_xlnm.Print_Area" localSheetId="4">'Dac2b_E'!$A$16:$K$232</definedName>
    <definedName name="_xlnm.Print_Area" localSheetId="5">'Dac3a_E'!$A$16:$H$295</definedName>
    <definedName name="_xlnm.Print_Area" localSheetId="6">'Dac4_E'!$A$16:$M$236</definedName>
    <definedName name="_xlnm.Print_Area" localSheetId="7">'Dac5_E'!$A$15:$F$74</definedName>
    <definedName name="_xlnm.Print_Area" localSheetId="0">'Read me'!$A$1:$L$58</definedName>
    <definedName name="_xlnm.Print_Area" localSheetId="8">'Validation table'!$A$1:$K$57</definedName>
    <definedName name="Print_Area_MI" localSheetId="3">'Dac2a_E'!$A$16:$T$293</definedName>
    <definedName name="Print_Area_MI" localSheetId="4">'Dac2b_E'!$A$16:$K$232</definedName>
    <definedName name="Print_Area_MI" localSheetId="5">'Dac3a_E'!$A$16:$H$295</definedName>
    <definedName name="Print_Area_MI" localSheetId="6">'Dac4_E'!$A$16:$H$236</definedName>
    <definedName name="Print_Area_MI" localSheetId="7">'Dac5_E'!$A$15:$F$74</definedName>
    <definedName name="PRINT_AREA_MI">#N/A</definedName>
    <definedName name="_xlnm.Print_Titles" localSheetId="1">'DAC1_E'!$1:$8</definedName>
    <definedName name="_xlnm.Print_Titles" localSheetId="3">'Dac2a_E'!$1:$15</definedName>
    <definedName name="_xlnm.Print_Titles" localSheetId="4">'Dac2b_E'!$1:$15</definedName>
    <definedName name="_xlnm.Print_Titles" localSheetId="5">'Dac3a_E'!$1:$15</definedName>
    <definedName name="_xlnm.Print_Titles" localSheetId="6">'Dac4_E'!$1:$15</definedName>
    <definedName name="_xlnm.Print_Titles" localSheetId="7">'Dac5_E'!$1:$14</definedName>
    <definedName name="Print_Titles_MI" localSheetId="3">'Dac2a_E'!$1:$14</definedName>
    <definedName name="Print_Titles_MI" localSheetId="4">'Dac2b_E'!$1:$15</definedName>
    <definedName name="Print_Titles_MI" localSheetId="5">'Dac3a_E'!$1:$15</definedName>
    <definedName name="Print_Titles_MI" localSheetId="6">'Dac4_E'!$1:$15</definedName>
    <definedName name="Print_Titles_MI" localSheetId="7">'Dac5_E'!$1:$14</definedName>
    <definedName name="PRINT_TITLES_MI">#N/A</definedName>
    <definedName name="TITLES" localSheetId="3">'Dac2a_E'!$A$1:$T$14</definedName>
    <definedName name="TITLES" localSheetId="4">'Dac2b_E'!$A$1:$K$15</definedName>
    <definedName name="TITLES" localSheetId="5">'Dac3a_E'!$A$1:$H$15</definedName>
    <definedName name="TITLES" localSheetId="6">'Dac4_E'!$A$1:$H$15</definedName>
    <definedName name="TITLES">#N/A</definedName>
    <definedName name="ZCode1" localSheetId="1">'DAC1_E'!$B$10</definedName>
    <definedName name="ZCode1" localSheetId="3">'Dac2a_E'!$B$18</definedName>
    <definedName name="ZCode1" localSheetId="4">'Dac2b_E'!$B$18</definedName>
    <definedName name="ZCode1" localSheetId="5">'Dac3a_E'!$B$18</definedName>
    <definedName name="ZCode1" localSheetId="6">'Dac4_E'!$B$18</definedName>
    <definedName name="ZCode1" localSheetId="7">'Dac5_E'!$B$16</definedName>
    <definedName name="ZCode2" localSheetId="9">'[4]Dac1_E'!#REF!</definedName>
    <definedName name="ZCode2" localSheetId="1">'DAC1_E'!$B$127</definedName>
    <definedName name="ZCode2" localSheetId="3">'Dac2a_E'!$B$289</definedName>
    <definedName name="ZCode2" localSheetId="4">'Dac2b_E'!$B$228</definedName>
    <definedName name="ZCode2" localSheetId="5">'Dac3a_E'!$B$292</definedName>
    <definedName name="ZCode2" localSheetId="6">'Dac4_E'!$B$232</definedName>
    <definedName name="ZCode2" localSheetId="7">'Dac5_E'!$B$73</definedName>
    <definedName name="ZCode2">'[2]Dac1_E_current'!#REF!</definedName>
    <definedName name="ZComm_or_Disb" localSheetId="9">#REF!</definedName>
    <definedName name="ZComm_or_Disb" localSheetId="3">#REF!</definedName>
    <definedName name="ZComm_or_Disb" localSheetId="5">#REF!</definedName>
    <definedName name="ZComm_or_Disb" localSheetId="7">'Dac5_E'!#REF!</definedName>
    <definedName name="ZComm_or_Disb">#REF!</definedName>
    <definedName name="ZDate" localSheetId="1">'DAC1_E'!$J$3</definedName>
    <definedName name="ZDate" localSheetId="3">'Dac2a_E'!$T$3</definedName>
    <definedName name="ZDate" localSheetId="4">'Dac2b_E'!$K$5</definedName>
    <definedName name="ZDate" localSheetId="5">'Dac3a_E'!$H$5</definedName>
    <definedName name="ZDate" localSheetId="6">'Dac4_E'!$M$5</definedName>
    <definedName name="ZDate" localSheetId="7">'Dac5_E'!$E$5</definedName>
    <definedName name="ZDonor" localSheetId="1">'DAC1_E'!$J$1</definedName>
    <definedName name="ZDonor" localSheetId="3">'Dac2a_E'!$T$1</definedName>
    <definedName name="ZDonor" localSheetId="4">'Dac2b_E'!$K$1</definedName>
    <definedName name="ZDonor" localSheetId="5">'Dac3a_E'!$H$1</definedName>
    <definedName name="ZDonor" localSheetId="6">'Dac4_E'!$M$1</definedName>
    <definedName name="ZDonor" localSheetId="7">'Dac5_E'!$E$1</definedName>
    <definedName name="ZHeader" localSheetId="1">'DAC1_E'!$C$6:$J$6</definedName>
    <definedName name="ZHeader" localSheetId="3">'Dac2a_E'!$C$8:$T$8</definedName>
    <definedName name="ZHeader" localSheetId="4">'Dac2b_E'!$C$8:$K$8</definedName>
    <definedName name="ZHeader" localSheetId="5">'Dac3a_E'!$C$9:$H$9</definedName>
    <definedName name="ZHeader" localSheetId="6">'Dac4_E'!$C$8:$M$8</definedName>
    <definedName name="ZHeader" localSheetId="7">'Dac5_E'!$C$9:$E$9</definedName>
    <definedName name="ZYear" localSheetId="1">'DAC1_E'!$J$2</definedName>
    <definedName name="ZYear" localSheetId="3">'Dac2a_E'!$T$2</definedName>
    <definedName name="ZYear" localSheetId="4">'Dac2b_E'!$K$3</definedName>
    <definedName name="ZYear" localSheetId="5">'Dac3a_E'!$H$3</definedName>
    <definedName name="ZYear" localSheetId="6">'Dac4_E'!$M$3</definedName>
    <definedName name="ZYear" localSheetId="7">'Dac5_E'!$E$3</definedName>
  </definedNames>
  <calcPr fullCalcOnLoad="1"/>
</workbook>
</file>

<file path=xl/sharedStrings.xml><?xml version="1.0" encoding="utf-8"?>
<sst xmlns="http://schemas.openxmlformats.org/spreadsheetml/2006/main" count="3852" uniqueCount="973">
  <si>
    <t>Reporting country:</t>
  </si>
  <si>
    <t>???</t>
  </si>
  <si>
    <t>DISBURSEMENTS AND COMMITMENTS OF OFFICIAL AND PRIVATE FLOWS</t>
  </si>
  <si>
    <t>Period:</t>
  </si>
  <si>
    <t>Date:</t>
  </si>
  <si>
    <t>D I S B U R S E M E N T S</t>
  </si>
  <si>
    <t>COMMITMENTS</t>
  </si>
  <si>
    <t>Million US dollars</t>
  </si>
  <si>
    <t>Net
Amounts</t>
  </si>
  <si>
    <t xml:space="preserve">  1.1 General budget support</t>
  </si>
  <si>
    <t xml:space="preserve">  1.2 Sector budget support</t>
  </si>
  <si>
    <t xml:space="preserve">  2.2 Specific-purpose programmes &amp; funds managed by int'l org.</t>
  </si>
  <si>
    <t xml:space="preserve">  2.3 Basket funds/pooled funding</t>
  </si>
  <si>
    <t>3.  Project-type interventions</t>
  </si>
  <si>
    <t xml:space="preserve">  3.2 Other projects</t>
  </si>
  <si>
    <t>4.  Experts and other technical assistance</t>
  </si>
  <si>
    <t xml:space="preserve">  4.2 Other technical assistance</t>
  </si>
  <si>
    <t>5.  Scholarships and student costs in donor countries</t>
  </si>
  <si>
    <t xml:space="preserve">  5.1 Scholarships/training in donor country</t>
  </si>
  <si>
    <t xml:space="preserve">  5.2 Imputed student costs</t>
  </si>
  <si>
    <t>6.  Debt relief</t>
  </si>
  <si>
    <t>7.  Administrative costs not included elsewhere</t>
  </si>
  <si>
    <t>8.  Other in-donor expenditures</t>
  </si>
  <si>
    <t xml:space="preserve">  8.2 Refugees in donor countries</t>
  </si>
  <si>
    <t xml:space="preserve">       b) OOF claims</t>
  </si>
  <si>
    <t xml:space="preserve">       c) Private claims</t>
  </si>
  <si>
    <t>II. OTHER OFFICIAL FLOWS</t>
  </si>
  <si>
    <t>230</t>
  </si>
  <si>
    <t xml:space="preserve">II.A. Other Official Bilateral Flows </t>
  </si>
  <si>
    <t>235</t>
  </si>
  <si>
    <t>1.  Export-related transactions</t>
  </si>
  <si>
    <t>240</t>
  </si>
  <si>
    <t>265</t>
  </si>
  <si>
    <t>2.  Investment-related transactions</t>
  </si>
  <si>
    <t>294</t>
  </si>
  <si>
    <t>291</t>
  </si>
  <si>
    <t xml:space="preserve">          of which:   Joint ventures</t>
  </si>
  <si>
    <t>292</t>
  </si>
  <si>
    <t>293</t>
  </si>
  <si>
    <t>280</t>
  </si>
  <si>
    <t>287</t>
  </si>
  <si>
    <t>300</t>
  </si>
  <si>
    <t>301</t>
  </si>
  <si>
    <t xml:space="preserve">        a) OOF claims (capitalised interest)</t>
  </si>
  <si>
    <t>302</t>
  </si>
  <si>
    <t xml:space="preserve">        b) Private sector claims </t>
  </si>
  <si>
    <t>310</t>
  </si>
  <si>
    <t>303</t>
  </si>
  <si>
    <t>4.  Other bilateral securities and claims</t>
  </si>
  <si>
    <t>295</t>
  </si>
  <si>
    <t xml:space="preserve">  4.1 Other acquisition of equity</t>
  </si>
  <si>
    <t>299</t>
  </si>
  <si>
    <t>298</t>
  </si>
  <si>
    <t>102</t>
  </si>
  <si>
    <t>II.B. Transactions with Multilateral Agencies at Market Terms</t>
  </si>
  <si>
    <t>325</t>
  </si>
  <si>
    <t>1.  Purchase of securities from issuing agencies</t>
  </si>
  <si>
    <t>326</t>
  </si>
  <si>
    <t>2.  Other transactions</t>
  </si>
  <si>
    <t>327</t>
  </si>
  <si>
    <t>Memo:  - Interest received on OOF, total (bilat.+multilat.)</t>
  </si>
  <si>
    <t>795</t>
  </si>
  <si>
    <t xml:space="preserve">                      - Bilateral</t>
  </si>
  <si>
    <t>800</t>
  </si>
  <si>
    <t xml:space="preserve">                      - Multilateral    </t>
  </si>
  <si>
    <t>805</t>
  </si>
  <si>
    <t>786</t>
  </si>
  <si>
    <t>III. PRIVATE FLOWS AT MARKET TERMS</t>
  </si>
  <si>
    <t>III.A. Bilateral Private Flows</t>
  </si>
  <si>
    <t>332</t>
  </si>
  <si>
    <t>1.  Direct investment</t>
  </si>
  <si>
    <t>340</t>
  </si>
  <si>
    <t xml:space="preserve">     of which:   New capital outflows</t>
  </si>
  <si>
    <t>345</t>
  </si>
  <si>
    <t>2.  Other securities and claims</t>
  </si>
  <si>
    <t>353</t>
  </si>
  <si>
    <t xml:space="preserve">  2.1 Total banks (long-term)</t>
  </si>
  <si>
    <t>384</t>
  </si>
  <si>
    <t xml:space="preserve">        a) Bonds</t>
  </si>
  <si>
    <t>751</t>
  </si>
  <si>
    <t xml:space="preserve">        b) Export credits</t>
  </si>
  <si>
    <t>752</t>
  </si>
  <si>
    <t xml:space="preserve">        c) Other bank</t>
  </si>
  <si>
    <t>753</t>
  </si>
  <si>
    <t xml:space="preserve">  2.2 Non-banks</t>
  </si>
  <si>
    <t>386</t>
  </si>
  <si>
    <t xml:space="preserve">        a) Guaranteed export credits</t>
  </si>
  <si>
    <t>756</t>
  </si>
  <si>
    <t xml:space="preserve">        b) Non-guaranteed portions of guaranteed export cred.</t>
  </si>
  <si>
    <t>761</t>
  </si>
  <si>
    <t xml:space="preserve">        c) Bonds</t>
  </si>
  <si>
    <t>388</t>
  </si>
  <si>
    <t xml:space="preserve">        d) Other securities (incl. equities)</t>
  </si>
  <si>
    <t>389</t>
  </si>
  <si>
    <t>103</t>
  </si>
  <si>
    <t>III.B. Multilateral Private Flows</t>
  </si>
  <si>
    <t>359</t>
  </si>
  <si>
    <t>IV. NET PRIVATE GRANTS</t>
  </si>
  <si>
    <t>415</t>
  </si>
  <si>
    <t>425</t>
  </si>
  <si>
    <t xml:space="preserve">                    2.  Support received from official sector</t>
  </si>
  <si>
    <t>420</t>
  </si>
  <si>
    <t>GNI</t>
  </si>
  <si>
    <t>001</t>
  </si>
  <si>
    <t>ODA % GNI</t>
  </si>
  <si>
    <t>002</t>
  </si>
  <si>
    <t>TOTAL FLOWS % GNI</t>
  </si>
  <si>
    <t>003</t>
  </si>
  <si>
    <t>V. ITEM ONLY PARTLY COVERED IN DAC RESOURCE FLOW STATISTICS</t>
  </si>
  <si>
    <t>1.  Total participation in peacebuilding operations (incl. non-ODA)</t>
  </si>
  <si>
    <t>207</t>
  </si>
  <si>
    <t>TABLE DAC 1</t>
  </si>
  <si>
    <t>I. OFFICIAL DEVELOPMENT ASSISTANCE (I.A + I.B)</t>
  </si>
  <si>
    <t xml:space="preserve">       d) Other</t>
  </si>
  <si>
    <t>212</t>
  </si>
  <si>
    <t>200</t>
  </si>
  <si>
    <t xml:space="preserve">Memo (bilat. + multilat.):  </t>
  </si>
  <si>
    <t xml:space="preserve">               - HIPC Initiative</t>
  </si>
  <si>
    <t xml:space="preserve">              - IDA Debt Reduction Facility</t>
  </si>
  <si>
    <t>TOTAL OFFICIAL AND PRIVATE FLOWS (I+II+III+IV)</t>
  </si>
  <si>
    <t>1.  Budget support</t>
  </si>
  <si>
    <t xml:space="preserve">   6.1 Debt forgiveness and debt rescheduling</t>
  </si>
  <si>
    <t xml:space="preserve">   6.2 Other action on debt</t>
  </si>
  <si>
    <t>Total commitments</t>
  </si>
  <si>
    <t xml:space="preserve">   Memo:   Grants for debt service reduction</t>
  </si>
  <si>
    <t>Non grants</t>
  </si>
  <si>
    <t>Total amounts extended</t>
  </si>
  <si>
    <t>Amounts received</t>
  </si>
  <si>
    <t xml:space="preserve">                  of which:    -   Loans</t>
  </si>
  <si>
    <t xml:space="preserve">                                      -  Acquisition of equity</t>
  </si>
  <si>
    <t>I. BILATERAL FLOWS</t>
  </si>
  <si>
    <t>I. A. Geographical distribution</t>
  </si>
  <si>
    <t>1.1 Europe</t>
  </si>
  <si>
    <t>1.2 Africa</t>
  </si>
  <si>
    <t>1.3 America</t>
  </si>
  <si>
    <t>1.4 Asia</t>
  </si>
  <si>
    <t>1.5 Oceania</t>
  </si>
  <si>
    <t>1.6 Bilateral unallocated</t>
  </si>
  <si>
    <t>2.1 Europe</t>
  </si>
  <si>
    <t>2.2 Africa</t>
  </si>
  <si>
    <t>2.3 America</t>
  </si>
  <si>
    <t>2.4 Asia</t>
  </si>
  <si>
    <t>2.5 Oceania</t>
  </si>
  <si>
    <t>2.6 Bilateral unallocated</t>
  </si>
  <si>
    <t>I.A.3. Bilateral private flows (table DAC 4)</t>
  </si>
  <si>
    <t>3.1 Europe</t>
  </si>
  <si>
    <t>3.2 Africa</t>
  </si>
  <si>
    <t>3.3 America</t>
  </si>
  <si>
    <t>3.4 Asia</t>
  </si>
  <si>
    <t>3.5 Oceania</t>
  </si>
  <si>
    <t>3.6 Bilateral unallocated</t>
  </si>
  <si>
    <t>I.B. Sectoral distribution of bilateral ODA (table DAC 5)</t>
  </si>
  <si>
    <t>Memo: Untied for LDCs and non-LDC HIPCs, including FTC</t>
  </si>
  <si>
    <t>Validation table for CRS++</t>
  </si>
  <si>
    <t>3.  Debt rescheduling</t>
  </si>
  <si>
    <t>005</t>
  </si>
  <si>
    <t>071</t>
  </si>
  <si>
    <t xml:space="preserve">       a) Service payments to third parties</t>
  </si>
  <si>
    <t xml:space="preserve">       c) Debt buybacks</t>
  </si>
  <si>
    <t>093</t>
  </si>
  <si>
    <t>208</t>
  </si>
  <si>
    <t>110</t>
  </si>
  <si>
    <t>140</t>
  </si>
  <si>
    <t>151</t>
  </si>
  <si>
    <t>152</t>
  </si>
  <si>
    <t>130</t>
  </si>
  <si>
    <t>210</t>
  </si>
  <si>
    <t>206</t>
  </si>
  <si>
    <t>330</t>
  </si>
  <si>
    <t xml:space="preserve">              Relief food aid</t>
  </si>
  <si>
    <t>Humanitarian aid</t>
  </si>
  <si>
    <t>Memo:    Developmental food aid</t>
  </si>
  <si>
    <t>Memo:  Capital subscriptions on an encashment basis</t>
  </si>
  <si>
    <t>1. Grants</t>
  </si>
  <si>
    <t>3. Loans</t>
  </si>
  <si>
    <t>2. Capital Subscriptions (deposit basis)</t>
  </si>
  <si>
    <t>II. MULTILATERAL ODA FLOWS (tables DAC 2a and 3a)</t>
  </si>
  <si>
    <t>TABLE DAC 5</t>
  </si>
  <si>
    <t>Commitments or gross disbursements?</t>
  </si>
  <si>
    <t>MILLION US DOLLARS</t>
  </si>
  <si>
    <t>530</t>
  </si>
  <si>
    <t>TOTAL ODA</t>
  </si>
  <si>
    <t>OTHER OFFICIAL FLOWS</t>
  </si>
  <si>
    <t>MAJOR PURPOSE / SECTOR
           OF DESTINATION</t>
  </si>
  <si>
    <t>SOCIAL INFRASTRUCTURE &amp; SERVICES</t>
  </si>
  <si>
    <t xml:space="preserve">  (110+120+130+140+150+160)</t>
  </si>
  <si>
    <t>100</t>
  </si>
  <si>
    <t>Education</t>
  </si>
  <si>
    <t xml:space="preserve">       - Education, level unspecified</t>
  </si>
  <si>
    <t>111</t>
  </si>
  <si>
    <t xml:space="preserve">       - Basic education</t>
  </si>
  <si>
    <t>112</t>
  </si>
  <si>
    <t xml:space="preserve">       - Secondary education</t>
  </si>
  <si>
    <t>113</t>
  </si>
  <si>
    <t xml:space="preserve">       - Post-secondary education</t>
  </si>
  <si>
    <t>114</t>
  </si>
  <si>
    <t>Health</t>
  </si>
  <si>
    <t>120</t>
  </si>
  <si>
    <t xml:space="preserve">       - Health, general</t>
  </si>
  <si>
    <t>121</t>
  </si>
  <si>
    <t xml:space="preserve">       - Basic health</t>
  </si>
  <si>
    <t>122</t>
  </si>
  <si>
    <t>Population policies/programmes and reproductive health</t>
  </si>
  <si>
    <t>Water supply and sanitation</t>
  </si>
  <si>
    <t>Government and civil society</t>
  </si>
  <si>
    <t>150</t>
  </si>
  <si>
    <t xml:space="preserve">     - Government and civil society - general</t>
  </si>
  <si>
    <t xml:space="preserve">     - Conflict, peace and security</t>
  </si>
  <si>
    <t>Other social infrastructure &amp; services</t>
  </si>
  <si>
    <t>160</t>
  </si>
  <si>
    <t>ECONOMIC INFRASTRUCTURE &amp; SERVICES</t>
  </si>
  <si>
    <t xml:space="preserve">  (210 to 250)</t>
  </si>
  <si>
    <t>Transport and storage</t>
  </si>
  <si>
    <t>220</t>
  </si>
  <si>
    <t>Energy</t>
  </si>
  <si>
    <t>Banking and financial services</t>
  </si>
  <si>
    <t>Business and other services</t>
  </si>
  <si>
    <t>250</t>
  </si>
  <si>
    <t>PRODUCTION SECTORS (310+320+331+332)</t>
  </si>
  <si>
    <t>Agriculture, forestry and fishing</t>
  </si>
  <si>
    <t xml:space="preserve">       - Agriculture</t>
  </si>
  <si>
    <t>311</t>
  </si>
  <si>
    <t xml:space="preserve">       - Forestry</t>
  </si>
  <si>
    <t>312</t>
  </si>
  <si>
    <t xml:space="preserve">       - Fishing</t>
  </si>
  <si>
    <t>313</t>
  </si>
  <si>
    <t>Industry, mining and construction</t>
  </si>
  <si>
    <t>320</t>
  </si>
  <si>
    <t xml:space="preserve">       - Industry</t>
  </si>
  <si>
    <t>321</t>
  </si>
  <si>
    <t xml:space="preserve">       - Mineral resources and mining</t>
  </si>
  <si>
    <t>322</t>
  </si>
  <si>
    <t xml:space="preserve">       - Construction</t>
  </si>
  <si>
    <t>323</t>
  </si>
  <si>
    <t>Trade policies and regulations</t>
  </si>
  <si>
    <t>331</t>
  </si>
  <si>
    <t>Tourism</t>
  </si>
  <si>
    <t>MULTISECTOR / CROSS-CUTTING (410+430)</t>
  </si>
  <si>
    <t>400</t>
  </si>
  <si>
    <t>General environmental protection</t>
  </si>
  <si>
    <t>410</t>
  </si>
  <si>
    <t>Other multisector</t>
  </si>
  <si>
    <t>430</t>
  </si>
  <si>
    <t>TOTAL SECTOR ALLOCABLE (100+200+300+400)</t>
  </si>
  <si>
    <t>450</t>
  </si>
  <si>
    <t xml:space="preserve"> </t>
  </si>
  <si>
    <t>500</t>
  </si>
  <si>
    <t>General budget support</t>
  </si>
  <si>
    <t>510</t>
  </si>
  <si>
    <t>Developmental food aid/Food security assistance</t>
  </si>
  <si>
    <t>520</t>
  </si>
  <si>
    <t>Other commodity assistance</t>
  </si>
  <si>
    <t>ACTION RELATING TO DEBT</t>
  </si>
  <si>
    <t>600</t>
  </si>
  <si>
    <t>HUMANITARIAN AID (720+730+740)</t>
  </si>
  <si>
    <t>700</t>
  </si>
  <si>
    <t>Emergency response</t>
  </si>
  <si>
    <t>720</t>
  </si>
  <si>
    <t>Reconstruction relief and rehabilitation</t>
  </si>
  <si>
    <t>730</t>
  </si>
  <si>
    <t>Disaster prevention and preparedness</t>
  </si>
  <si>
    <t>740</t>
  </si>
  <si>
    <t>ADMINISTRATIVE COSTS OF DONORS</t>
  </si>
  <si>
    <t>910</t>
  </si>
  <si>
    <t>REFUGEES IN DONOR COUNTRIES</t>
  </si>
  <si>
    <t>930</t>
  </si>
  <si>
    <t>998</t>
  </si>
  <si>
    <t>TOTAL BILATERAL</t>
  </si>
  <si>
    <t>1000</t>
  </si>
  <si>
    <t>Equity</t>
  </si>
  <si>
    <t>COMMODITY AID AND GENERAL</t>
  </si>
  <si>
    <t xml:space="preserve">       b) Debt conversion</t>
  </si>
  <si>
    <t>NET AMOUNTS</t>
  </si>
  <si>
    <t>/</t>
  </si>
  <si>
    <t>I.A.1 Bilateral ODA (tables DAC 2a and 3a)</t>
  </si>
  <si>
    <t>I.A.2. Bilateral OOF (table DAC 2b)</t>
  </si>
  <si>
    <t>SECTOR UNSPECIFIED / NOT APPLICABLE</t>
  </si>
  <si>
    <t xml:space="preserve">                                  1.3 IDA</t>
  </si>
  <si>
    <t xml:space="preserve">                                  1.5 Regional development banks</t>
  </si>
  <si>
    <t xml:space="preserve">                                  1.7 Montreal Protocol</t>
  </si>
  <si>
    <t xml:space="preserve">                                  1.8 Other agencies</t>
  </si>
  <si>
    <t xml:space="preserve">                                  1.1 UN agencies</t>
  </si>
  <si>
    <t xml:space="preserve">1. Multilateral contributions to:  </t>
  </si>
  <si>
    <t xml:space="preserve">OFFICIAL BILATERAL COMMITMENTS (or GROSS DISBURSEMENTS) BY SECTOR OF DESTINATION
</t>
  </si>
  <si>
    <t>PROGRAMME ASSISTANCE (510 to 530)</t>
  </si>
  <si>
    <t>1010</t>
  </si>
  <si>
    <t>1100</t>
  </si>
  <si>
    <t>1110</t>
  </si>
  <si>
    <t>1120</t>
  </si>
  <si>
    <t>1015</t>
  </si>
  <si>
    <t>1220</t>
  </si>
  <si>
    <t>1330</t>
  </si>
  <si>
    <t>1200</t>
  </si>
  <si>
    <t>1230</t>
  </si>
  <si>
    <t>1300</t>
  </si>
  <si>
    <t>1310</t>
  </si>
  <si>
    <t>1311</t>
  </si>
  <si>
    <t>1320</t>
  </si>
  <si>
    <t>1301</t>
  </si>
  <si>
    <t>1210</t>
  </si>
  <si>
    <t>1211</t>
  </si>
  <si>
    <t>1212</t>
  </si>
  <si>
    <t>1213</t>
  </si>
  <si>
    <t>1214</t>
  </si>
  <si>
    <t>1400</t>
  </si>
  <si>
    <t>1410</t>
  </si>
  <si>
    <t>1420</t>
  </si>
  <si>
    <t>1500</t>
  </si>
  <si>
    <t>1510</t>
  </si>
  <si>
    <t>1520</t>
  </si>
  <si>
    <t>1600</t>
  </si>
  <si>
    <t>1610</t>
  </si>
  <si>
    <t>1611</t>
  </si>
  <si>
    <t>1612</t>
  </si>
  <si>
    <t>1613</t>
  </si>
  <si>
    <t>1614</t>
  </si>
  <si>
    <t>1620</t>
  </si>
  <si>
    <t>1621</t>
  </si>
  <si>
    <t>1622</t>
  </si>
  <si>
    <t>1623</t>
  </si>
  <si>
    <t>1624</t>
  </si>
  <si>
    <t>1630</t>
  </si>
  <si>
    <t>1640</t>
  </si>
  <si>
    <t>1700</t>
  </si>
  <si>
    <t>1800</t>
  </si>
  <si>
    <t>1810</t>
  </si>
  <si>
    <t>1820</t>
  </si>
  <si>
    <t>1900</t>
  </si>
  <si>
    <t>1901</t>
  </si>
  <si>
    <t>1902</t>
  </si>
  <si>
    <t>1903</t>
  </si>
  <si>
    <t>1904</t>
  </si>
  <si>
    <t>1905</t>
  </si>
  <si>
    <t>1906</t>
  </si>
  <si>
    <t>2000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</si>
  <si>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</si>
  <si>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</si>
  <si>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</si>
  <si>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</si>
  <si>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</si>
  <si>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</si>
  <si>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</si>
  <si>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</si>
  <si>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</si>
  <si>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2110</t>
  </si>
  <si>
    <t>2901</t>
  </si>
  <si>
    <t>2902</t>
  </si>
  <si>
    <t>I.B. Multilateral Official Development Assistance (capital subscriptions are included with grants)</t>
  </si>
  <si>
    <t>-------- Amounts extended --------</t>
  </si>
  <si>
    <t>Memo items:</t>
  </si>
  <si>
    <t xml:space="preserve">  Programme-based approaches (PBAs)</t>
  </si>
  <si>
    <t xml:space="preserve">  Free-standing technical co-operation (FTC)</t>
  </si>
  <si>
    <t xml:space="preserve">  ODA channelled through multilateral organisations</t>
  </si>
  <si>
    <t xml:space="preserve">  Relief food aid</t>
  </si>
  <si>
    <r>
      <t>derived as:  1.  Gross outflow from private sources,</t>
    </r>
    <r>
      <rPr>
        <i/>
        <sz val="8"/>
        <rFont val="Arial"/>
        <family val="2"/>
      </rPr>
      <t xml:space="preserve"> less</t>
    </r>
  </si>
  <si>
    <t xml:space="preserve"> Memo:  Projects qualifying as programme-based approaches</t>
  </si>
  <si>
    <t>266</t>
  </si>
  <si>
    <t>of which:  GRANTS</t>
  </si>
  <si>
    <t>TABLE DAC 2A</t>
  </si>
  <si>
    <t>DESTINATION OF OFFICIAL DEVELOPMENT ASSISTANCE - DISBURSEMENTS</t>
  </si>
  <si>
    <t>201</t>
  </si>
  <si>
    <t>204</t>
  </si>
  <si>
    <t>214</t>
  </si>
  <si>
    <t>205</t>
  </si>
  <si>
    <t>215</t>
  </si>
  <si>
    <t>218</t>
  </si>
  <si>
    <t>217</t>
  </si>
  <si>
    <t>213</t>
  </si>
  <si>
    <t>216</t>
  </si>
  <si>
    <t>209</t>
  </si>
  <si>
    <t>- - - - - - - - -     o f    w h i c h :     - - - - - - - - -</t>
  </si>
  <si>
    <t>CAPITAL</t>
  </si>
  <si>
    <t>Memo:</t>
  </si>
  <si>
    <t>L O A N S   &amp;   O T H E R   L O N G - T E R M   C A P I T A L</t>
  </si>
  <si>
    <t>T O T A L</t>
  </si>
  <si>
    <t>GRANTS</t>
  </si>
  <si>
    <t>DEBT FOR-</t>
  </si>
  <si>
    <t>OTHER</t>
  </si>
  <si>
    <t>ASS. FIN.</t>
  </si>
  <si>
    <t>SUBSCRIP-</t>
  </si>
  <si>
    <t>Capital sub-</t>
  </si>
  <si>
    <t>GIVENESS</t>
  </si>
  <si>
    <t>DEBT</t>
  </si>
  <si>
    <t>INTEREST</t>
  </si>
  <si>
    <t>TIONS</t>
  </si>
  <si>
    <t>scriptions on</t>
  </si>
  <si>
    <t>EXTENDED</t>
  </si>
  <si>
    <t>of which:</t>
  </si>
  <si>
    <t>RECEIVED</t>
  </si>
  <si>
    <t>Offsetting</t>
  </si>
  <si>
    <t>TOTAL</t>
  </si>
  <si>
    <t>N E T</t>
  </si>
  <si>
    <t>DEVELOP-</t>
  </si>
  <si>
    <t>HUMANI-</t>
  </si>
  <si>
    <t>(Principal +</t>
  </si>
  <si>
    <t>SUBSIDIES</t>
  </si>
  <si>
    <t>(deposit</t>
  </si>
  <si>
    <t>encashment</t>
  </si>
  <si>
    <t>Rescheduled</t>
  </si>
  <si>
    <t>(excl.offsetting</t>
  </si>
  <si>
    <t>entries for</t>
  </si>
  <si>
    <t>TECHNICAL</t>
  </si>
  <si>
    <t>MENTAL</t>
  </si>
  <si>
    <t>TARIAN</t>
  </si>
  <si>
    <t>RECIPIENT</t>
  </si>
  <si>
    <t>interest)</t>
  </si>
  <si>
    <t>basis)</t>
  </si>
  <si>
    <t>basis</t>
  </si>
  <si>
    <t>debt</t>
  </si>
  <si>
    <t>debt relief)</t>
  </si>
  <si>
    <t>debt relief</t>
  </si>
  <si>
    <t>NET</t>
  </si>
  <si>
    <t>investment</t>
  </si>
  <si>
    <t>DISBURSEMENTS</t>
  </si>
  <si>
    <t>COOPERAT.</t>
  </si>
  <si>
    <t>FOOD AID</t>
  </si>
  <si>
    <t>AID</t>
  </si>
  <si>
    <t>( - )</t>
  </si>
  <si>
    <t>I. EUROPE, TOTAL</t>
  </si>
  <si>
    <t>086</t>
  </si>
  <si>
    <t>064</t>
  </si>
  <si>
    <t>066</t>
  </si>
  <si>
    <t>065</t>
  </si>
  <si>
    <t>063</t>
  </si>
  <si>
    <t>055</t>
  </si>
  <si>
    <t>085</t>
  </si>
  <si>
    <t>088</t>
  </si>
  <si>
    <t>089</t>
  </si>
  <si>
    <t>II. AFRICA, TOTAL</t>
  </si>
  <si>
    <t>II.A. NORTH OF SAHARA, TOTAL</t>
  </si>
  <si>
    <t xml:space="preserve">  </t>
  </si>
  <si>
    <t>II.B. SOUTH OF SAHARA, TOTAL</t>
  </si>
  <si>
    <t>II.C. AFRICA, REGIONAL</t>
  </si>
  <si>
    <t>III. AMERICA, TOTAL</t>
  </si>
  <si>
    <t>III.A. NORTH &amp; CENTRAL, TOTAL</t>
  </si>
  <si>
    <t>III.B. SOUTH, TOTAL</t>
  </si>
  <si>
    <t>III.C. AMERICA, REGIONAL</t>
  </si>
  <si>
    <t>IV. ASIA, TOTAL</t>
  </si>
  <si>
    <t>IV.A. MIDDLE EAST, TOTAL</t>
  </si>
  <si>
    <t>IV.B. SOUTH &amp; CENTR. ASIA, TOTAL</t>
  </si>
  <si>
    <t>610</t>
  </si>
  <si>
    <t>611</t>
  </si>
  <si>
    <t>612</t>
  </si>
  <si>
    <t>613</t>
  </si>
  <si>
    <t>614</t>
  </si>
  <si>
    <t>615</t>
  </si>
  <si>
    <t>616</t>
  </si>
  <si>
    <t>617</t>
  </si>
  <si>
    <t>619</t>
  </si>
  <si>
    <t>679</t>
  </si>
  <si>
    <t>IV.C. FAR EAST, TOTAL</t>
  </si>
  <si>
    <t>V. OCEANIA, TOTAL</t>
  </si>
  <si>
    <t xml:space="preserve">            of which:</t>
  </si>
  <si>
    <t>931</t>
  </si>
  <si>
    <t>814</t>
  </si>
  <si>
    <t>932</t>
  </si>
  <si>
    <t>933</t>
  </si>
  <si>
    <t>940</t>
  </si>
  <si>
    <t>936</t>
  </si>
  <si>
    <t>937</t>
  </si>
  <si>
    <t>942</t>
  </si>
  <si>
    <t>938</t>
  </si>
  <si>
    <t>943</t>
  </si>
  <si>
    <t>939</t>
  </si>
  <si>
    <t>927</t>
  </si>
  <si>
    <t xml:space="preserve">C. TOTAL WORLD BANK GROUP </t>
  </si>
  <si>
    <t>904</t>
  </si>
  <si>
    <t>902</t>
  </si>
  <si>
    <t>900</t>
  </si>
  <si>
    <t>D. TOTAL REGIONAL BANKS</t>
  </si>
  <si>
    <t xml:space="preserve">         BANKS &amp; SPECIAL FUNDS</t>
  </si>
  <si>
    <t>816</t>
  </si>
  <si>
    <t xml:space="preserve">         (specify)</t>
  </si>
  <si>
    <t>E. OTHER AGENCIES</t>
  </si>
  <si>
    <t xml:space="preserve">          of which:</t>
  </si>
  <si>
    <t>949</t>
  </si>
  <si>
    <t xml:space="preserve">           -GAVI</t>
  </si>
  <si>
    <t xml:space="preserve">           -Global Fund</t>
  </si>
  <si>
    <t>1312</t>
  </si>
  <si>
    <t xml:space="preserve">           (specify other agencies)</t>
  </si>
  <si>
    <t>3000</t>
  </si>
  <si>
    <t xml:space="preserve"> TOTAL BILAT. + MULTILAT.</t>
  </si>
  <si>
    <t>TABLE DAC 2B</t>
  </si>
  <si>
    <t>DESTINATION OF OTHER OFFICIAL FLOWS - DISBURSEMENTS</t>
  </si>
  <si>
    <t xml:space="preserve">202 </t>
  </si>
  <si>
    <t xml:space="preserve">203  </t>
  </si>
  <si>
    <t>OFFICIAL EXPORT CRED.</t>
  </si>
  <si>
    <t>OTHER LONG-TERM</t>
  </si>
  <si>
    <t>(excl. offsetting</t>
  </si>
  <si>
    <t>entries</t>
  </si>
  <si>
    <t>Amount</t>
  </si>
  <si>
    <t>for</t>
  </si>
  <si>
    <t>extended</t>
  </si>
  <si>
    <t>received</t>
  </si>
  <si>
    <t xml:space="preserve">VIII.SUPPORTING FUNDS </t>
  </si>
  <si>
    <t xml:space="preserve">      TO PRIVATE SECTOR, TOTAL</t>
  </si>
  <si>
    <t xml:space="preserve">     of which for:</t>
  </si>
  <si>
    <t xml:space="preserve">     A) EXPORT CREDITS</t>
  </si>
  <si>
    <t xml:space="preserve">     B) DIRECT INVESTMENT</t>
  </si>
  <si>
    <t>901</t>
  </si>
  <si>
    <t>909</t>
  </si>
  <si>
    <t>915</t>
  </si>
  <si>
    <t>913</t>
  </si>
  <si>
    <t>989</t>
  </si>
  <si>
    <t>X.   MULTILATERAL, TOTAL</t>
  </si>
  <si>
    <t>TABLE DAC 3A</t>
  </si>
  <si>
    <t>DESTINATION OF OFFICIAL DEVELOPMENT ASSISTANCE - COMMITMENTS</t>
  </si>
  <si>
    <t xml:space="preserve"> 301</t>
  </si>
  <si>
    <t>308</t>
  </si>
  <si>
    <t xml:space="preserve"> 304</t>
  </si>
  <si>
    <t xml:space="preserve"> 305</t>
  </si>
  <si>
    <t xml:space="preserve"> 306</t>
  </si>
  <si>
    <t>LOANS</t>
  </si>
  <si>
    <t>AND OTHER</t>
  </si>
  <si>
    <t>LONG-TERM</t>
  </si>
  <si>
    <t>C. TOTAL WORLD BANK GROUP</t>
  </si>
  <si>
    <t xml:space="preserve">          (specify)</t>
  </si>
  <si>
    <t>F. MULTILATERAL, TOTAL</t>
  </si>
  <si>
    <t>TABLE DAC 4</t>
  </si>
  <si>
    <t>DESTINATION OF PRIVATE DIRECT INVESTMENT AND OTHER PRIVATE CAPITAL</t>
  </si>
  <si>
    <t xml:space="preserve">Period:   </t>
  </si>
  <si>
    <t>405</t>
  </si>
  <si>
    <t>418</t>
  </si>
  <si>
    <t>416</t>
  </si>
  <si>
    <t>417</t>
  </si>
  <si>
    <t>408</t>
  </si>
  <si>
    <t>409</t>
  </si>
  <si>
    <t>407</t>
  </si>
  <si>
    <t>419</t>
  </si>
  <si>
    <t>DIRECT</t>
  </si>
  <si>
    <t>O T H E R    S E C U R I T I E S    A N D    C L A I M S</t>
  </si>
  <si>
    <t>INVEST.</t>
  </si>
  <si>
    <t>Gross</t>
  </si>
  <si>
    <t>includ.RE-</t>
  </si>
  <si>
    <t>o  f     w  h  i  c  h  :</t>
  </si>
  <si>
    <t>P R I V A T E</t>
  </si>
  <si>
    <t>outflows</t>
  </si>
  <si>
    <t>INVESTED</t>
  </si>
  <si>
    <t>Export credits</t>
  </si>
  <si>
    <t>NON-</t>
  </si>
  <si>
    <t>------------   E x p o r t   c r e d i t s   ------------</t>
  </si>
  <si>
    <t>Securities</t>
  </si>
  <si>
    <t>from private</t>
  </si>
  <si>
    <t>EARNINGS</t>
  </si>
  <si>
    <t>BANKS</t>
  </si>
  <si>
    <t>Net</t>
  </si>
  <si>
    <t>Disbursements</t>
  </si>
  <si>
    <t>Amortisation</t>
  </si>
  <si>
    <t>and other</t>
  </si>
  <si>
    <t>relief</t>
  </si>
  <si>
    <t xml:space="preserve"> N E T</t>
  </si>
  <si>
    <t>sources</t>
  </si>
  <si>
    <t>(-)</t>
  </si>
  <si>
    <t xml:space="preserve">  less</t>
  </si>
  <si>
    <t>VIII.SUPPORTING FUNDS FROM</t>
  </si>
  <si>
    <t xml:space="preserve">      OFFICIAL SECTOR, TOTAL</t>
  </si>
  <si>
    <t xml:space="preserve">     of which :</t>
  </si>
  <si>
    <t>X.   MULTILATERAL TOTAL</t>
  </si>
  <si>
    <t xml:space="preserve"> TOTAL BILAT. +  MULTILAT.</t>
  </si>
  <si>
    <t>(1) Also includes capital subscriptions to multilateral agencies.</t>
  </si>
  <si>
    <t>RECOV-</t>
  </si>
  <si>
    <t>ERIES</t>
  </si>
  <si>
    <r>
      <t>Grants</t>
    </r>
    <r>
      <rPr>
        <vertAlign val="superscript"/>
        <sz val="8"/>
        <color indexed="14"/>
        <rFont val="Arial"/>
        <family val="2"/>
      </rPr>
      <t xml:space="preserve"> (1)</t>
    </r>
  </si>
  <si>
    <t>941</t>
  </si>
  <si>
    <t>948</t>
  </si>
  <si>
    <t>946</t>
  </si>
  <si>
    <t>KEY INDICATORS</t>
  </si>
  <si>
    <t>004</t>
  </si>
  <si>
    <t xml:space="preserve">   6.3 Offsetting entry for debt forgiveness (ODA claims, principal)</t>
  </si>
  <si>
    <t xml:space="preserve">   Memo:  Offsetting entry for forgiven interest (ODA claims, interest)</t>
  </si>
  <si>
    <t>5.  Offsetting entry for debt relief (OOF claims, principal)</t>
  </si>
  <si>
    <t xml:space="preserve">              - Offsetting entry for forgiven interest (OOF claims, interest) </t>
  </si>
  <si>
    <t>3.  Offsetting entry for debt relief (private claims, principal)</t>
  </si>
  <si>
    <t xml:space="preserve">  8.1 Development awareness</t>
  </si>
  <si>
    <t xml:space="preserve">  3.1 Investment projects</t>
  </si>
  <si>
    <t xml:space="preserve">  1.1 Official export credits to developing countries</t>
  </si>
  <si>
    <t xml:space="preserve">  1.2 Support to national private exporters</t>
  </si>
  <si>
    <t xml:space="preserve">  2.2 With residents (Support to national private investors)</t>
  </si>
  <si>
    <t xml:space="preserve">  3.1 Non-concessional rescheduling</t>
  </si>
  <si>
    <t xml:space="preserve">  3.2 OOF component of debt service reduction</t>
  </si>
  <si>
    <t xml:space="preserve">              -FAO                      (51%)</t>
  </si>
  <si>
    <t xml:space="preserve">              -IAEA - Assessed   (33%)</t>
  </si>
  <si>
    <t xml:space="preserve">              -ITU                        (18%)</t>
  </si>
  <si>
    <t xml:space="preserve">              -UNECE                 (89%)</t>
  </si>
  <si>
    <t xml:space="preserve">              -OHCHR                (64%)</t>
  </si>
  <si>
    <t xml:space="preserve">              -UPU                      (16%)</t>
  </si>
  <si>
    <t xml:space="preserve">              -WHO - Assessed  (76%)</t>
  </si>
  <si>
    <t xml:space="preserve">              -WIPO                      (3%)</t>
  </si>
  <si>
    <t xml:space="preserve">              -WMO                      (4%)</t>
  </si>
  <si>
    <t xml:space="preserve">              -OHCHR                 (64%)</t>
  </si>
  <si>
    <t xml:space="preserve">              -UNECE                  (89%)</t>
  </si>
  <si>
    <t>-------- Amounts Extended --------</t>
  </si>
  <si>
    <t>POPULATION (millions)</t>
  </si>
  <si>
    <t>Recoveries</t>
  </si>
  <si>
    <t>(2) Also includes total recoveries on grants and capital subscriptions (codes 1900 and 2110).</t>
  </si>
  <si>
    <t>(2) Also includes recoveries on capital subscriptions.</t>
  </si>
  <si>
    <t xml:space="preserve">            of which:  equities</t>
  </si>
  <si>
    <r>
      <t>Grants</t>
    </r>
    <r>
      <rPr>
        <vertAlign val="superscript"/>
        <sz val="8"/>
        <rFont val="Arial"/>
        <family val="2"/>
      </rPr>
      <t xml:space="preserve"> (1)</t>
    </r>
  </si>
  <si>
    <t>2.  Bilateral core support &amp; pooled programmes &amp; funds</t>
  </si>
  <si>
    <t xml:space="preserve">       a) ODA claims (for rescheduling, only capitalised interest)</t>
  </si>
  <si>
    <r>
      <t xml:space="preserve"> Memo:  Cost of donor experts incl. in project-type interventions</t>
    </r>
    <r>
      <rPr>
        <i/>
        <vertAlign val="superscript"/>
        <sz val="8"/>
        <rFont val="Arial"/>
        <family val="2"/>
      </rPr>
      <t xml:space="preserve"> (optional)</t>
    </r>
  </si>
  <si>
    <t xml:space="preserve">  2.1 With developing countries </t>
  </si>
  <si>
    <t>057</t>
  </si>
  <si>
    <t xml:space="preserve"> A. CORE CONTRIBUTIONS TO U.N.,</t>
  </si>
  <si>
    <t xml:space="preserve">      TOTAL (1 to 8)</t>
  </si>
  <si>
    <t xml:space="preserve">      1. U.N.D.P.</t>
  </si>
  <si>
    <t xml:space="preserve">      2. UNICEF</t>
  </si>
  <si>
    <t xml:space="preserve">      3. UNRWA</t>
  </si>
  <si>
    <t xml:space="preserve">      4. W.F.P.</t>
  </si>
  <si>
    <t xml:space="preserve">      5. UNHCR</t>
  </si>
  <si>
    <t xml:space="preserve">      6. UNFPA</t>
  </si>
  <si>
    <t xml:space="preserve">      7. IFAD</t>
  </si>
  <si>
    <t xml:space="preserve">      8. OTHER UN</t>
  </si>
  <si>
    <t xml:space="preserve">         Contributions reportable in part as ODA:</t>
  </si>
  <si>
    <t xml:space="preserve">        Other UN agencies and funds</t>
  </si>
  <si>
    <t xml:space="preserve">             WHO-CVCA</t>
  </si>
  <si>
    <t xml:space="preserve">      9. EDF</t>
  </si>
  <si>
    <t xml:space="preserve">      10. EC</t>
  </si>
  <si>
    <t xml:space="preserve">      11. EIB</t>
  </si>
  <si>
    <t xml:space="preserve">      12. OTHER EU</t>
  </si>
  <si>
    <t xml:space="preserve">      13. IBRD</t>
  </si>
  <si>
    <t xml:space="preserve">      14. IDA</t>
  </si>
  <si>
    <t xml:space="preserve">      15. IDA-MDRI</t>
  </si>
  <si>
    <t xml:space="preserve">      16. IFC</t>
  </si>
  <si>
    <t xml:space="preserve">      17. MIGA</t>
  </si>
  <si>
    <t xml:space="preserve">      19. As.D.B.</t>
  </si>
  <si>
    <t xml:space="preserve">      21. IDB</t>
  </si>
  <si>
    <t xml:space="preserve">      22. IDB SPECIAL FUND</t>
  </si>
  <si>
    <t xml:space="preserve">      23. Afr.D.B.</t>
  </si>
  <si>
    <t xml:space="preserve">      24. Afr.DEV.FUND</t>
  </si>
  <si>
    <t xml:space="preserve">      25. CARIBBEAN D.B.</t>
  </si>
  <si>
    <t xml:space="preserve">      26. CABEI</t>
  </si>
  <si>
    <t xml:space="preserve">      24. AFR.DEV.FUND</t>
  </si>
  <si>
    <t xml:space="preserve">      23. AFR.D.B.</t>
  </si>
  <si>
    <t xml:space="preserve">      19. AS.D.B.</t>
  </si>
  <si>
    <t xml:space="preserve">         Other UN agencies and funds</t>
  </si>
  <si>
    <t xml:space="preserve">    TOTAL (1 to 8)</t>
  </si>
  <si>
    <t>A. CORE CONTRIBUTIONS TO U.N.,</t>
  </si>
  <si>
    <t xml:space="preserve"> 1.  IBRD</t>
  </si>
  <si>
    <t xml:space="preserve"> 2.  IDB</t>
  </si>
  <si>
    <t xml:space="preserve"> 3.  As.D.B.</t>
  </si>
  <si>
    <t xml:space="preserve"> 4.  Afr.D.B.</t>
  </si>
  <si>
    <t xml:space="preserve"> 5.  OTHER</t>
  </si>
  <si>
    <t xml:space="preserve"> 3.  AS.D.B.</t>
  </si>
  <si>
    <t xml:space="preserve"> 4.  AFR.D.B.</t>
  </si>
  <si>
    <t xml:space="preserve">  4.1 Donor country personnel</t>
  </si>
  <si>
    <t xml:space="preserve">        (=Item II.A.1.2 of DAC1)</t>
  </si>
  <si>
    <t xml:space="preserve">        (=Item II.A.2.2 of DAC1)</t>
  </si>
  <si>
    <t xml:space="preserve">        (Item II.A.2.2 of DAC1)</t>
  </si>
  <si>
    <t xml:space="preserve">        (Item II.A.1.2 loans of DAC1) </t>
  </si>
  <si>
    <t xml:space="preserve">                                  1.4 Other World Bank (AMCs, IBRD,IFC,MIGA)</t>
  </si>
  <si>
    <t xml:space="preserve">                                  1.6 Global Environment Facility</t>
  </si>
  <si>
    <t xml:space="preserve">           -Montreal Protocol</t>
  </si>
  <si>
    <t xml:space="preserve">           -IMF-PRGT</t>
  </si>
  <si>
    <t xml:space="preserve">           -IMF-PRG-HIPC</t>
  </si>
  <si>
    <t xml:space="preserve">      27. TOTAL OTHER REGIONAL</t>
  </si>
  <si>
    <t xml:space="preserve">      28. IMF,TOTAL</t>
  </si>
  <si>
    <t xml:space="preserve">      29. TOTAL OTHER MULTILATERAL</t>
  </si>
  <si>
    <t xml:space="preserve">      18. OTHER WORLD BANK (AMCs)</t>
  </si>
  <si>
    <t xml:space="preserve">              -ILO - Assessed     (60%)</t>
  </si>
  <si>
    <t xml:space="preserve">              -UNESCO              (60%)</t>
  </si>
  <si>
    <t xml:space="preserve">              -UNESCO               (60%)</t>
  </si>
  <si>
    <t xml:space="preserve">  Participation in international peacekeeping operations</t>
  </si>
  <si>
    <t xml:space="preserve">  4.2 Other claims and grants</t>
  </si>
  <si>
    <t>Communications</t>
  </si>
  <si>
    <t xml:space="preserve">  ODA channelled through private entities (as distinct from support to private sources)</t>
  </si>
  <si>
    <t xml:space="preserve">           -NDF</t>
  </si>
  <si>
    <t>B. TOTAL EUROPEAN UNION</t>
  </si>
  <si>
    <t xml:space="preserve">                                  1.2 European Union</t>
  </si>
  <si>
    <t xml:space="preserve">       c) Core support to Public-Private Partnerships (including networks)</t>
  </si>
  <si>
    <t xml:space="preserve">      20. As.D.B. SPECIAL FUND</t>
  </si>
  <si>
    <t xml:space="preserve">      20. AS. D.B. SPECIAL FUND</t>
  </si>
  <si>
    <t>10. Other loans repayments</t>
  </si>
  <si>
    <t>1999</t>
  </si>
  <si>
    <t>I.A. Bilateral Official Development Assistance by types of aid 
      (1+2+3+4+5+6+7+8+9+10)</t>
  </si>
  <si>
    <t>5000</t>
  </si>
  <si>
    <t>5450</t>
  </si>
  <si>
    <t>5999</t>
  </si>
  <si>
    <t>5520</t>
  </si>
  <si>
    <t>5700</t>
  </si>
  <si>
    <t>5762</t>
  </si>
  <si>
    <t>7500</t>
  </si>
  <si>
    <t>7510</t>
  </si>
  <si>
    <t>7520</t>
  </si>
  <si>
    <t>7530</t>
  </si>
  <si>
    <t>20001</t>
  </si>
  <si>
    <t>20002</t>
  </si>
  <si>
    <t>20003</t>
  </si>
  <si>
    <t>20004</t>
  </si>
  <si>
    <t>20005</t>
  </si>
  <si>
    <t>20998</t>
  </si>
  <si>
    <t>10001</t>
  </si>
  <si>
    <t>10002</t>
  </si>
  <si>
    <t>10003</t>
  </si>
  <si>
    <t>10004</t>
  </si>
  <si>
    <t>10005</t>
  </si>
  <si>
    <t>10998</t>
  </si>
  <si>
    <t>40001</t>
  </si>
  <si>
    <t>40002</t>
  </si>
  <si>
    <t>40003</t>
  </si>
  <si>
    <t>40004</t>
  </si>
  <si>
    <t>40005</t>
  </si>
  <si>
    <t>40998</t>
  </si>
  <si>
    <t>10209</t>
  </si>
  <si>
    <t>2209</t>
  </si>
  <si>
    <t>2201</t>
  </si>
  <si>
    <t>2210</t>
  </si>
  <si>
    <t>2211</t>
  </si>
  <si>
    <t>2218</t>
  </si>
  <si>
    <t>7540</t>
  </si>
  <si>
    <t>Coherency cross-check of DAC questionnaire tables</t>
  </si>
  <si>
    <t>Net Disbursements</t>
  </si>
  <si>
    <t>DAC1</t>
  </si>
  <si>
    <t>DAC2a</t>
  </si>
  <si>
    <t>DAC2b</t>
  </si>
  <si>
    <t>DAC4</t>
  </si>
  <si>
    <t>Net ODA</t>
  </si>
  <si>
    <t>Bilateral ODA</t>
  </si>
  <si>
    <t>Grants</t>
  </si>
  <si>
    <t>Loans</t>
  </si>
  <si>
    <t>Multilateral ODA</t>
  </si>
  <si>
    <t>Net OOF</t>
  </si>
  <si>
    <t>Bilateral OOF</t>
  </si>
  <si>
    <t>Multilateral OOF</t>
  </si>
  <si>
    <t>Net Private Flows</t>
  </si>
  <si>
    <t>Bilateral Private</t>
  </si>
  <si>
    <t>Direct Investment</t>
  </si>
  <si>
    <t>Banks, total</t>
  </si>
  <si>
    <t>Bank export credits</t>
  </si>
  <si>
    <t>Non-banks, total</t>
  </si>
  <si>
    <t>Non-bank export credits</t>
  </si>
  <si>
    <t>Multilateral Private</t>
  </si>
  <si>
    <t>Gross Disbursements</t>
  </si>
  <si>
    <t>Gross outflows from NGOs</t>
  </si>
  <si>
    <t>Commitments</t>
  </si>
  <si>
    <t>Commitments or Gross Disbursements</t>
  </si>
  <si>
    <t>Commitments (or Gross Disbursements)</t>
  </si>
  <si>
    <t>DAC3a</t>
  </si>
  <si>
    <t>DAC5</t>
  </si>
  <si>
    <t>ODA</t>
  </si>
  <si>
    <t>OOF</t>
  </si>
  <si>
    <t>Technical co-operation</t>
  </si>
  <si>
    <t>Recoveries on grants</t>
  </si>
  <si>
    <t>Memo: ODA components of associated financing packages</t>
  </si>
  <si>
    <t>1990</t>
  </si>
  <si>
    <t>279</t>
  </si>
  <si>
    <r>
      <t xml:space="preserve">  (450+500+600+700+910</t>
    </r>
    <r>
      <rPr>
        <b/>
        <strike/>
        <sz val="12"/>
        <rFont val="Helv"/>
        <family val="0"/>
      </rPr>
      <t>+</t>
    </r>
    <r>
      <rPr>
        <b/>
        <sz val="12"/>
        <rFont val="Helv"/>
        <family val="0"/>
      </rPr>
      <t>930+998)</t>
    </r>
  </si>
  <si>
    <t xml:space="preserve">              -UNFCCC              (61%)</t>
  </si>
  <si>
    <t xml:space="preserve">              -UNISDR              (75%)</t>
  </si>
  <si>
    <t>923</t>
  </si>
  <si>
    <t>924</t>
  </si>
  <si>
    <t>977</t>
  </si>
  <si>
    <t xml:space="preserve">           -GEF</t>
  </si>
  <si>
    <t>975</t>
  </si>
  <si>
    <t>VII. BILATERAL, TOTAL</t>
  </si>
  <si>
    <t>VI. DEVELOPING COUNTRIES UNSP.</t>
  </si>
  <si>
    <t>VII. BILATERAL, SUB-TOTAL</t>
  </si>
  <si>
    <t>IX.  BILATERAL, TOTAL (VII+VIII)</t>
  </si>
  <si>
    <t>VII. BILATERAL. COUNTRIES, TOTAL</t>
  </si>
  <si>
    <t xml:space="preserve">              -PBF Window 1     (89%)</t>
  </si>
  <si>
    <t xml:space="preserve">  2.1 Core support to NGOs &amp;civil society, PPPs &amp; research institutes</t>
  </si>
  <si>
    <t xml:space="preserve">       a) Core support to donor country-based NGOs &amp; civil society</t>
  </si>
  <si>
    <t xml:space="preserve">       b) Core support to international NGOs (including developing country-
        based NGOs)</t>
  </si>
  <si>
    <r>
      <t xml:space="preserve">Amounts received      (-) </t>
    </r>
    <r>
      <rPr>
        <sz val="8"/>
        <rFont val="Arial"/>
        <family val="2"/>
      </rPr>
      <t xml:space="preserve">
Non grants</t>
    </r>
    <r>
      <rPr>
        <vertAlign val="superscript"/>
        <sz val="8"/>
        <rFont val="Arial"/>
        <family val="2"/>
      </rPr>
      <t xml:space="preserve"> (2)</t>
    </r>
  </si>
  <si>
    <t>2. Recoveries on multilateral ODA grants and capital subscriptions / negative commitments</t>
  </si>
  <si>
    <t>9. Recoveries on bilateral ODA grants / negative commitments</t>
  </si>
  <si>
    <t>Sector allocable (100+200+300+400)</t>
  </si>
  <si>
    <t>Non sector allocable (500+600+700+910+930+998)</t>
  </si>
  <si>
    <t xml:space="preserve">        Interest received on loans (3)</t>
  </si>
  <si>
    <t>(3) Does not include offsetting entries for forgiven interes.</t>
  </si>
  <si>
    <t>(gross)</t>
  </si>
  <si>
    <t xml:space="preserve">              -UN                        (18%)</t>
  </si>
  <si>
    <t xml:space="preserve">              -UNDPKO                (7%)</t>
  </si>
  <si>
    <t xml:space="preserve">              -UNDPKO                 (7%)</t>
  </si>
  <si>
    <t xml:space="preserve">              -UN                         (18%)</t>
  </si>
  <si>
    <r>
      <t>Memo:  Interest received on loans</t>
    </r>
    <r>
      <rPr>
        <i/>
        <vertAlign val="superscript"/>
        <sz val="8"/>
        <color indexed="12"/>
        <rFont val="Arial"/>
        <family val="2"/>
      </rPr>
      <t xml:space="preserve"> (3)</t>
    </r>
  </si>
  <si>
    <r>
      <t>Grants</t>
    </r>
    <r>
      <rPr>
        <vertAlign val="superscript"/>
        <sz val="8"/>
        <color indexed="12"/>
        <rFont val="Arial"/>
        <family val="2"/>
      </rPr>
      <t xml:space="preserve"> (1)</t>
    </r>
  </si>
  <si>
    <r>
      <t>Grants</t>
    </r>
    <r>
      <rPr>
        <vertAlign val="superscript"/>
        <sz val="8"/>
        <color indexed="12"/>
        <rFont val="Arial"/>
        <family val="2"/>
      </rPr>
      <t xml:space="preserve"> (2)</t>
    </r>
  </si>
  <si>
    <t xml:space="preserve">      1. Total untied, excluding administrative costs, in-donor refugee costs and FTC</t>
  </si>
  <si>
    <t xml:space="preserve">      2. Total partially untied, excluding administrative costs, in-donor refugee costs and FTC</t>
  </si>
  <si>
    <t xml:space="preserve">      3. Total tied, excluding administrative costs, in-donor refugee costs and FTC</t>
  </si>
  <si>
    <t xml:space="preserve">   Albania</t>
  </si>
  <si>
    <t xml:space="preserve">   Algeria</t>
  </si>
  <si>
    <t xml:space="preserve">   Belarus</t>
  </si>
  <si>
    <t xml:space="preserve">   Bosnia and Herzegovina</t>
  </si>
  <si>
    <t xml:space="preserve">   Former Yugoslav Republic of Macedonia</t>
  </si>
  <si>
    <t xml:space="preserve">   Kosovo</t>
  </si>
  <si>
    <t xml:space="preserve">   Moldova</t>
  </si>
  <si>
    <t xml:space="preserve">   Montenegro</t>
  </si>
  <si>
    <t xml:space="preserve">   Serbia</t>
  </si>
  <si>
    <t xml:space="preserve">   Turkey</t>
  </si>
  <si>
    <t xml:space="preserve">   Ukraine</t>
  </si>
  <si>
    <t xml:space="preserve">   Europe, regional</t>
  </si>
  <si>
    <t xml:space="preserve">   States of ex-Yugoslavia unspecif.</t>
  </si>
  <si>
    <t xml:space="preserve">   Egypt</t>
  </si>
  <si>
    <t xml:space="preserve">   Libya</t>
  </si>
  <si>
    <t xml:space="preserve">   Morocco</t>
  </si>
  <si>
    <t xml:space="preserve">   Tunisia</t>
  </si>
  <si>
    <t xml:space="preserve">   North of Sahara, regional</t>
  </si>
  <si>
    <t>IV.D. ASIA, regional</t>
  </si>
  <si>
    <t xml:space="preserve">   Angola</t>
  </si>
  <si>
    <t xml:space="preserve">   Benin</t>
  </si>
  <si>
    <t xml:space="preserve">   Botswana</t>
  </si>
  <si>
    <t xml:space="preserve">   Burkina Faso</t>
  </si>
  <si>
    <t xml:space="preserve">   Burundi</t>
  </si>
  <si>
    <t xml:space="preserve">   Cameroon</t>
  </si>
  <si>
    <t xml:space="preserve">   Cabo Verde</t>
  </si>
  <si>
    <t xml:space="preserve">   Central African Republic</t>
  </si>
  <si>
    <t xml:space="preserve">   Chad</t>
  </si>
  <si>
    <t xml:space="preserve">   Comoros</t>
  </si>
  <si>
    <t xml:space="preserve">   Democratic Republic of the Congo</t>
  </si>
  <si>
    <t xml:space="preserve">   Congo</t>
  </si>
  <si>
    <t xml:space="preserve">   Côte d’Ivoire</t>
  </si>
  <si>
    <t xml:space="preserve">   Djibouti</t>
  </si>
  <si>
    <t xml:space="preserve">   Equatorial Guinea</t>
  </si>
  <si>
    <t xml:space="preserve">   Eritrea</t>
  </si>
  <si>
    <t xml:space="preserve">   Ethiopia</t>
  </si>
  <si>
    <t xml:space="preserve">   Gabon</t>
  </si>
  <si>
    <t xml:space="preserve">   Gambia</t>
  </si>
  <si>
    <t xml:space="preserve">   Ghana</t>
  </si>
  <si>
    <t xml:space="preserve">   Guinea-Bissau</t>
  </si>
  <si>
    <t xml:space="preserve">   Guinea</t>
  </si>
  <si>
    <t xml:space="preserve">   Kenya</t>
  </si>
  <si>
    <t xml:space="preserve">   Lesotho</t>
  </si>
  <si>
    <t xml:space="preserve">   Liberia</t>
  </si>
  <si>
    <t xml:space="preserve">   Madagascar</t>
  </si>
  <si>
    <t xml:space="preserve">   Malawi</t>
  </si>
  <si>
    <t xml:space="preserve">   Mali</t>
  </si>
  <si>
    <t xml:space="preserve">   Mauritania</t>
  </si>
  <si>
    <t xml:space="preserve">   Mauritius</t>
  </si>
  <si>
    <t xml:space="preserve">   Mozambique</t>
  </si>
  <si>
    <t xml:space="preserve">   Niger</t>
  </si>
  <si>
    <t xml:space="preserve">   West Indies, Regional</t>
  </si>
  <si>
    <t xml:space="preserve">   N. &amp; C. America, Regional</t>
  </si>
  <si>
    <t xml:space="preserve">   South America, regional</t>
  </si>
  <si>
    <t xml:space="preserve">   Iran</t>
  </si>
  <si>
    <t xml:space="preserve">   Iraq</t>
  </si>
  <si>
    <t xml:space="preserve">   Jordan</t>
  </si>
  <si>
    <t xml:space="preserve">   Lebanon</t>
  </si>
  <si>
    <t xml:space="preserve">   Middle East, regional</t>
  </si>
  <si>
    <t xml:space="preserve">   India</t>
  </si>
  <si>
    <t xml:space="preserve">   Kazakhstan</t>
  </si>
  <si>
    <t xml:space="preserve">   Maldives</t>
  </si>
  <si>
    <t xml:space="preserve">   Nepal</t>
  </si>
  <si>
    <t xml:space="preserve">   Pakistan</t>
  </si>
  <si>
    <t xml:space="preserve">   Central Asia, regional</t>
  </si>
  <si>
    <t xml:space="preserve">   South Asia, regional</t>
  </si>
  <si>
    <t xml:space="preserve">   South &amp; Central Asia, regional</t>
  </si>
  <si>
    <t xml:space="preserve">   Cambodia</t>
  </si>
  <si>
    <t xml:space="preserve">   Indonesia</t>
  </si>
  <si>
    <t xml:space="preserve">   Far East Asia, regional</t>
  </si>
  <si>
    <t xml:space="preserve">   Oceania, regional</t>
  </si>
  <si>
    <t xml:space="preserve">   Namibia</t>
  </si>
  <si>
    <t xml:space="preserve">   Nigeria</t>
  </si>
  <si>
    <t xml:space="preserve">   Rwanda</t>
  </si>
  <si>
    <t xml:space="preserve">   Saint Helena</t>
  </si>
  <si>
    <t xml:space="preserve">   Sao Tome and Principe</t>
  </si>
  <si>
    <t xml:space="preserve">   Senegal</t>
  </si>
  <si>
    <t xml:space="preserve">   Seychelles</t>
  </si>
  <si>
    <t xml:space="preserve">   Sierra Leone</t>
  </si>
  <si>
    <t xml:space="preserve">   Somalia</t>
  </si>
  <si>
    <t xml:space="preserve">   South Africa</t>
  </si>
  <si>
    <t xml:space="preserve">   South Sudan</t>
  </si>
  <si>
    <t xml:space="preserve">   Sudan</t>
  </si>
  <si>
    <t xml:space="preserve">   Swaziland</t>
  </si>
  <si>
    <t xml:space="preserve">   Tanzania</t>
  </si>
  <si>
    <t xml:space="preserve">   Togo</t>
  </si>
  <si>
    <t xml:space="preserve">   Uganda</t>
  </si>
  <si>
    <t xml:space="preserve">   Zambia</t>
  </si>
  <si>
    <t xml:space="preserve">   Zimbabwe</t>
  </si>
  <si>
    <t xml:space="preserve">   Antigua and Barbuda</t>
  </si>
  <si>
    <t xml:space="preserve">   Belize</t>
  </si>
  <si>
    <t xml:space="preserve">   Costa Rica</t>
  </si>
  <si>
    <t xml:space="preserve">   Cuba</t>
  </si>
  <si>
    <t xml:space="preserve">   Dominica</t>
  </si>
  <si>
    <t xml:space="preserve">   Dominican Republic</t>
  </si>
  <si>
    <t xml:space="preserve">   El Salvador</t>
  </si>
  <si>
    <t xml:space="preserve">   Grenada</t>
  </si>
  <si>
    <t xml:space="preserve">   Guatemala</t>
  </si>
  <si>
    <t xml:space="preserve">   Haiti</t>
  </si>
  <si>
    <t xml:space="preserve">   Honduras</t>
  </si>
  <si>
    <t xml:space="preserve">   Jamaica</t>
  </si>
  <si>
    <t xml:space="preserve">   Mexico</t>
  </si>
  <si>
    <t xml:space="preserve">   Montserrat</t>
  </si>
  <si>
    <t xml:space="preserve">   Nicaragua</t>
  </si>
  <si>
    <t xml:space="preserve">   Panama</t>
  </si>
  <si>
    <t xml:space="preserve">   Saint Lucia</t>
  </si>
  <si>
    <t xml:space="preserve">   Saint Vincent and the Grenadines</t>
  </si>
  <si>
    <t xml:space="preserve">   Argentina</t>
  </si>
  <si>
    <t xml:space="preserve">   Bolivia </t>
  </si>
  <si>
    <t xml:space="preserve">   Brazil</t>
  </si>
  <si>
    <t xml:space="preserve">   Chile</t>
  </si>
  <si>
    <t xml:space="preserve">   Colombia</t>
  </si>
  <si>
    <t xml:space="preserve">   Ecuador</t>
  </si>
  <si>
    <t xml:space="preserve">   Guyana</t>
  </si>
  <si>
    <t xml:space="preserve">   Paraguay</t>
  </si>
  <si>
    <t xml:space="preserve">   Peru</t>
  </si>
  <si>
    <t xml:space="preserve">   Suriname</t>
  </si>
  <si>
    <t xml:space="preserve">   Uruguay</t>
  </si>
  <si>
    <t xml:space="preserve">   Venezuela</t>
  </si>
  <si>
    <t xml:space="preserve">   Syrian Arab Republic</t>
  </si>
  <si>
    <t xml:space="preserve">   West Bank and Gaza Strip</t>
  </si>
  <si>
    <t xml:space="preserve">   Yemen</t>
  </si>
  <si>
    <t xml:space="preserve">   Afghanistan</t>
  </si>
  <si>
    <t xml:space="preserve">   Armenia</t>
  </si>
  <si>
    <t xml:space="preserve">   Azerbaijan</t>
  </si>
  <si>
    <t xml:space="preserve">   Bangladesh</t>
  </si>
  <si>
    <t xml:space="preserve">   Bhutan</t>
  </si>
  <si>
    <t xml:space="preserve">   Georgia</t>
  </si>
  <si>
    <t xml:space="preserve">   Kyrgyzstan</t>
  </si>
  <si>
    <t xml:space="preserve">   Myanmar</t>
  </si>
  <si>
    <t xml:space="preserve">   Sri Lanka</t>
  </si>
  <si>
    <t xml:space="preserve">   Tajikistan</t>
  </si>
  <si>
    <t xml:space="preserve">   Turkmenistan</t>
  </si>
  <si>
    <t xml:space="preserve">   Uzbekistan</t>
  </si>
  <si>
    <t xml:space="preserve">   China (People’s Republic of)</t>
  </si>
  <si>
    <t xml:space="preserve">   Lao People’s Democratic Republic</t>
  </si>
  <si>
    <t xml:space="preserve">   Malaysia</t>
  </si>
  <si>
    <t xml:space="preserve">   Mongolia</t>
  </si>
  <si>
    <t xml:space="preserve">   Philippines</t>
  </si>
  <si>
    <t xml:space="preserve">   Thailand</t>
  </si>
  <si>
    <t xml:space="preserve">   Timor-Leste</t>
  </si>
  <si>
    <t xml:space="preserve">   Viet Nam</t>
  </si>
  <si>
    <t xml:space="preserve">   Cook Islands</t>
  </si>
  <si>
    <t xml:space="preserve">   Fiji</t>
  </si>
  <si>
    <t xml:space="preserve">   Kiribati</t>
  </si>
  <si>
    <t xml:space="preserve">   Marshall Islands</t>
  </si>
  <si>
    <t xml:space="preserve">   Micronesia</t>
  </si>
  <si>
    <t xml:space="preserve">   Nauru</t>
  </si>
  <si>
    <t xml:space="preserve">   Niue</t>
  </si>
  <si>
    <t xml:space="preserve">   Palau</t>
  </si>
  <si>
    <t xml:space="preserve">   Papua New Guinea</t>
  </si>
  <si>
    <t xml:space="preserve">   Samoa</t>
  </si>
  <si>
    <t xml:space="preserve">   Solomon Islands</t>
  </si>
  <si>
    <t xml:space="preserve">   Tokelau</t>
  </si>
  <si>
    <t xml:space="preserve">   Tonga</t>
  </si>
  <si>
    <t xml:space="preserve">   Tuvalu</t>
  </si>
  <si>
    <t xml:space="preserve">   Vanuatu</t>
  </si>
  <si>
    <t xml:space="preserve">   Wallis and Futuna </t>
  </si>
  <si>
    <t>This worksheet is designed to cross-check that relevant aggregates correspond between tables. By bringing together on one page amounts from different tables which should be equal, it may serve as a useful tool to help you check your notification or find discrepancies.  It only covers some of the key totals in the tables; please see Annex 5 of the Converged Statistical Reporting Directives [DCD/DAC(2013)15/FINAL] for other more detailed cross-checks which can be made.</t>
  </si>
  <si>
    <t xml:space="preserve">   South of Sahara, regional</t>
  </si>
  <si>
    <t xml:space="preserve">   Democratic People's Republic of Korea</t>
  </si>
  <si>
    <t>2016 edition</t>
  </si>
  <si>
    <r>
      <t xml:space="preserve"> Report supporting funds </t>
    </r>
    <r>
      <rPr>
        <b/>
        <i/>
        <u val="single"/>
        <sz val="12"/>
        <color indexed="12"/>
        <rFont val="Helv"/>
        <family val="0"/>
      </rPr>
      <t>from</t>
    </r>
    <r>
      <rPr>
        <i/>
        <sz val="12"/>
        <color indexed="12"/>
        <rFont val="Helv"/>
        <family val="0"/>
      </rPr>
      <t xml:space="preserve"> official sector</t>
    </r>
  </si>
  <si>
    <r>
      <t xml:space="preserve"> as </t>
    </r>
    <r>
      <rPr>
        <b/>
        <i/>
        <u val="single"/>
        <sz val="12"/>
        <color indexed="12"/>
        <rFont val="Helv"/>
        <family val="0"/>
      </rPr>
      <t>negative</t>
    </r>
    <r>
      <rPr>
        <i/>
        <sz val="12"/>
        <color indexed="12"/>
        <rFont val="Helv"/>
        <family val="0"/>
      </rPr>
      <t xml:space="preserve">. Report </t>
    </r>
    <r>
      <rPr>
        <b/>
        <i/>
        <u val="single"/>
        <sz val="12"/>
        <color indexed="12"/>
        <rFont val="Helv"/>
        <family val="0"/>
      </rPr>
      <t>repayments to</t>
    </r>
  </si>
  <si>
    <r>
      <t xml:space="preserve"> official sector as </t>
    </r>
    <r>
      <rPr>
        <b/>
        <i/>
        <u val="single"/>
        <sz val="12"/>
        <color indexed="12"/>
        <rFont val="Helv"/>
        <family val="0"/>
      </rPr>
      <t>positive.</t>
    </r>
  </si>
  <si>
    <t>TABLE DAC 1 - BIS</t>
  </si>
  <si>
    <t>ODA GRANT EQUIVALENT MEASURE</t>
  </si>
  <si>
    <t>ODA GRANT EQUIVALENT % GNI</t>
  </si>
  <si>
    <t>11010</t>
  </si>
  <si>
    <t>11017</t>
  </si>
  <si>
    <t xml:space="preserve">    1. Loans to LDCs and other LICs</t>
  </si>
  <si>
    <t>11019</t>
  </si>
  <si>
    <t xml:space="preserve">    2. Loans to LMICs</t>
  </si>
  <si>
    <t>11020</t>
  </si>
  <si>
    <t xml:space="preserve">    3. Loans to UMICs</t>
  </si>
  <si>
    <t>11021</t>
  </si>
  <si>
    <t>11018</t>
  </si>
  <si>
    <t>I.C. Tying status of bilateral ODA</t>
  </si>
  <si>
    <t xml:space="preserve">    4. Loans for multi-country agreements</t>
  </si>
  <si>
    <t xml:space="preserve"> I.A ODA, bilateral total </t>
  </si>
  <si>
    <t xml:space="preserve"> I.A.1 ODA bilateral grants</t>
  </si>
  <si>
    <t xml:space="preserve"> I.A.2 ODA grant equivalents of bilateral loans</t>
  </si>
  <si>
    <t xml:space="preserve"> I.B ODA, multilateral total </t>
  </si>
  <si>
    <t>11022</t>
  </si>
  <si>
    <t xml:space="preserve"> I.A.3 ODA, other bilateral</t>
  </si>
  <si>
    <t xml:space="preserve"> I.B.1 ODA, multilateral grants and capital subscriptions</t>
  </si>
  <si>
    <t xml:space="preserve"> I.B.2 ODA, multilateral loans</t>
  </si>
  <si>
    <t>11015</t>
  </si>
  <si>
    <t>11002</t>
  </si>
  <si>
    <t>12000</t>
  </si>
  <si>
    <t>12100</t>
  </si>
  <si>
    <t>12110</t>
  </si>
</sst>
</file>

<file path=xl/styles.xml><?xml version="1.0" encoding="utf-8"?>
<styleSheet xmlns="http://schemas.openxmlformats.org/spreadsheetml/2006/main">
  <numFmts count="4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_)"/>
    <numFmt numFmtId="187" formatCode="0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_)"/>
    <numFmt numFmtId="193" formatCode="0.0_)"/>
    <numFmt numFmtId="194" formatCode="0.0000_)"/>
    <numFmt numFmtId="195" formatCode="0.0"/>
    <numFmt numFmtId="196" formatCode="General_)"/>
    <numFmt numFmtId="197" formatCode="[$-409]dd\ mmmm\,\ yyyy"/>
    <numFmt numFmtId="198" formatCode="[$-409]h:mm:ss\ AM/PM"/>
  </numFmts>
  <fonts count="109">
    <font>
      <sz val="12"/>
      <name val="Helv"/>
      <family val="0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 val="single"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2"/>
      <name val="Helv"/>
      <family val="0"/>
    </font>
    <font>
      <i/>
      <sz val="12"/>
      <name val="Helv"/>
      <family val="0"/>
    </font>
    <font>
      <b/>
      <i/>
      <sz val="8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sz val="11"/>
      <name val="Helv"/>
      <family val="0"/>
    </font>
    <font>
      <i/>
      <vertAlign val="superscript"/>
      <sz val="8"/>
      <name val="Arial"/>
      <family val="2"/>
    </font>
    <font>
      <b/>
      <u val="single"/>
      <sz val="9"/>
      <name val="Arial"/>
      <family val="2"/>
    </font>
    <font>
      <b/>
      <sz val="12"/>
      <color indexed="12"/>
      <name val="Helv"/>
      <family val="0"/>
    </font>
    <font>
      <sz val="12"/>
      <color indexed="12"/>
      <name val="Helv"/>
      <family val="0"/>
    </font>
    <font>
      <b/>
      <sz val="12"/>
      <color indexed="14"/>
      <name val="Helv"/>
      <family val="0"/>
    </font>
    <font>
      <i/>
      <sz val="12"/>
      <color indexed="12"/>
      <name val="Helv"/>
      <family val="0"/>
    </font>
    <font>
      <b/>
      <sz val="14"/>
      <color indexed="12"/>
      <name val="Helv"/>
      <family val="0"/>
    </font>
    <font>
      <sz val="14"/>
      <name val="Helv"/>
      <family val="0"/>
    </font>
    <font>
      <b/>
      <sz val="14"/>
      <name val="Helv"/>
      <family val="0"/>
    </font>
    <font>
      <sz val="12"/>
      <color indexed="14"/>
      <name val="Helv"/>
      <family val="0"/>
    </font>
    <font>
      <b/>
      <u val="single"/>
      <sz val="12"/>
      <color indexed="12"/>
      <name val="Helv"/>
      <family val="0"/>
    </font>
    <font>
      <sz val="10"/>
      <color indexed="12"/>
      <name val="Helv"/>
      <family val="0"/>
    </font>
    <font>
      <vertAlign val="superscript"/>
      <sz val="8"/>
      <color indexed="14"/>
      <name val="Arial"/>
      <family val="2"/>
    </font>
    <font>
      <vertAlign val="superscript"/>
      <sz val="8"/>
      <name val="Arial"/>
      <family val="2"/>
    </font>
    <font>
      <sz val="11"/>
      <color indexed="12"/>
      <name val="Helv"/>
      <family val="0"/>
    </font>
    <font>
      <b/>
      <u val="double"/>
      <sz val="12"/>
      <color indexed="12"/>
      <name val="Helv"/>
      <family val="0"/>
    </font>
    <font>
      <i/>
      <sz val="10"/>
      <color indexed="12"/>
      <name val="Helv"/>
      <family val="0"/>
    </font>
    <font>
      <b/>
      <strike/>
      <sz val="12"/>
      <name val="Helv"/>
      <family val="0"/>
    </font>
    <font>
      <i/>
      <vertAlign val="superscript"/>
      <sz val="8"/>
      <color indexed="12"/>
      <name val="Arial"/>
      <family val="2"/>
    </font>
    <font>
      <vertAlign val="superscript"/>
      <sz val="8"/>
      <color indexed="12"/>
      <name val="Arial"/>
      <family val="2"/>
    </font>
    <font>
      <b/>
      <i/>
      <u val="single"/>
      <sz val="12"/>
      <color indexed="12"/>
      <name val="Helv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2"/>
      <color indexed="20"/>
      <name val="Helv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Helv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color indexed="12"/>
      <name val="Helv"/>
      <family val="0"/>
    </font>
    <font>
      <b/>
      <sz val="8"/>
      <color indexed="14"/>
      <name val="Arial"/>
      <family val="2"/>
    </font>
    <font>
      <sz val="14"/>
      <color indexed="14"/>
      <name val="Helv"/>
      <family val="0"/>
    </font>
    <font>
      <sz val="8"/>
      <color indexed="14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12"/>
      <color indexed="45"/>
      <name val="Helv"/>
      <family val="0"/>
    </font>
    <font>
      <b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2"/>
      <color theme="11"/>
      <name val="Helv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Helv"/>
      <family val="0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00FF"/>
      <name val="Helv"/>
      <family val="0"/>
    </font>
    <font>
      <sz val="12"/>
      <color rgb="FFFF00FF"/>
      <name val="Helv"/>
      <family val="0"/>
    </font>
    <font>
      <sz val="14"/>
      <color rgb="FF0000FF"/>
      <name val="Helv"/>
      <family val="0"/>
    </font>
    <font>
      <b/>
      <sz val="12"/>
      <color rgb="FF0000FF"/>
      <name val="Helv"/>
      <family val="0"/>
    </font>
    <font>
      <sz val="11"/>
      <color rgb="FF0000FF"/>
      <name val="Helv"/>
      <family val="0"/>
    </font>
    <font>
      <b/>
      <sz val="14"/>
      <color rgb="FF0000FF"/>
      <name val="Helv"/>
      <family val="0"/>
    </font>
    <font>
      <b/>
      <sz val="12"/>
      <color rgb="FFFF00FF"/>
      <name val="Helv"/>
      <family val="0"/>
    </font>
    <font>
      <b/>
      <sz val="8"/>
      <color rgb="FFFF00FF"/>
      <name val="Arial"/>
      <family val="2"/>
    </font>
    <font>
      <sz val="14"/>
      <color rgb="FFFF00FF"/>
      <name val="Helv"/>
      <family val="0"/>
    </font>
    <font>
      <i/>
      <sz val="12"/>
      <color rgb="FF0000FF"/>
      <name val="Helv"/>
      <family val="0"/>
    </font>
    <font>
      <sz val="12"/>
      <color rgb="FFFF33CC"/>
      <name val="Helv"/>
      <family val="0"/>
    </font>
    <font>
      <sz val="8"/>
      <color rgb="FFFF00FF"/>
      <name val="Arial"/>
      <family val="2"/>
    </font>
    <font>
      <sz val="8"/>
      <color rgb="FFFF3399"/>
      <name val="Arial"/>
      <family val="2"/>
    </font>
    <font>
      <b/>
      <sz val="8"/>
      <color rgb="FFFF3399"/>
      <name val="Arial"/>
      <family val="2"/>
    </font>
    <font>
      <sz val="8"/>
      <color rgb="FF0000FF"/>
      <name val="Arial"/>
      <family val="2"/>
    </font>
    <font>
      <b/>
      <sz val="8"/>
      <color rgb="FF0000FF"/>
      <name val="Arial"/>
      <family val="2"/>
    </font>
    <font>
      <i/>
      <sz val="8"/>
      <color rgb="FF0000FF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  <font>
      <sz val="12"/>
      <color rgb="FFFF66CC"/>
      <name val="Helv"/>
      <family val="0"/>
    </font>
    <font>
      <b/>
      <u val="single"/>
      <sz val="8"/>
      <color rgb="FF0000FF"/>
      <name val="Arial"/>
      <family val="2"/>
    </font>
    <font>
      <b/>
      <sz val="9"/>
      <color rgb="FF0000F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12"/>
      </top>
      <bottom style="thin"/>
    </border>
    <border>
      <left>
        <color indexed="63"/>
      </left>
      <right>
        <color indexed="63"/>
      </right>
      <top style="thin"/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8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12"/>
      </right>
      <top>
        <color indexed="63"/>
      </top>
      <bottom style="thin"/>
    </border>
    <border>
      <left>
        <color indexed="63"/>
      </left>
      <right style="thin">
        <color indexed="12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2"/>
      </right>
      <top style="thin">
        <color indexed="8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/>
    </border>
    <border>
      <left>
        <color indexed="63"/>
      </left>
      <right style="thin">
        <color indexed="12"/>
      </right>
      <top>
        <color indexed="63"/>
      </top>
      <bottom style="double"/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dotted">
        <color indexed="12"/>
      </bottom>
    </border>
    <border>
      <left>
        <color indexed="63"/>
      </left>
      <right style="dashed">
        <color indexed="12"/>
      </right>
      <top style="dotted">
        <color indexed="12"/>
      </top>
      <bottom>
        <color indexed="63"/>
      </bottom>
    </border>
    <border>
      <left>
        <color indexed="63"/>
      </left>
      <right>
        <color indexed="63"/>
      </right>
      <top style="dotted">
        <color indexed="12"/>
      </top>
      <bottom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>
        <color indexed="63"/>
      </bottom>
    </border>
    <border>
      <left style="dashed">
        <color indexed="12"/>
      </left>
      <right>
        <color indexed="63"/>
      </right>
      <top style="dashed">
        <color indexed="12"/>
      </top>
      <bottom>
        <color indexed="63"/>
      </bottom>
    </border>
    <border>
      <left>
        <color indexed="63"/>
      </left>
      <right>
        <color indexed="63"/>
      </right>
      <top style="dashed">
        <color indexed="12"/>
      </top>
      <bottom>
        <color indexed="63"/>
      </bottom>
    </border>
    <border>
      <left>
        <color indexed="63"/>
      </left>
      <right style="dashed">
        <color indexed="12"/>
      </right>
      <top style="dashed">
        <color indexed="12"/>
      </top>
      <bottom>
        <color indexed="63"/>
      </bottom>
    </border>
    <border>
      <left style="dashed">
        <color indexed="12"/>
      </left>
      <right style="thin">
        <color indexed="12"/>
      </right>
      <top style="dashed">
        <color indexed="12"/>
      </top>
      <bottom>
        <color indexed="63"/>
      </bottom>
    </border>
    <border>
      <left style="dashed">
        <color indexed="12"/>
      </left>
      <right style="dashed">
        <color indexed="12"/>
      </right>
      <top>
        <color indexed="63"/>
      </top>
      <bottom style="dashed">
        <color indexed="12"/>
      </bottom>
    </border>
    <border>
      <left style="dashed">
        <color indexed="12"/>
      </left>
      <right>
        <color indexed="63"/>
      </right>
      <top>
        <color indexed="63"/>
      </top>
      <bottom style="dashed">
        <color indexed="12"/>
      </bottom>
    </border>
    <border>
      <left>
        <color indexed="63"/>
      </left>
      <right>
        <color indexed="63"/>
      </right>
      <top>
        <color indexed="63"/>
      </top>
      <bottom style="dashed">
        <color indexed="12"/>
      </bottom>
    </border>
    <border>
      <left>
        <color indexed="63"/>
      </left>
      <right style="dashed">
        <color indexed="12"/>
      </right>
      <top>
        <color indexed="63"/>
      </top>
      <bottom style="dashed">
        <color indexed="12"/>
      </bottom>
    </border>
    <border>
      <left style="dashed">
        <color indexed="12"/>
      </left>
      <right style="thin">
        <color indexed="12"/>
      </right>
      <top>
        <color indexed="63"/>
      </top>
      <bottom style="dashed">
        <color indexed="12"/>
      </bottom>
    </border>
    <border>
      <left>
        <color indexed="63"/>
      </left>
      <right style="dashed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thin">
        <color indexed="8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ck"/>
      <right style="thin"/>
      <top style="double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 style="thick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 style="thick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/>
      <bottom style="thin">
        <color indexed="8"/>
      </bottom>
    </border>
    <border>
      <left style="thin">
        <color indexed="12"/>
      </left>
      <right style="thin">
        <color indexed="12"/>
      </right>
      <top style="thin">
        <color indexed="8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/>
      <bottom style="thin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>
        <color indexed="63"/>
      </left>
      <right style="thin">
        <color indexed="12"/>
      </right>
      <top style="thin"/>
      <bottom>
        <color indexed="63"/>
      </bottom>
    </border>
    <border>
      <left>
        <color indexed="63"/>
      </left>
      <right style="thin">
        <color indexed="12"/>
      </right>
      <top style="thin">
        <color indexed="8"/>
      </top>
      <bottom style="thin"/>
    </border>
    <border>
      <left style="thin">
        <color indexed="12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12"/>
      </right>
      <top style="thin"/>
      <bottom style="thin">
        <color indexed="8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double"/>
    </border>
    <border>
      <left style="medium">
        <color theme="1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12"/>
      </bottom>
    </border>
    <border>
      <left>
        <color indexed="63"/>
      </left>
      <right style="medium"/>
      <top style="thin">
        <color indexed="12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FF"/>
      </right>
      <top style="double"/>
      <bottom>
        <color indexed="63"/>
      </bottom>
    </border>
    <border>
      <left>
        <color indexed="63"/>
      </left>
      <right style="thin">
        <color rgb="FF0000FF"/>
      </right>
      <top style="thin"/>
      <bottom>
        <color indexed="63"/>
      </bottom>
    </border>
    <border>
      <left>
        <color indexed="63"/>
      </left>
      <right style="thin">
        <color rgb="FF0000FF"/>
      </right>
      <top style="thin"/>
      <bottom style="thin"/>
    </border>
    <border>
      <left style="thin">
        <color rgb="FF0000FF"/>
      </left>
      <right style="thin">
        <color rgb="FF0000FF"/>
      </right>
      <top style="double"/>
      <bottom style="thin"/>
    </border>
    <border>
      <left style="thin">
        <color rgb="FF0000FF"/>
      </left>
      <right style="thin">
        <color rgb="FF0000FF"/>
      </right>
      <top style="thin"/>
      <bottom style="thin"/>
    </border>
    <border>
      <left>
        <color indexed="63"/>
      </left>
      <right style="thin">
        <color rgb="FF0000FF"/>
      </right>
      <top style="double"/>
      <bottom style="thin"/>
    </border>
    <border>
      <left>
        <color indexed="63"/>
      </left>
      <right style="thin">
        <color rgb="FF0000FF"/>
      </right>
      <top>
        <color indexed="63"/>
      </top>
      <bottom>
        <color indexed="63"/>
      </bottom>
    </border>
    <border>
      <left style="thin">
        <color rgb="FF0000FF"/>
      </left>
      <right style="thin">
        <color rgb="FF0000FF"/>
      </right>
      <top>
        <color indexed="63"/>
      </top>
      <bottom>
        <color indexed="63"/>
      </bottom>
    </border>
    <border>
      <left style="thin">
        <color rgb="FF0000FF"/>
      </left>
      <right style="thin">
        <color rgb="FF0000FF"/>
      </right>
      <top style="double"/>
      <bottom>
        <color indexed="63"/>
      </bottom>
    </border>
    <border>
      <left>
        <color indexed="63"/>
      </left>
      <right style="thin">
        <color rgb="FF0000FF"/>
      </right>
      <top>
        <color indexed="63"/>
      </top>
      <bottom style="double"/>
    </border>
    <border>
      <left style="thin">
        <color rgb="FF0000FF"/>
      </left>
      <right style="thin">
        <color rgb="FF0000FF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18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1" fillId="32" borderId="7" applyNumberFormat="0" applyFont="0" applyAlignment="0" applyProtection="0"/>
    <xf numFmtId="0" fontId="82" fillId="27" borderId="8" applyNumberFormat="0" applyAlignment="0" applyProtection="0"/>
    <xf numFmtId="9" fontId="1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933">
    <xf numFmtId="186" fontId="0" fillId="0" borderId="0" xfId="0" applyAlignment="1">
      <alignment/>
    </xf>
    <xf numFmtId="186" fontId="2" fillId="0" borderId="0" xfId="0" applyFont="1" applyFill="1" applyBorder="1" applyAlignment="1" quotePrefix="1">
      <alignment horizontal="left"/>
    </xf>
    <xf numFmtId="186" fontId="3" fillId="0" borderId="0" xfId="0" applyFont="1" applyFill="1" applyBorder="1" applyAlignment="1">
      <alignment/>
    </xf>
    <xf numFmtId="186" fontId="3" fillId="0" borderId="0" xfId="0" applyFont="1" applyFill="1" applyBorder="1" applyAlignment="1">
      <alignment horizontal="right"/>
    </xf>
    <xf numFmtId="43" fontId="2" fillId="0" borderId="0" xfId="42" applyFont="1" applyFill="1" applyBorder="1" applyAlignment="1" applyProtection="1" quotePrefix="1">
      <alignment horizontal="left"/>
      <protection locked="0"/>
    </xf>
    <xf numFmtId="186" fontId="3" fillId="0" borderId="0" xfId="0" applyNumberFormat="1" applyFont="1" applyFill="1" applyBorder="1" applyAlignment="1" applyProtection="1" quotePrefix="1">
      <alignment horizontal="left"/>
      <protection locked="0"/>
    </xf>
    <xf numFmtId="186" fontId="3" fillId="0" borderId="0" xfId="0" applyFont="1" applyFill="1" applyBorder="1" applyAlignment="1">
      <alignment horizontal="left"/>
    </xf>
    <xf numFmtId="43" fontId="4" fillId="0" borderId="10" xfId="42" applyFont="1" applyFill="1" applyBorder="1" applyAlignment="1">
      <alignment horizontal="center" vertical="center"/>
    </xf>
    <xf numFmtId="186" fontId="4" fillId="0" borderId="0" xfId="0" applyFont="1" applyFill="1" applyBorder="1" applyAlignment="1">
      <alignment horizontal="center" vertical="center"/>
    </xf>
    <xf numFmtId="43" fontId="4" fillId="0" borderId="0" xfId="42" applyFont="1" applyFill="1" applyBorder="1" applyAlignment="1" applyProtection="1" quotePrefix="1">
      <alignment horizontal="center"/>
      <protection locked="0"/>
    </xf>
    <xf numFmtId="186" fontId="4" fillId="0" borderId="0" xfId="0" applyFont="1" applyFill="1" applyBorder="1" applyAlignment="1">
      <alignment/>
    </xf>
    <xf numFmtId="43" fontId="4" fillId="0" borderId="11" xfId="42" applyFont="1" applyFill="1" applyBorder="1" applyAlignment="1" applyProtection="1">
      <alignment horizontal="center"/>
      <protection locked="0"/>
    </xf>
    <xf numFmtId="186" fontId="2" fillId="0" borderId="0" xfId="0" applyFont="1" applyBorder="1" applyAlignment="1">
      <alignment/>
    </xf>
    <xf numFmtId="186" fontId="2" fillId="0" borderId="0" xfId="0" applyFont="1" applyFill="1" applyBorder="1" applyAlignment="1">
      <alignment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43" fontId="2" fillId="0" borderId="13" xfId="42" applyFont="1" applyFill="1" applyBorder="1" applyAlignment="1" applyProtection="1" quotePrefix="1">
      <alignment horizontal="left" wrapText="1"/>
      <protection locked="0"/>
    </xf>
    <xf numFmtId="49" fontId="3" fillId="0" borderId="12" xfId="0" applyNumberFormat="1" applyFont="1" applyFill="1" applyBorder="1" applyAlignment="1" applyProtection="1" quotePrefix="1">
      <alignment horizontal="center"/>
      <protection locked="0"/>
    </xf>
    <xf numFmtId="49" fontId="3" fillId="0" borderId="12" xfId="0" applyNumberFormat="1" applyFont="1" applyFill="1" applyBorder="1" applyAlignment="1" applyProtection="1">
      <alignment horizontal="center"/>
      <protection/>
    </xf>
    <xf numFmtId="186" fontId="3" fillId="0" borderId="0" xfId="0" applyFont="1" applyFill="1" applyAlignment="1">
      <alignment/>
    </xf>
    <xf numFmtId="186" fontId="3" fillId="0" borderId="0" xfId="0" applyFont="1" applyBorder="1" applyAlignment="1">
      <alignment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43" fontId="10" fillId="0" borderId="0" xfId="42" applyFont="1" applyFill="1" applyBorder="1" applyAlignment="1" applyProtection="1" quotePrefix="1">
      <alignment horizontal="left"/>
      <protection locked="0"/>
    </xf>
    <xf numFmtId="49" fontId="2" fillId="0" borderId="12" xfId="0" applyNumberFormat="1" applyFont="1" applyFill="1" applyBorder="1" applyAlignment="1" applyProtection="1">
      <alignment horizontal="center"/>
      <protection locked="0"/>
    </xf>
    <xf numFmtId="49" fontId="3" fillId="0" borderId="15" xfId="0" applyNumberFormat="1" applyFont="1" applyFill="1" applyBorder="1" applyAlignment="1" applyProtection="1">
      <alignment horizontal="center"/>
      <protection locked="0"/>
    </xf>
    <xf numFmtId="43" fontId="9" fillId="0" borderId="0" xfId="42" applyFont="1" applyFill="1" applyBorder="1" applyAlignment="1" applyProtection="1">
      <alignment horizontal="left"/>
      <protection locked="0"/>
    </xf>
    <xf numFmtId="43" fontId="3" fillId="0" borderId="0" xfId="42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2" fillId="0" borderId="16" xfId="0" applyNumberFormat="1" applyFont="1" applyFill="1" applyBorder="1" applyAlignment="1" applyProtection="1">
      <alignment horizontal="center"/>
      <protection locked="0"/>
    </xf>
    <xf numFmtId="43" fontId="12" fillId="0" borderId="0" xfId="42" applyFont="1" applyFill="1" applyBorder="1" applyAlignment="1" applyProtection="1">
      <alignment horizontal="left" vertical="center" wrapText="1"/>
      <protection locked="0"/>
    </xf>
    <xf numFmtId="186" fontId="13" fillId="0" borderId="0" xfId="0" applyNumberFormat="1" applyFont="1" applyFill="1" applyBorder="1" applyAlignment="1" applyProtection="1">
      <alignment/>
      <protection locked="0"/>
    </xf>
    <xf numFmtId="187" fontId="2" fillId="0" borderId="0" xfId="0" applyNumberFormat="1" applyFont="1" applyFill="1" applyBorder="1" applyAlignment="1" applyProtection="1">
      <alignment horizontal="left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186" fontId="3" fillId="33" borderId="13" xfId="0" applyNumberFormat="1" applyFont="1" applyFill="1" applyBorder="1" applyAlignment="1" applyProtection="1">
      <alignment/>
      <protection locked="0"/>
    </xf>
    <xf numFmtId="49" fontId="4" fillId="0" borderId="18" xfId="0" applyNumberFormat="1" applyFont="1" applyFill="1" applyBorder="1" applyAlignment="1" applyProtection="1">
      <alignment/>
      <protection locked="0"/>
    </xf>
    <xf numFmtId="49" fontId="4" fillId="0" borderId="19" xfId="0" applyNumberFormat="1" applyFont="1" applyFill="1" applyBorder="1" applyAlignment="1" applyProtection="1">
      <alignment horizontal="center" vertical="center"/>
      <protection locked="0"/>
    </xf>
    <xf numFmtId="49" fontId="4" fillId="0" borderId="20" xfId="0" applyNumberFormat="1" applyFont="1" applyFill="1" applyBorder="1" applyAlignment="1" applyProtection="1">
      <alignment/>
      <protection locked="0"/>
    </xf>
    <xf numFmtId="186" fontId="5" fillId="0" borderId="0" xfId="0" applyNumberFormat="1" applyFont="1" applyFill="1" applyBorder="1" applyAlignment="1" applyProtection="1">
      <alignment vertical="center"/>
      <protection locked="0"/>
    </xf>
    <xf numFmtId="186" fontId="3" fillId="0" borderId="0" xfId="0" applyNumberFormat="1" applyFont="1" applyFill="1" applyBorder="1" applyAlignment="1" applyProtection="1">
      <alignment horizontal="center"/>
      <protection locked="0"/>
    </xf>
    <xf numFmtId="49" fontId="2" fillId="0" borderId="12" xfId="0" applyNumberFormat="1" applyFont="1" applyFill="1" applyBorder="1" applyAlignment="1" applyProtection="1" quotePrefix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186" fontId="3" fillId="0" borderId="21" xfId="0" applyFont="1" applyFill="1" applyBorder="1" applyAlignment="1">
      <alignment/>
    </xf>
    <xf numFmtId="43" fontId="3" fillId="0" borderId="10" xfId="42" applyFont="1" applyFill="1" applyBorder="1" applyAlignment="1" applyProtection="1">
      <alignment horizontal="left" indent="1"/>
      <protection locked="0"/>
    </xf>
    <xf numFmtId="186" fontId="0" fillId="0" borderId="0" xfId="0" applyBorder="1" applyAlignment="1">
      <alignment/>
    </xf>
    <xf numFmtId="186" fontId="3" fillId="33" borderId="0" xfId="0" applyNumberFormat="1" applyFont="1" applyFill="1" applyBorder="1" applyAlignment="1" applyProtection="1">
      <alignment/>
      <protection locked="0"/>
    </xf>
    <xf numFmtId="43" fontId="6" fillId="0" borderId="0" xfId="42" applyFont="1" applyFill="1" applyBorder="1" applyAlignment="1" applyProtection="1" quotePrefix="1">
      <alignment horizontal="center"/>
      <protection locked="0"/>
    </xf>
    <xf numFmtId="186" fontId="6" fillId="0" borderId="0" xfId="0" applyFont="1" applyFill="1" applyBorder="1" applyAlignment="1">
      <alignment/>
    </xf>
    <xf numFmtId="186" fontId="7" fillId="0" borderId="0" xfId="0" applyFont="1" applyBorder="1" applyAlignment="1">
      <alignment/>
    </xf>
    <xf numFmtId="186" fontId="3" fillId="33" borderId="13" xfId="0" applyNumberFormat="1" applyFont="1" applyFill="1" applyBorder="1" applyAlignment="1">
      <alignment/>
    </xf>
    <xf numFmtId="186" fontId="0" fillId="0" borderId="0" xfId="0" applyFont="1" applyFill="1" applyAlignment="1">
      <alignment/>
    </xf>
    <xf numFmtId="186" fontId="0" fillId="0" borderId="0" xfId="0" applyFont="1" applyFill="1" applyBorder="1" applyAlignment="1">
      <alignment/>
    </xf>
    <xf numFmtId="186" fontId="9" fillId="0" borderId="0" xfId="0" applyFont="1" applyFill="1" applyAlignment="1">
      <alignment/>
    </xf>
    <xf numFmtId="186" fontId="0" fillId="0" borderId="0" xfId="0" applyFill="1" applyBorder="1" applyAlignment="1" quotePrefix="1">
      <alignment horizontal="left"/>
    </xf>
    <xf numFmtId="49" fontId="0" fillId="0" borderId="0" xfId="0" applyNumberFormat="1" applyFont="1" applyFill="1" applyAlignment="1" applyProtection="1">
      <alignment horizontal="center"/>
      <protection locked="0"/>
    </xf>
    <xf numFmtId="186" fontId="0" fillId="0" borderId="0" xfId="0" applyNumberFormat="1" applyFont="1" applyFill="1" applyAlignment="1" applyProtection="1">
      <alignment/>
      <protection locked="0"/>
    </xf>
    <xf numFmtId="186" fontId="0" fillId="0" borderId="0" xfId="0" applyFont="1" applyFill="1" applyBorder="1" applyAlignment="1">
      <alignment horizontal="right"/>
    </xf>
    <xf numFmtId="186" fontId="9" fillId="0" borderId="0" xfId="0" applyFont="1" applyFill="1" applyBorder="1" applyAlignment="1">
      <alignment horizontal="centerContinuous"/>
    </xf>
    <xf numFmtId="186" fontId="0" fillId="0" borderId="0" xfId="0" applyNumberFormat="1" applyFont="1" applyFill="1" applyBorder="1" applyAlignment="1" applyProtection="1">
      <alignment/>
      <protection locked="0"/>
    </xf>
    <xf numFmtId="186" fontId="0" fillId="0" borderId="0" xfId="0" applyNumberFormat="1" applyFont="1" applyFill="1" applyBorder="1" applyAlignment="1" applyProtection="1">
      <alignment horizontal="fill"/>
      <protection locked="0"/>
    </xf>
    <xf numFmtId="186" fontId="0" fillId="0" borderId="0" xfId="0" applyFont="1" applyFill="1" applyAlignment="1">
      <alignment wrapText="1"/>
    </xf>
    <xf numFmtId="186" fontId="14" fillId="0" borderId="0" xfId="0" applyFont="1" applyFill="1" applyAlignment="1">
      <alignment/>
    </xf>
    <xf numFmtId="186" fontId="0" fillId="0" borderId="0" xfId="0" applyNumberFormat="1" applyFont="1" applyFill="1" applyAlignment="1" applyProtection="1">
      <alignment horizontal="fill"/>
      <protection locked="0"/>
    </xf>
    <xf numFmtId="49" fontId="0" fillId="0" borderId="0" xfId="0" applyNumberFormat="1" applyFont="1" applyFill="1" applyAlignment="1">
      <alignment horizontal="center"/>
    </xf>
    <xf numFmtId="43" fontId="0" fillId="0" borderId="0" xfId="42" applyFont="1" applyFill="1" applyBorder="1" applyAlignment="1" applyProtection="1" quotePrefix="1">
      <alignment horizontal="left"/>
      <protection locked="0"/>
    </xf>
    <xf numFmtId="186" fontId="3" fillId="33" borderId="22" xfId="0" applyNumberFormat="1" applyFont="1" applyFill="1" applyBorder="1" applyAlignment="1" applyProtection="1">
      <alignment horizontal="fill"/>
      <protection locked="0"/>
    </xf>
    <xf numFmtId="186" fontId="3" fillId="33" borderId="13" xfId="0" applyNumberFormat="1" applyFont="1" applyFill="1" applyBorder="1" applyAlignment="1" applyProtection="1">
      <alignment horizontal="fill"/>
      <protection locked="0"/>
    </xf>
    <xf numFmtId="186" fontId="3" fillId="0" borderId="23" xfId="0" applyNumberFormat="1" applyFont="1" applyFill="1" applyBorder="1" applyAlignment="1" applyProtection="1">
      <alignment horizontal="fill"/>
      <protection locked="0"/>
    </xf>
    <xf numFmtId="186" fontId="3" fillId="0" borderId="22" xfId="0" applyNumberFormat="1" applyFont="1" applyFill="1" applyBorder="1" applyAlignment="1" applyProtection="1">
      <alignment horizontal="fill"/>
      <protection locked="0"/>
    </xf>
    <xf numFmtId="186" fontId="3" fillId="0" borderId="24" xfId="0" applyNumberFormat="1" applyFont="1" applyFill="1" applyBorder="1" applyAlignment="1" applyProtection="1">
      <alignment horizontal="fill"/>
      <protection locked="0"/>
    </xf>
    <xf numFmtId="186" fontId="3" fillId="0" borderId="20" xfId="0" applyNumberFormat="1" applyFont="1" applyFill="1" applyBorder="1" applyAlignment="1" applyProtection="1">
      <alignment horizontal="fill"/>
      <protection locked="0"/>
    </xf>
    <xf numFmtId="186" fontId="3" fillId="33" borderId="25" xfId="0" applyNumberFormat="1" applyFont="1" applyFill="1" applyBorder="1" applyAlignment="1" applyProtection="1">
      <alignment horizontal="fill"/>
      <protection locked="0"/>
    </xf>
    <xf numFmtId="186" fontId="3" fillId="0" borderId="26" xfId="0" applyNumberFormat="1" applyFont="1" applyFill="1" applyBorder="1" applyAlignment="1" applyProtection="1">
      <alignment horizontal="fill"/>
      <protection locked="0"/>
    </xf>
    <xf numFmtId="186" fontId="3" fillId="0" borderId="27" xfId="0" applyNumberFormat="1" applyFont="1" applyFill="1" applyBorder="1" applyAlignment="1" applyProtection="1">
      <alignment horizontal="fill"/>
      <protection locked="0"/>
    </xf>
    <xf numFmtId="186" fontId="3" fillId="0" borderId="13" xfId="0" applyNumberFormat="1" applyFont="1" applyFill="1" applyBorder="1" applyAlignment="1" applyProtection="1">
      <alignment horizontal="fill"/>
      <protection locked="0"/>
    </xf>
    <xf numFmtId="186" fontId="3" fillId="0" borderId="28" xfId="0" applyNumberFormat="1" applyFont="1" applyFill="1" applyBorder="1" applyAlignment="1" applyProtection="1">
      <alignment horizontal="fill"/>
      <protection locked="0"/>
    </xf>
    <xf numFmtId="49" fontId="2" fillId="33" borderId="12" xfId="0" applyNumberFormat="1" applyFont="1" applyFill="1" applyBorder="1" applyAlignment="1" applyProtection="1">
      <alignment horizontal="center"/>
      <protection locked="0"/>
    </xf>
    <xf numFmtId="186" fontId="3" fillId="33" borderId="29" xfId="0" applyNumberFormat="1" applyFont="1" applyFill="1" applyBorder="1" applyAlignment="1" applyProtection="1">
      <alignment horizontal="fill"/>
      <protection locked="0"/>
    </xf>
    <xf numFmtId="186" fontId="12" fillId="34" borderId="0" xfId="0" applyFont="1" applyFill="1" applyBorder="1" applyAlignment="1">
      <alignment/>
    </xf>
    <xf numFmtId="49" fontId="2" fillId="34" borderId="12" xfId="0" applyNumberFormat="1" applyFont="1" applyFill="1" applyBorder="1" applyAlignment="1" applyProtection="1">
      <alignment horizontal="center"/>
      <protection locked="0"/>
    </xf>
    <xf numFmtId="43" fontId="4" fillId="0" borderId="0" xfId="42" applyFont="1" applyFill="1" applyBorder="1" applyAlignment="1" applyProtection="1">
      <alignment horizont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186" fontId="12" fillId="0" borderId="0" xfId="0" applyFont="1" applyFill="1" applyBorder="1" applyAlignment="1">
      <alignment/>
    </xf>
    <xf numFmtId="186" fontId="3" fillId="0" borderId="0" xfId="0" applyNumberFormat="1" applyFont="1" applyFill="1" applyBorder="1" applyAlignment="1" applyProtection="1">
      <alignment horizontal="fill"/>
      <protection locked="0"/>
    </xf>
    <xf numFmtId="186" fontId="12" fillId="0" borderId="0" xfId="0" applyNumberFormat="1" applyFont="1" applyFill="1" applyBorder="1" applyAlignment="1" applyProtection="1">
      <alignment horizontal="fill"/>
      <protection/>
    </xf>
    <xf numFmtId="186" fontId="2" fillId="0" borderId="0" xfId="0" applyNumberFormat="1" applyFont="1" applyFill="1" applyBorder="1" applyAlignment="1">
      <alignment horizontal="center"/>
    </xf>
    <xf numFmtId="186" fontId="2" fillId="0" borderId="0" xfId="0" applyNumberFormat="1" applyFont="1" applyFill="1" applyBorder="1" applyAlignment="1">
      <alignment horizontal="fill"/>
    </xf>
    <xf numFmtId="49" fontId="2" fillId="0" borderId="12" xfId="0" applyNumberFormat="1" applyFont="1" applyFill="1" applyBorder="1" applyAlignment="1" applyProtection="1">
      <alignment horizontal="center"/>
      <protection/>
    </xf>
    <xf numFmtId="49" fontId="2" fillId="33" borderId="14" xfId="0" applyNumberFormat="1" applyFont="1" applyFill="1" applyBorder="1" applyAlignment="1" applyProtection="1">
      <alignment horizontal="center"/>
      <protection locked="0"/>
    </xf>
    <xf numFmtId="43" fontId="7" fillId="33" borderId="13" xfId="42" applyFont="1" applyFill="1" applyBorder="1" applyAlignment="1" applyProtection="1" quotePrefix="1">
      <alignment horizontal="left" wrapText="1"/>
      <protection locked="0"/>
    </xf>
    <xf numFmtId="43" fontId="3" fillId="0" borderId="13" xfId="42" applyFont="1" applyFill="1" applyBorder="1" applyAlignment="1" applyProtection="1" quotePrefix="1">
      <alignment horizontal="left" wrapText="1"/>
      <protection locked="0"/>
    </xf>
    <xf numFmtId="43" fontId="12" fillId="0" borderId="0" xfId="42" applyFont="1" applyFill="1" applyBorder="1" applyAlignment="1" applyProtection="1">
      <alignment horizontal="left"/>
      <protection locked="0"/>
    </xf>
    <xf numFmtId="49" fontId="12" fillId="0" borderId="0" xfId="0" applyNumberFormat="1" applyFont="1" applyFill="1" applyBorder="1" applyAlignment="1" applyProtection="1">
      <alignment horizontal="center"/>
      <protection locked="0"/>
    </xf>
    <xf numFmtId="186" fontId="3" fillId="33" borderId="27" xfId="0" applyNumberFormat="1" applyFont="1" applyFill="1" applyBorder="1" applyAlignment="1" applyProtection="1">
      <alignment/>
      <protection locked="0"/>
    </xf>
    <xf numFmtId="186" fontId="7" fillId="33" borderId="12" xfId="0" applyNumberFormat="1" applyFont="1" applyFill="1" applyBorder="1" applyAlignment="1" applyProtection="1">
      <alignment/>
      <protection/>
    </xf>
    <xf numFmtId="186" fontId="7" fillId="33" borderId="24" xfId="0" applyNumberFormat="1" applyFont="1" applyFill="1" applyBorder="1" applyAlignment="1" applyProtection="1">
      <alignment/>
      <protection/>
    </xf>
    <xf numFmtId="186" fontId="7" fillId="35" borderId="22" xfId="0" applyNumberFormat="1" applyFont="1" applyFill="1" applyBorder="1" applyAlignment="1" applyProtection="1">
      <alignment/>
      <protection/>
    </xf>
    <xf numFmtId="186" fontId="7" fillId="33" borderId="31" xfId="0" applyNumberFormat="1" applyFont="1" applyFill="1" applyBorder="1" applyAlignment="1" applyProtection="1">
      <alignment/>
      <protection/>
    </xf>
    <xf numFmtId="186" fontId="7" fillId="33" borderId="23" xfId="0" applyNumberFormat="1" applyFont="1" applyFill="1" applyBorder="1" applyAlignment="1" applyProtection="1">
      <alignment/>
      <protection/>
    </xf>
    <xf numFmtId="186" fontId="7" fillId="33" borderId="13" xfId="0" applyNumberFormat="1" applyFont="1" applyFill="1" applyBorder="1" applyAlignment="1" applyProtection="1">
      <alignment/>
      <protection/>
    </xf>
    <xf numFmtId="186" fontId="7" fillId="0" borderId="0" xfId="0" applyFont="1" applyFill="1" applyBorder="1" applyAlignment="1">
      <alignment/>
    </xf>
    <xf numFmtId="186" fontId="7" fillId="0" borderId="0" xfId="42" applyNumberFormat="1" applyFont="1" applyFill="1" applyBorder="1" applyAlignment="1" applyProtection="1">
      <alignment/>
      <protection locked="0"/>
    </xf>
    <xf numFmtId="186" fontId="12" fillId="33" borderId="0" xfId="0" applyNumberFormat="1" applyFont="1" applyFill="1" applyBorder="1" applyAlignment="1">
      <alignment/>
    </xf>
    <xf numFmtId="43" fontId="12" fillId="0" borderId="19" xfId="42" applyFont="1" applyFill="1" applyBorder="1" applyAlignment="1" applyProtection="1">
      <alignment horizontal="left" wrapText="1"/>
      <protection locked="0"/>
    </xf>
    <xf numFmtId="186" fontId="12" fillId="0" borderId="0" xfId="0" applyFont="1" applyFill="1" applyBorder="1" applyAlignment="1">
      <alignment/>
    </xf>
    <xf numFmtId="43" fontId="12" fillId="0" borderId="27" xfId="42" applyFont="1" applyFill="1" applyBorder="1" applyAlignment="1" applyProtection="1">
      <alignment horizontal="left" wrapText="1"/>
      <protection locked="0"/>
    </xf>
    <xf numFmtId="186" fontId="6" fillId="0" borderId="32" xfId="0" applyNumberFormat="1" applyFont="1" applyFill="1" applyBorder="1" applyAlignment="1" applyProtection="1">
      <alignment horizontal="fill"/>
      <protection locked="0"/>
    </xf>
    <xf numFmtId="186" fontId="6" fillId="0" borderId="26" xfId="0" applyNumberFormat="1" applyFont="1" applyFill="1" applyBorder="1" applyAlignment="1" applyProtection="1">
      <alignment horizontal="fill"/>
      <protection locked="0"/>
    </xf>
    <xf numFmtId="186" fontId="6" fillId="33" borderId="33" xfId="0" applyNumberFormat="1" applyFont="1" applyFill="1" applyBorder="1" applyAlignment="1" applyProtection="1">
      <alignment horizontal="fill"/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/>
      <protection locked="0"/>
    </xf>
    <xf numFmtId="43" fontId="8" fillId="0" borderId="34" xfId="42" applyFont="1" applyFill="1" applyBorder="1" applyAlignment="1" applyProtection="1">
      <alignment horizontal="left" wrapText="1"/>
      <protection/>
    </xf>
    <xf numFmtId="43" fontId="3" fillId="0" borderId="13" xfId="42" applyFont="1" applyFill="1" applyBorder="1" applyAlignment="1" applyProtection="1" quotePrefix="1">
      <alignment horizontal="left" wrapText="1"/>
      <protection/>
    </xf>
    <xf numFmtId="43" fontId="3" fillId="0" borderId="13" xfId="42" applyFont="1" applyFill="1" applyBorder="1" applyAlignment="1" applyProtection="1">
      <alignment horizontal="left" wrapText="1"/>
      <protection locked="0"/>
    </xf>
    <xf numFmtId="43" fontId="8" fillId="0" borderId="27" xfId="42" applyFont="1" applyFill="1" applyBorder="1" applyAlignment="1" applyProtection="1" quotePrefix="1">
      <alignment horizontal="left" wrapText="1"/>
      <protection locked="0"/>
    </xf>
    <xf numFmtId="43" fontId="8" fillId="0" borderId="27" xfId="42" applyFont="1" applyFill="1" applyBorder="1" applyAlignment="1" applyProtection="1">
      <alignment horizontal="left" wrapText="1"/>
      <protection locked="0"/>
    </xf>
    <xf numFmtId="43" fontId="8" fillId="0" borderId="35" xfId="42" applyFont="1" applyFill="1" applyBorder="1" applyAlignment="1" applyProtection="1">
      <alignment horizontal="left" wrapText="1"/>
      <protection/>
    </xf>
    <xf numFmtId="43" fontId="3" fillId="0" borderId="36" xfId="42" applyFont="1" applyFill="1" applyBorder="1" applyAlignment="1" applyProtection="1">
      <alignment horizontal="left" wrapText="1"/>
      <protection locked="0"/>
    </xf>
    <xf numFmtId="43" fontId="8" fillId="0" borderId="13" xfId="42" applyFont="1" applyFill="1" applyBorder="1" applyAlignment="1" applyProtection="1">
      <alignment horizontal="left" wrapText="1"/>
      <protection locked="0"/>
    </xf>
    <xf numFmtId="43" fontId="8" fillId="0" borderId="23" xfId="42" applyFont="1" applyFill="1" applyBorder="1" applyAlignment="1" applyProtection="1">
      <alignment horizontal="left" wrapText="1"/>
      <protection locked="0"/>
    </xf>
    <xf numFmtId="43" fontId="2" fillId="0" borderId="23" xfId="42" applyFont="1" applyFill="1" applyBorder="1" applyAlignment="1" applyProtection="1">
      <alignment horizontal="left" wrapText="1"/>
      <protection locked="0"/>
    </xf>
    <xf numFmtId="43" fontId="3" fillId="0" borderId="23" xfId="42" applyFont="1" applyFill="1" applyBorder="1" applyAlignment="1" applyProtection="1">
      <alignment horizontal="left" wrapText="1"/>
      <protection locked="0"/>
    </xf>
    <xf numFmtId="43" fontId="8" fillId="34" borderId="0" xfId="42" applyFont="1" applyFill="1" applyBorder="1" applyAlignment="1" applyProtection="1" quotePrefix="1">
      <alignment horizontal="left" wrapText="1"/>
      <protection locked="0"/>
    </xf>
    <xf numFmtId="43" fontId="8" fillId="34" borderId="27" xfId="42" applyFont="1" applyFill="1" applyBorder="1" applyAlignment="1" applyProtection="1" quotePrefix="1">
      <alignment horizontal="left" wrapText="1"/>
      <protection locked="0"/>
    </xf>
    <xf numFmtId="43" fontId="8" fillId="34" borderId="13" xfId="42" applyFont="1" applyFill="1" applyBorder="1" applyAlignment="1" applyProtection="1" quotePrefix="1">
      <alignment horizontal="left" wrapText="1"/>
      <protection locked="0"/>
    </xf>
    <xf numFmtId="43" fontId="8" fillId="0" borderId="0" xfId="42" applyFont="1" applyFill="1" applyBorder="1" applyAlignment="1" applyProtection="1">
      <alignment horizontal="left" wrapText="1"/>
      <protection locked="0"/>
    </xf>
    <xf numFmtId="43" fontId="3" fillId="0" borderId="36" xfId="42" applyFont="1" applyFill="1" applyBorder="1" applyAlignment="1" applyProtection="1" quotePrefix="1">
      <alignment horizontal="left" wrapText="1"/>
      <protection locked="0"/>
    </xf>
    <xf numFmtId="43" fontId="8" fillId="0" borderId="13" xfId="42" applyFont="1" applyFill="1" applyBorder="1" applyAlignment="1" applyProtection="1" quotePrefix="1">
      <alignment horizontal="left" wrapText="1"/>
      <protection locked="0"/>
    </xf>
    <xf numFmtId="43" fontId="7" fillId="33" borderId="27" xfId="42" applyFont="1" applyFill="1" applyBorder="1" applyAlignment="1" applyProtection="1" quotePrefix="1">
      <alignment horizontal="left" wrapText="1"/>
      <protection locked="0"/>
    </xf>
    <xf numFmtId="43" fontId="3" fillId="0" borderId="27" xfId="42" applyFont="1" applyFill="1" applyBorder="1" applyAlignment="1" applyProtection="1" quotePrefix="1">
      <alignment horizontal="left" wrapText="1"/>
      <protection locked="0"/>
    </xf>
    <xf numFmtId="43" fontId="3" fillId="0" borderId="0" xfId="42" applyFont="1" applyFill="1" applyBorder="1" applyAlignment="1" applyProtection="1" quotePrefix="1">
      <alignment horizontal="left" wrapText="1"/>
      <protection locked="0"/>
    </xf>
    <xf numFmtId="43" fontId="7" fillId="33" borderId="21" xfId="42" applyFont="1" applyFill="1" applyBorder="1" applyAlignment="1" applyProtection="1">
      <alignment horizontal="left" wrapText="1"/>
      <protection locked="0"/>
    </xf>
    <xf numFmtId="43" fontId="7" fillId="33" borderId="23" xfId="42" applyFont="1" applyFill="1" applyBorder="1" applyAlignment="1" applyProtection="1">
      <alignment horizontal="left" wrapText="1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186" fontId="3" fillId="33" borderId="37" xfId="0" applyNumberFormat="1" applyFont="1" applyFill="1" applyBorder="1" applyAlignment="1" applyProtection="1">
      <alignment horizontal="fill"/>
      <protection locked="0"/>
    </xf>
    <xf numFmtId="186" fontId="3" fillId="33" borderId="38" xfId="0" applyNumberFormat="1" applyFont="1" applyFill="1" applyBorder="1" applyAlignment="1" applyProtection="1">
      <alignment horizontal="fill"/>
      <protection locked="0"/>
    </xf>
    <xf numFmtId="186" fontId="2" fillId="33" borderId="13" xfId="0" applyNumberFormat="1" applyFont="1" applyFill="1" applyBorder="1" applyAlignment="1" applyProtection="1">
      <alignment horizontal="fill"/>
      <protection/>
    </xf>
    <xf numFmtId="186" fontId="2" fillId="33" borderId="12" xfId="0" applyNumberFormat="1" applyFont="1" applyFill="1" applyBorder="1" applyAlignment="1" applyProtection="1">
      <alignment horizontal="fill"/>
      <protection/>
    </xf>
    <xf numFmtId="186" fontId="2" fillId="33" borderId="26" xfId="0" applyNumberFormat="1" applyFont="1" applyFill="1" applyBorder="1" applyAlignment="1" applyProtection="1">
      <alignment horizontal="fill"/>
      <protection/>
    </xf>
    <xf numFmtId="186" fontId="2" fillId="33" borderId="23" xfId="0" applyNumberFormat="1" applyFont="1" applyFill="1" applyBorder="1" applyAlignment="1" applyProtection="1">
      <alignment horizontal="fill"/>
      <protection/>
    </xf>
    <xf numFmtId="186" fontId="2" fillId="33" borderId="25" xfId="0" applyNumberFormat="1" applyFont="1" applyFill="1" applyBorder="1" applyAlignment="1" applyProtection="1">
      <alignment horizontal="fill"/>
      <protection/>
    </xf>
    <xf numFmtId="43" fontId="11" fillId="0" borderId="0" xfId="42" applyFont="1" applyFill="1" applyBorder="1" applyAlignment="1" applyProtection="1">
      <alignment horizontal="left" wrapText="1"/>
      <protection locked="0"/>
    </xf>
    <xf numFmtId="186" fontId="2" fillId="0" borderId="11" xfId="0" applyNumberFormat="1" applyFont="1" applyFill="1" applyBorder="1" applyAlignment="1" applyProtection="1">
      <alignment/>
      <protection locked="0"/>
    </xf>
    <xf numFmtId="186" fontId="9" fillId="0" borderId="0" xfId="0" applyNumberFormat="1" applyFont="1" applyFill="1" applyBorder="1" applyAlignment="1" applyProtection="1">
      <alignment horizontal="fill"/>
      <protection locked="0"/>
    </xf>
    <xf numFmtId="186" fontId="9" fillId="0" borderId="0" xfId="0" applyFont="1" applyFill="1" applyBorder="1" applyAlignment="1">
      <alignment/>
    </xf>
    <xf numFmtId="186" fontId="17" fillId="0" borderId="0" xfId="0" applyNumberFormat="1" applyFont="1" applyFill="1" applyBorder="1" applyAlignment="1" applyProtection="1" quotePrefix="1">
      <alignment/>
      <protection/>
    </xf>
    <xf numFmtId="49" fontId="0" fillId="0" borderId="0" xfId="0" applyNumberFormat="1" applyFill="1" applyBorder="1" applyAlignment="1">
      <alignment horizontal="center"/>
    </xf>
    <xf numFmtId="186" fontId="0" fillId="0" borderId="0" xfId="0" applyFill="1" applyBorder="1" applyAlignment="1">
      <alignment horizontal="centerContinuous"/>
    </xf>
    <xf numFmtId="186" fontId="0" fillId="0" borderId="0" xfId="0" applyFill="1" applyBorder="1" applyAlignment="1">
      <alignment/>
    </xf>
    <xf numFmtId="186" fontId="86" fillId="0" borderId="0" xfId="0" applyFont="1" applyFill="1" applyBorder="1" applyAlignment="1">
      <alignment/>
    </xf>
    <xf numFmtId="186" fontId="17" fillId="0" borderId="0" xfId="0" applyNumberFormat="1" applyFont="1" applyFill="1" applyBorder="1" applyAlignment="1" applyProtection="1">
      <alignment/>
      <protection/>
    </xf>
    <xf numFmtId="186" fontId="0" fillId="0" borderId="0" xfId="0" applyFill="1" applyBorder="1" applyAlignment="1">
      <alignment/>
    </xf>
    <xf numFmtId="186" fontId="18" fillId="0" borderId="0" xfId="0" applyNumberFormat="1" applyFont="1" applyFill="1" applyBorder="1" applyAlignment="1" applyProtection="1" quotePrefix="1">
      <alignment horizontal="fill"/>
      <protection locked="0"/>
    </xf>
    <xf numFmtId="186" fontId="18" fillId="0" borderId="0" xfId="0" applyNumberFormat="1" applyFont="1" applyFill="1" applyBorder="1" applyAlignment="1" applyProtection="1" quotePrefix="1">
      <alignment horizontal="right"/>
      <protection/>
    </xf>
    <xf numFmtId="186" fontId="17" fillId="0" borderId="11" xfId="0" applyNumberFormat="1" applyFont="1" applyFill="1" applyBorder="1" applyAlignment="1" applyProtection="1">
      <alignment/>
      <protection locked="0"/>
    </xf>
    <xf numFmtId="186" fontId="17" fillId="0" borderId="0" xfId="0" applyFont="1" applyFill="1" applyBorder="1" applyAlignment="1" quotePrefix="1">
      <alignment horizontal="left"/>
    </xf>
    <xf numFmtId="186" fontId="86" fillId="0" borderId="0" xfId="0" applyFont="1" applyFill="1" applyBorder="1" applyAlignment="1">
      <alignment horizontal="centerContinuous"/>
    </xf>
    <xf numFmtId="186" fontId="18" fillId="0" borderId="0" xfId="0" applyFont="1" applyFill="1" applyBorder="1" applyAlignment="1">
      <alignment horizontal="centerContinuous"/>
    </xf>
    <xf numFmtId="187" fontId="19" fillId="0" borderId="11" xfId="0" applyNumberFormat="1" applyFont="1" applyFill="1" applyBorder="1" applyAlignment="1">
      <alignment horizontal="left"/>
    </xf>
    <xf numFmtId="186" fontId="87" fillId="0" borderId="0" xfId="0" applyFont="1" applyFill="1" applyBorder="1" applyAlignment="1" quotePrefix="1">
      <alignment horizontal="left"/>
    </xf>
    <xf numFmtId="186" fontId="17" fillId="0" borderId="0" xfId="0" applyFont="1" applyFill="1" applyBorder="1" applyAlignment="1">
      <alignment horizontal="center"/>
    </xf>
    <xf numFmtId="186" fontId="18" fillId="0" borderId="0" xfId="0" applyNumberFormat="1" applyFont="1" applyFill="1" applyBorder="1" applyAlignment="1" applyProtection="1">
      <alignment horizontal="right"/>
      <protection/>
    </xf>
    <xf numFmtId="14" fontId="18" fillId="0" borderId="27" xfId="0" applyNumberFormat="1" applyFont="1" applyFill="1" applyBorder="1" applyAlignment="1" applyProtection="1">
      <alignment horizontal="left"/>
      <protection/>
    </xf>
    <xf numFmtId="186" fontId="18" fillId="0" borderId="0" xfId="0" applyNumberFormat="1" applyFont="1" applyFill="1" applyBorder="1" applyAlignment="1" applyProtection="1" quotePrefix="1">
      <alignment horizontal="left"/>
      <protection/>
    </xf>
    <xf numFmtId="14" fontId="18" fillId="0" borderId="0" xfId="0" applyNumberFormat="1" applyFont="1" applyFill="1" applyBorder="1" applyAlignment="1" applyProtection="1">
      <alignment horizontal="left"/>
      <protection/>
    </xf>
    <xf numFmtId="186" fontId="18" fillId="0" borderId="0" xfId="0" applyNumberFormat="1" applyFont="1" applyFill="1" applyBorder="1" applyAlignment="1" applyProtection="1">
      <alignment horizontal="fill"/>
      <protection/>
    </xf>
    <xf numFmtId="49" fontId="18" fillId="0" borderId="0" xfId="0" applyNumberFormat="1" applyFont="1" applyFill="1" applyBorder="1" applyAlignment="1" applyProtection="1">
      <alignment horizontal="center"/>
      <protection/>
    </xf>
    <xf numFmtId="186" fontId="86" fillId="0" borderId="0" xfId="0" applyNumberFormat="1" applyFont="1" applyFill="1" applyBorder="1" applyAlignment="1" applyProtection="1">
      <alignment horizontal="fill"/>
      <protection/>
    </xf>
    <xf numFmtId="186" fontId="17" fillId="0" borderId="0" xfId="0" applyNumberFormat="1" applyFont="1" applyFill="1" applyBorder="1" applyAlignment="1" applyProtection="1">
      <alignment horizontal="fill"/>
      <protection/>
    </xf>
    <xf numFmtId="186" fontId="18" fillId="0" borderId="39" xfId="0" applyFont="1" applyFill="1" applyBorder="1" applyAlignment="1">
      <alignment/>
    </xf>
    <xf numFmtId="49" fontId="18" fillId="0" borderId="39" xfId="0" applyNumberFormat="1" applyFont="1" applyFill="1" applyBorder="1" applyAlignment="1" applyProtection="1">
      <alignment horizontal="center"/>
      <protection locked="0"/>
    </xf>
    <xf numFmtId="186" fontId="18" fillId="0" borderId="39" xfId="0" applyNumberFormat="1" applyFont="1" applyFill="1" applyBorder="1" applyAlignment="1" applyProtection="1">
      <alignment horizontal="center"/>
      <protection/>
    </xf>
    <xf numFmtId="0" fontId="86" fillId="0" borderId="39" xfId="0" applyNumberFormat="1" applyFont="1" applyFill="1" applyBorder="1" applyAlignment="1" applyProtection="1">
      <alignment horizontal="center"/>
      <protection/>
    </xf>
    <xf numFmtId="186" fontId="18" fillId="0" borderId="40" xfId="0" applyNumberFormat="1" applyFont="1" applyFill="1" applyBorder="1" applyAlignment="1" applyProtection="1">
      <alignment horizontal="center"/>
      <protection/>
    </xf>
    <xf numFmtId="187" fontId="18" fillId="0" borderId="40" xfId="0" applyNumberFormat="1" applyFont="1" applyFill="1" applyBorder="1" applyAlignment="1" applyProtection="1">
      <alignment horizontal="center"/>
      <protection/>
    </xf>
    <xf numFmtId="186" fontId="18" fillId="0" borderId="39" xfId="0" applyFont="1" applyFill="1" applyBorder="1" applyAlignment="1" quotePrefix="1">
      <alignment horizontal="center"/>
    </xf>
    <xf numFmtId="186" fontId="18" fillId="0" borderId="39" xfId="0" applyNumberFormat="1" applyFont="1" applyFill="1" applyBorder="1" applyAlignment="1" applyProtection="1" quotePrefix="1">
      <alignment horizontal="center"/>
      <protection/>
    </xf>
    <xf numFmtId="186" fontId="18" fillId="0" borderId="40" xfId="0" applyFont="1" applyFill="1" applyBorder="1" applyAlignment="1" quotePrefix="1">
      <alignment horizontal="center"/>
    </xf>
    <xf numFmtId="186" fontId="18" fillId="0" borderId="0" xfId="0" applyNumberFormat="1" applyFont="1" applyFill="1" applyBorder="1" applyAlignment="1" applyProtection="1">
      <alignment horizontal="center"/>
      <protection/>
    </xf>
    <xf numFmtId="49" fontId="18" fillId="0" borderId="0" xfId="0" applyNumberFormat="1" applyFont="1" applyFill="1" applyBorder="1" applyAlignment="1" applyProtection="1">
      <alignment horizontal="center"/>
      <protection locked="0"/>
    </xf>
    <xf numFmtId="186" fontId="17" fillId="0" borderId="41" xfId="0" applyNumberFormat="1" applyFont="1" applyFill="1" applyBorder="1" applyAlignment="1" applyProtection="1">
      <alignment horizontal="center"/>
      <protection/>
    </xf>
    <xf numFmtId="186" fontId="20" fillId="0" borderId="41" xfId="0" applyNumberFormat="1" applyFont="1" applyFill="1" applyBorder="1" applyAlignment="1" applyProtection="1">
      <alignment horizontal="center"/>
      <protection/>
    </xf>
    <xf numFmtId="186" fontId="17" fillId="0" borderId="0" xfId="0" applyNumberFormat="1" applyFont="1" applyFill="1" applyBorder="1" applyAlignment="1" applyProtection="1">
      <alignment horizontal="centerContinuous"/>
      <protection/>
    </xf>
    <xf numFmtId="186" fontId="18" fillId="0" borderId="0" xfId="0" applyNumberFormat="1" applyFont="1" applyFill="1" applyBorder="1" applyAlignment="1" applyProtection="1">
      <alignment horizontal="centerContinuous"/>
      <protection/>
    </xf>
    <xf numFmtId="186" fontId="18" fillId="0" borderId="41" xfId="0" applyNumberFormat="1" applyFont="1" applyFill="1" applyBorder="1" applyAlignment="1" applyProtection="1">
      <alignment horizontal="centerContinuous"/>
      <protection/>
    </xf>
    <xf numFmtId="186" fontId="17" fillId="0" borderId="0" xfId="0" applyNumberFormat="1" applyFont="1" applyFill="1" applyBorder="1" applyAlignment="1" applyProtection="1" quotePrefix="1">
      <alignment horizontal="center"/>
      <protection/>
    </xf>
    <xf numFmtId="186" fontId="18" fillId="0" borderId="0" xfId="0" applyFont="1" applyFill="1" applyBorder="1" applyAlignment="1">
      <alignment/>
    </xf>
    <xf numFmtId="186" fontId="18" fillId="0" borderId="0" xfId="0" applyNumberFormat="1" applyFont="1" applyFill="1" applyBorder="1" applyAlignment="1" applyProtection="1">
      <alignment/>
      <protection/>
    </xf>
    <xf numFmtId="186" fontId="18" fillId="0" borderId="41" xfId="0" applyNumberFormat="1" applyFont="1" applyFill="1" applyBorder="1" applyAlignment="1" applyProtection="1">
      <alignment horizontal="left"/>
      <protection/>
    </xf>
    <xf numFmtId="186" fontId="18" fillId="0" borderId="0" xfId="0" applyNumberFormat="1" applyFont="1" applyFill="1" applyBorder="1" applyAlignment="1" applyProtection="1">
      <alignment/>
      <protection locked="0"/>
    </xf>
    <xf numFmtId="186" fontId="17" fillId="0" borderId="0" xfId="0" applyNumberFormat="1" applyFont="1" applyFill="1" applyBorder="1" applyAlignment="1" applyProtection="1">
      <alignment horizontal="center"/>
      <protection/>
    </xf>
    <xf numFmtId="186" fontId="18" fillId="0" borderId="41" xfId="0" applyNumberFormat="1" applyFont="1" applyFill="1" applyBorder="1" applyAlignment="1" applyProtection="1" quotePrefix="1">
      <alignment horizontal="center"/>
      <protection/>
    </xf>
    <xf numFmtId="186" fontId="18" fillId="0" borderId="42" xfId="0" applyNumberFormat="1" applyFont="1" applyFill="1" applyBorder="1" applyAlignment="1" applyProtection="1">
      <alignment horizontal="fill"/>
      <protection/>
    </xf>
    <xf numFmtId="186" fontId="18" fillId="0" borderId="43" xfId="0" applyNumberFormat="1" applyFont="1" applyFill="1" applyBorder="1" applyAlignment="1" applyProtection="1">
      <alignment horizontal="fill"/>
      <protection/>
    </xf>
    <xf numFmtId="186" fontId="18" fillId="0" borderId="41" xfId="0" applyNumberFormat="1" applyFont="1" applyFill="1" applyBorder="1" applyAlignment="1" applyProtection="1">
      <alignment horizontal="center"/>
      <protection/>
    </xf>
    <xf numFmtId="186" fontId="17" fillId="0" borderId="41" xfId="0" applyNumberFormat="1" applyFont="1" applyFill="1" applyBorder="1" applyAlignment="1" applyProtection="1" quotePrefix="1">
      <alignment horizontal="center"/>
      <protection/>
    </xf>
    <xf numFmtId="186" fontId="20" fillId="0" borderId="0" xfId="0" applyFont="1" applyFill="1" applyBorder="1" applyAlignment="1">
      <alignment horizontal="center"/>
    </xf>
    <xf numFmtId="186" fontId="18" fillId="0" borderId="0" xfId="0" applyFont="1" applyFill="1" applyBorder="1" applyAlignment="1" quotePrefix="1">
      <alignment horizontal="center"/>
    </xf>
    <xf numFmtId="186" fontId="20" fillId="0" borderId="41" xfId="0" applyNumberFormat="1" applyFont="1" applyFill="1" applyBorder="1" applyAlignment="1" applyProtection="1">
      <alignment horizontal="centerContinuous"/>
      <protection/>
    </xf>
    <xf numFmtId="186" fontId="18" fillId="0" borderId="0" xfId="0" applyNumberFormat="1" applyFont="1" applyFill="1" applyBorder="1" applyAlignment="1" applyProtection="1">
      <alignment horizontal="left"/>
      <protection/>
    </xf>
    <xf numFmtId="186" fontId="18" fillId="0" borderId="0" xfId="0" applyFont="1" applyFill="1" applyBorder="1" applyAlignment="1">
      <alignment horizontal="center"/>
    </xf>
    <xf numFmtId="186" fontId="18" fillId="0" borderId="42" xfId="0" applyNumberFormat="1" applyFont="1" applyFill="1" applyBorder="1" applyAlignment="1" applyProtection="1">
      <alignment/>
      <protection locked="0"/>
    </xf>
    <xf numFmtId="49" fontId="18" fillId="0" borderId="42" xfId="0" applyNumberFormat="1" applyFont="1" applyFill="1" applyBorder="1" applyAlignment="1" applyProtection="1">
      <alignment horizontal="center"/>
      <protection locked="0"/>
    </xf>
    <xf numFmtId="186" fontId="18" fillId="0" borderId="42" xfId="0" applyFont="1" applyFill="1" applyBorder="1" applyAlignment="1">
      <alignment/>
    </xf>
    <xf numFmtId="186" fontId="86" fillId="0" borderId="42" xfId="0" applyFont="1" applyFill="1" applyBorder="1" applyAlignment="1">
      <alignment/>
    </xf>
    <xf numFmtId="186" fontId="18" fillId="0" borderId="43" xfId="0" applyFont="1" applyFill="1" applyBorder="1" applyAlignment="1">
      <alignment/>
    </xf>
    <xf numFmtId="186" fontId="18" fillId="0" borderId="44" xfId="0" applyFont="1" applyFill="1" applyBorder="1" applyAlignment="1">
      <alignment/>
    </xf>
    <xf numFmtId="186" fontId="18" fillId="0" borderId="42" xfId="0" applyNumberFormat="1" applyFont="1" applyFill="1" applyBorder="1" applyAlignment="1" applyProtection="1">
      <alignment horizontal="left"/>
      <protection/>
    </xf>
    <xf numFmtId="186" fontId="18" fillId="0" borderId="42" xfId="0" applyNumberFormat="1" applyFont="1" applyFill="1" applyBorder="1" applyAlignment="1" applyProtection="1">
      <alignment horizontal="center"/>
      <protection/>
    </xf>
    <xf numFmtId="186" fontId="18" fillId="0" borderId="43" xfId="0" applyNumberFormat="1" applyFont="1" applyFill="1" applyBorder="1" applyAlignment="1" applyProtection="1">
      <alignment horizontal="left"/>
      <protection/>
    </xf>
    <xf numFmtId="49" fontId="18" fillId="0" borderId="45" xfId="0" applyNumberFormat="1" applyFont="1" applyFill="1" applyBorder="1" applyAlignment="1" applyProtection="1">
      <alignment horizontal="center"/>
      <protection locked="0"/>
    </xf>
    <xf numFmtId="186" fontId="18" fillId="0" borderId="41" xfId="0" applyFont="1" applyFill="1" applyBorder="1" applyAlignment="1">
      <alignment/>
    </xf>
    <xf numFmtId="186" fontId="86" fillId="0" borderId="41" xfId="0" applyFont="1" applyFill="1" applyBorder="1" applyAlignment="1">
      <alignment/>
    </xf>
    <xf numFmtId="186" fontId="17" fillId="0" borderId="41" xfId="0" applyFont="1" applyFill="1" applyBorder="1" applyAlignment="1">
      <alignment/>
    </xf>
    <xf numFmtId="186" fontId="18" fillId="0" borderId="41" xfId="0" applyNumberFormat="1" applyFont="1" applyFill="1" applyBorder="1" applyAlignment="1" applyProtection="1">
      <alignment/>
      <protection/>
    </xf>
    <xf numFmtId="186" fontId="88" fillId="0" borderId="46" xfId="0" applyNumberFormat="1" applyFont="1" applyFill="1" applyBorder="1" applyAlignment="1" applyProtection="1">
      <alignment/>
      <protection/>
    </xf>
    <xf numFmtId="186" fontId="86" fillId="0" borderId="41" xfId="0" applyNumberFormat="1" applyFont="1" applyFill="1" applyBorder="1" applyAlignment="1">
      <alignment/>
    </xf>
    <xf numFmtId="186" fontId="86" fillId="0" borderId="36" xfId="0" applyNumberFormat="1" applyFont="1" applyFill="1" applyBorder="1" applyAlignment="1" applyProtection="1">
      <alignment horizontal="left"/>
      <protection/>
    </xf>
    <xf numFmtId="186" fontId="86" fillId="0" borderId="46" xfId="0" applyNumberFormat="1" applyFont="1" applyFill="1" applyBorder="1" applyAlignment="1" applyProtection="1">
      <alignment/>
      <protection locked="0"/>
    </xf>
    <xf numFmtId="49" fontId="86" fillId="0" borderId="47" xfId="0" applyNumberFormat="1" applyFont="1" applyFill="1" applyBorder="1" applyAlignment="1" applyProtection="1" quotePrefix="1">
      <alignment horizontal="center"/>
      <protection/>
    </xf>
    <xf numFmtId="186" fontId="86" fillId="0" borderId="46" xfId="0" applyNumberFormat="1" applyFont="1" applyFill="1" applyBorder="1" applyAlignment="1" applyProtection="1">
      <alignment horizontal="fill"/>
      <protection/>
    </xf>
    <xf numFmtId="186" fontId="86" fillId="0" borderId="46" xfId="0" applyNumberFormat="1" applyFont="1" applyFill="1" applyBorder="1" applyAlignment="1" applyProtection="1">
      <alignment/>
      <protection/>
    </xf>
    <xf numFmtId="186" fontId="89" fillId="0" borderId="46" xfId="0" applyNumberFormat="1" applyFont="1" applyFill="1" applyBorder="1" applyAlignment="1" applyProtection="1">
      <alignment/>
      <protection/>
    </xf>
    <xf numFmtId="186" fontId="86" fillId="0" borderId="36" xfId="0" applyNumberFormat="1" applyFont="1" applyFill="1" applyBorder="1" applyAlignment="1" applyProtection="1">
      <alignment/>
      <protection locked="0"/>
    </xf>
    <xf numFmtId="186" fontId="86" fillId="0" borderId="41" xfId="0" applyNumberFormat="1" applyFont="1" applyFill="1" applyBorder="1" applyAlignment="1" applyProtection="1">
      <alignment/>
      <protection locked="0"/>
    </xf>
    <xf numFmtId="186" fontId="22" fillId="0" borderId="0" xfId="0" applyFont="1" applyFill="1" applyBorder="1" applyAlignment="1">
      <alignment/>
    </xf>
    <xf numFmtId="186" fontId="0" fillId="0" borderId="0" xfId="0" applyFont="1" applyFill="1" applyBorder="1" applyAlignment="1">
      <alignment/>
    </xf>
    <xf numFmtId="186" fontId="86" fillId="0" borderId="46" xfId="0" applyNumberFormat="1" applyFont="1" applyFill="1" applyBorder="1" applyAlignment="1">
      <alignment/>
    </xf>
    <xf numFmtId="49" fontId="86" fillId="0" borderId="47" xfId="0" applyNumberFormat="1" applyFont="1" applyFill="1" applyBorder="1" applyAlignment="1" applyProtection="1">
      <alignment horizontal="center"/>
      <protection/>
    </xf>
    <xf numFmtId="186" fontId="90" fillId="0" borderId="27" xfId="0" applyNumberFormat="1" applyFont="1" applyFill="1" applyBorder="1" applyAlignment="1" applyProtection="1" quotePrefix="1">
      <alignment horizontal="left"/>
      <protection/>
    </xf>
    <xf numFmtId="186" fontId="86" fillId="0" borderId="36" xfId="0" applyNumberFormat="1" applyFont="1" applyFill="1" applyBorder="1" applyAlignment="1">
      <alignment/>
    </xf>
    <xf numFmtId="186" fontId="88" fillId="0" borderId="46" xfId="0" applyNumberFormat="1" applyFont="1" applyFill="1" applyBorder="1" applyAlignment="1" applyProtection="1">
      <alignment/>
      <protection locked="0"/>
    </xf>
    <xf numFmtId="186" fontId="91" fillId="0" borderId="48" xfId="0" applyNumberFormat="1" applyFont="1" applyFill="1" applyBorder="1" applyAlignment="1" applyProtection="1">
      <alignment/>
      <protection/>
    </xf>
    <xf numFmtId="186" fontId="23" fillId="0" borderId="0" xfId="0" applyFont="1" applyFill="1" applyBorder="1" applyAlignment="1">
      <alignment/>
    </xf>
    <xf numFmtId="186" fontId="0" fillId="0" borderId="0" xfId="0" applyFill="1" applyAlignment="1">
      <alignment/>
    </xf>
    <xf numFmtId="186" fontId="86" fillId="0" borderId="48" xfId="0" applyNumberFormat="1" applyFont="1" applyFill="1" applyBorder="1" applyAlignment="1" applyProtection="1">
      <alignment horizontal="fill"/>
      <protection/>
    </xf>
    <xf numFmtId="49" fontId="86" fillId="0" borderId="45" xfId="0" applyNumberFormat="1" applyFont="1" applyFill="1" applyBorder="1" applyAlignment="1" applyProtection="1">
      <alignment horizontal="center"/>
      <protection/>
    </xf>
    <xf numFmtId="186" fontId="89" fillId="0" borderId="36" xfId="0" applyNumberFormat="1" applyFont="1" applyFill="1" applyBorder="1" applyAlignment="1" applyProtection="1" quotePrefix="1">
      <alignment horizontal="left"/>
      <protection/>
    </xf>
    <xf numFmtId="186" fontId="86" fillId="0" borderId="46" xfId="0" applyNumberFormat="1" applyFont="1" applyFill="1" applyBorder="1" applyAlignment="1" applyProtection="1" quotePrefix="1">
      <alignment horizontal="fill"/>
      <protection/>
    </xf>
    <xf numFmtId="186" fontId="86" fillId="0" borderId="36" xfId="0" applyNumberFormat="1" applyFont="1" applyFill="1" applyBorder="1" applyAlignment="1" applyProtection="1">
      <alignment/>
      <protection/>
    </xf>
    <xf numFmtId="186" fontId="86" fillId="0" borderId="41" xfId="0" applyNumberFormat="1" applyFont="1" applyFill="1" applyBorder="1" applyAlignment="1" applyProtection="1">
      <alignment horizontal="fill"/>
      <protection/>
    </xf>
    <xf numFmtId="186" fontId="18" fillId="0" borderId="0" xfId="0" applyNumberFormat="1" applyFont="1" applyFill="1" applyAlignment="1" applyProtection="1">
      <alignment/>
      <protection locked="0"/>
    </xf>
    <xf numFmtId="49" fontId="86" fillId="0" borderId="46" xfId="0" applyNumberFormat="1" applyFont="1" applyFill="1" applyBorder="1" applyAlignment="1" applyProtection="1" quotePrefix="1">
      <alignment horizontal="center"/>
      <protection/>
    </xf>
    <xf numFmtId="186" fontId="86" fillId="0" borderId="0" xfId="0" applyFont="1" applyFill="1" applyAlignment="1">
      <alignment/>
    </xf>
    <xf numFmtId="186" fontId="86" fillId="0" borderId="0" xfId="0" applyNumberFormat="1" applyFont="1" applyFill="1" applyAlignment="1" applyProtection="1">
      <alignment/>
      <protection locked="0"/>
    </xf>
    <xf numFmtId="186" fontId="86" fillId="0" borderId="49" xfId="0" applyNumberFormat="1" applyFont="1" applyFill="1" applyBorder="1" applyAlignment="1" applyProtection="1">
      <alignment horizontal="fill"/>
      <protection/>
    </xf>
    <xf numFmtId="186" fontId="86" fillId="0" borderId="50" xfId="0" applyNumberFormat="1" applyFont="1" applyFill="1" applyBorder="1" applyAlignment="1" applyProtection="1">
      <alignment horizontal="fill"/>
      <protection/>
    </xf>
    <xf numFmtId="186" fontId="86" fillId="0" borderId="51" xfId="0" applyNumberFormat="1" applyFont="1" applyFill="1" applyBorder="1" applyAlignment="1" applyProtection="1">
      <alignment horizontal="fill"/>
      <protection/>
    </xf>
    <xf numFmtId="186" fontId="88" fillId="0" borderId="48" xfId="0" applyNumberFormat="1" applyFont="1" applyFill="1" applyBorder="1" applyAlignment="1" applyProtection="1">
      <alignment horizontal="fill"/>
      <protection/>
    </xf>
    <xf numFmtId="186" fontId="17" fillId="0" borderId="0" xfId="0" applyNumberFormat="1" applyFont="1" applyFill="1" applyBorder="1" applyAlignment="1" applyProtection="1">
      <alignment horizontal="left"/>
      <protection/>
    </xf>
    <xf numFmtId="186" fontId="91" fillId="0" borderId="52" xfId="0" applyNumberFormat="1" applyFont="1" applyFill="1" applyBorder="1" applyAlignment="1" applyProtection="1">
      <alignment/>
      <protection/>
    </xf>
    <xf numFmtId="186" fontId="91" fillId="0" borderId="0" xfId="0" applyNumberFormat="1" applyFont="1" applyFill="1" applyBorder="1" applyAlignment="1" applyProtection="1">
      <alignment/>
      <protection/>
    </xf>
    <xf numFmtId="186" fontId="17" fillId="0" borderId="0" xfId="0" applyNumberFormat="1" applyFont="1" applyFill="1" applyBorder="1" applyAlignment="1" applyProtection="1" quotePrefix="1">
      <alignment horizontal="left"/>
      <protection/>
    </xf>
    <xf numFmtId="49" fontId="17" fillId="0" borderId="0" xfId="0" applyNumberFormat="1" applyFont="1" applyFill="1" applyAlignment="1">
      <alignment horizontal="center"/>
    </xf>
    <xf numFmtId="186" fontId="17" fillId="0" borderId="0" xfId="0" applyNumberFormat="1" applyFont="1" applyFill="1" applyAlignment="1" applyProtection="1">
      <alignment horizontal="centerContinuous"/>
      <protection/>
    </xf>
    <xf numFmtId="186" fontId="0" fillId="0" borderId="0" xfId="0" applyFill="1" applyAlignment="1">
      <alignment horizontal="centerContinuous"/>
    </xf>
    <xf numFmtId="186" fontId="18" fillId="0" borderId="0" xfId="0" applyFont="1" applyFill="1" applyAlignment="1">
      <alignment horizontal="centerContinuous"/>
    </xf>
    <xf numFmtId="186" fontId="0" fillId="0" borderId="0" xfId="0" applyFill="1" applyAlignment="1">
      <alignment horizontal="right"/>
    </xf>
    <xf numFmtId="186" fontId="17" fillId="0" borderId="0" xfId="0" applyNumberFormat="1" applyFont="1" applyFill="1" applyAlignment="1" applyProtection="1">
      <alignment horizontal="fill"/>
      <protection/>
    </xf>
    <xf numFmtId="186" fontId="17" fillId="0" borderId="11" xfId="0" applyNumberFormat="1" applyFont="1" applyFill="1" applyBorder="1" applyAlignment="1" applyProtection="1">
      <alignment horizontal="left"/>
      <protection locked="0"/>
    </xf>
    <xf numFmtId="186" fontId="17" fillId="0" borderId="0" xfId="0" applyNumberFormat="1" applyFont="1" applyFill="1" applyAlignment="1" applyProtection="1">
      <alignment/>
      <protection/>
    </xf>
    <xf numFmtId="49" fontId="17" fillId="0" borderId="0" xfId="0" applyNumberFormat="1" applyFont="1" applyFill="1" applyAlignment="1" applyProtection="1">
      <alignment horizontal="center"/>
      <protection/>
    </xf>
    <xf numFmtId="186" fontId="18" fillId="0" borderId="0" xfId="0" applyNumberFormat="1" applyFont="1" applyFill="1" applyAlignment="1" applyProtection="1">
      <alignment horizontal="right"/>
      <protection/>
    </xf>
    <xf numFmtId="186" fontId="24" fillId="0" borderId="0" xfId="0" applyNumberFormat="1" applyFont="1" applyFill="1" applyAlignment="1" applyProtection="1" quotePrefix="1">
      <alignment horizontal="left"/>
      <protection/>
    </xf>
    <xf numFmtId="186" fontId="17" fillId="0" borderId="0" xfId="0" applyFont="1" applyFill="1" applyAlignment="1">
      <alignment horizontal="left"/>
    </xf>
    <xf numFmtId="186" fontId="18" fillId="0" borderId="0" xfId="0" applyNumberFormat="1" applyFont="1" applyFill="1" applyBorder="1" applyAlignment="1" applyProtection="1" quotePrefix="1">
      <alignment/>
      <protection/>
    </xf>
    <xf numFmtId="49" fontId="18" fillId="0" borderId="0" xfId="0" applyNumberFormat="1" applyFont="1" applyFill="1" applyAlignment="1">
      <alignment horizontal="center"/>
    </xf>
    <xf numFmtId="186" fontId="18" fillId="0" borderId="0" xfId="0" applyFont="1" applyFill="1" applyAlignment="1">
      <alignment/>
    </xf>
    <xf numFmtId="186" fontId="18" fillId="0" borderId="0" xfId="0" applyNumberFormat="1" applyFont="1" applyFill="1" applyAlignment="1" applyProtection="1">
      <alignment horizontal="fill"/>
      <protection/>
    </xf>
    <xf numFmtId="49" fontId="18" fillId="0" borderId="0" xfId="0" applyNumberFormat="1" applyFont="1" applyFill="1" applyAlignment="1" applyProtection="1">
      <alignment horizontal="fill"/>
      <protection/>
    </xf>
    <xf numFmtId="186" fontId="18" fillId="0" borderId="39" xfId="0" applyNumberFormat="1" applyFont="1" applyFill="1" applyBorder="1" applyAlignment="1" applyProtection="1">
      <alignment horizontal="left"/>
      <protection locked="0"/>
    </xf>
    <xf numFmtId="49" fontId="18" fillId="0" borderId="39" xfId="0" applyNumberFormat="1" applyFont="1" applyFill="1" applyBorder="1" applyAlignment="1" applyProtection="1">
      <alignment horizontal="center"/>
      <protection/>
    </xf>
    <xf numFmtId="186" fontId="18" fillId="0" borderId="40" xfId="0" applyNumberFormat="1" applyFont="1" applyFill="1" applyBorder="1" applyAlignment="1" applyProtection="1" quotePrefix="1">
      <alignment horizontal="center"/>
      <protection/>
    </xf>
    <xf numFmtId="49" fontId="18" fillId="0" borderId="0" xfId="0" applyNumberFormat="1" applyFont="1" applyFill="1" applyBorder="1" applyAlignment="1">
      <alignment horizontal="center"/>
    </xf>
    <xf numFmtId="186" fontId="0" fillId="0" borderId="41" xfId="0" applyFill="1" applyBorder="1" applyAlignment="1">
      <alignment/>
    </xf>
    <xf numFmtId="186" fontId="25" fillId="0" borderId="0" xfId="0" applyNumberFormat="1" applyFont="1" applyFill="1" applyBorder="1" applyAlignment="1" applyProtection="1">
      <alignment horizontal="centerContinuous"/>
      <protection/>
    </xf>
    <xf numFmtId="186" fontId="18" fillId="0" borderId="41" xfId="0" applyFont="1" applyFill="1" applyBorder="1" applyAlignment="1">
      <alignment horizontal="centerContinuous"/>
    </xf>
    <xf numFmtId="186" fontId="18" fillId="0" borderId="41" xfId="0" applyNumberFormat="1" applyFont="1" applyFill="1" applyBorder="1" applyAlignment="1" applyProtection="1" quotePrefix="1">
      <alignment horizontal="right"/>
      <protection/>
    </xf>
    <xf numFmtId="186" fontId="17" fillId="0" borderId="41" xfId="0" applyFont="1" applyFill="1" applyBorder="1" applyAlignment="1" quotePrefix="1">
      <alignment horizontal="center"/>
    </xf>
    <xf numFmtId="186" fontId="18" fillId="0" borderId="0" xfId="0" applyNumberFormat="1" applyFont="1" applyFill="1" applyBorder="1" applyAlignment="1" applyProtection="1" quotePrefix="1">
      <alignment horizontal="center"/>
      <protection/>
    </xf>
    <xf numFmtId="49" fontId="18" fillId="0" borderId="42" xfId="0" applyNumberFormat="1" applyFont="1" applyFill="1" applyBorder="1" applyAlignment="1" applyProtection="1">
      <alignment horizontal="fill"/>
      <protection/>
    </xf>
    <xf numFmtId="186" fontId="18" fillId="0" borderId="43" xfId="0" applyNumberFormat="1" applyFont="1" applyFill="1" applyBorder="1" applyAlignment="1" applyProtection="1">
      <alignment horizontal="center"/>
      <protection/>
    </xf>
    <xf numFmtId="186" fontId="17" fillId="0" borderId="42" xfId="0" applyNumberFormat="1" applyFont="1" applyFill="1" applyBorder="1" applyAlignment="1" applyProtection="1">
      <alignment horizontal="fill"/>
      <protection/>
    </xf>
    <xf numFmtId="186" fontId="18" fillId="0" borderId="53" xfId="0" applyNumberFormat="1" applyFont="1" applyFill="1" applyBorder="1" applyAlignment="1" applyProtection="1">
      <alignment horizontal="center"/>
      <protection/>
    </xf>
    <xf numFmtId="186" fontId="18" fillId="0" borderId="40" xfId="0" applyFont="1" applyFill="1" applyBorder="1" applyAlignment="1">
      <alignment/>
    </xf>
    <xf numFmtId="186" fontId="18" fillId="0" borderId="40" xfId="0" applyNumberFormat="1" applyFont="1" applyFill="1" applyBorder="1" applyAlignment="1" applyProtection="1">
      <alignment horizontal="left"/>
      <protection/>
    </xf>
    <xf numFmtId="186" fontId="17" fillId="0" borderId="0" xfId="0" applyNumberFormat="1" applyFont="1" applyFill="1" applyAlignment="1" applyProtection="1">
      <alignment horizontal="center"/>
      <protection/>
    </xf>
    <xf numFmtId="186" fontId="89" fillId="0" borderId="41" xfId="0" applyFont="1" applyFill="1" applyBorder="1" applyAlignment="1">
      <alignment/>
    </xf>
    <xf numFmtId="186" fontId="86" fillId="0" borderId="46" xfId="0" applyNumberFormat="1" applyFont="1" applyFill="1" applyBorder="1" applyAlignment="1" applyProtection="1">
      <alignment/>
      <protection locked="0"/>
    </xf>
    <xf numFmtId="186" fontId="89" fillId="0" borderId="46" xfId="0" applyNumberFormat="1" applyFont="1" applyFill="1" applyBorder="1" applyAlignment="1" applyProtection="1">
      <alignment/>
      <protection/>
    </xf>
    <xf numFmtId="186" fontId="86" fillId="0" borderId="46" xfId="0" applyNumberFormat="1" applyFont="1" applyFill="1" applyBorder="1" applyAlignment="1" applyProtection="1">
      <alignment/>
      <protection/>
    </xf>
    <xf numFmtId="186" fontId="86" fillId="0" borderId="36" xfId="0" applyNumberFormat="1" applyFont="1" applyFill="1" applyBorder="1" applyAlignment="1" applyProtection="1">
      <alignment/>
      <protection locked="0"/>
    </xf>
    <xf numFmtId="186" fontId="86" fillId="0" borderId="36" xfId="0" applyNumberFormat="1" applyFont="1" applyFill="1" applyBorder="1" applyAlignment="1" applyProtection="1">
      <alignment horizontal="left"/>
      <protection locked="0"/>
    </xf>
    <xf numFmtId="49" fontId="86" fillId="0" borderId="47" xfId="0" applyNumberFormat="1" applyFont="1" applyFill="1" applyBorder="1" applyAlignment="1" applyProtection="1">
      <alignment horizontal="center"/>
      <protection locked="0"/>
    </xf>
    <xf numFmtId="186" fontId="86" fillId="0" borderId="48" xfId="0" applyFont="1" applyFill="1" applyBorder="1" applyAlignment="1">
      <alignment/>
    </xf>
    <xf numFmtId="186" fontId="89" fillId="0" borderId="48" xfId="0" applyNumberFormat="1" applyFont="1" applyFill="1" applyBorder="1" applyAlignment="1" applyProtection="1">
      <alignment/>
      <protection locked="0"/>
    </xf>
    <xf numFmtId="186" fontId="86" fillId="0" borderId="27" xfId="0" applyFont="1" applyFill="1" applyBorder="1" applyAlignment="1">
      <alignment/>
    </xf>
    <xf numFmtId="186" fontId="22" fillId="0" borderId="0" xfId="0" applyFont="1" applyFill="1" applyAlignment="1">
      <alignment/>
    </xf>
    <xf numFmtId="186" fontId="86" fillId="0" borderId="36" xfId="0" applyNumberFormat="1" applyFont="1" applyFill="1" applyBorder="1" applyAlignment="1" applyProtection="1" quotePrefix="1">
      <alignment horizontal="left"/>
      <protection/>
    </xf>
    <xf numFmtId="186" fontId="18" fillId="0" borderId="0" xfId="0" applyNumberFormat="1" applyFont="1" applyFill="1" applyAlignment="1" applyProtection="1">
      <alignment/>
      <protection/>
    </xf>
    <xf numFmtId="186" fontId="23" fillId="0" borderId="0" xfId="0" applyFont="1" applyFill="1" applyAlignment="1">
      <alignment/>
    </xf>
    <xf numFmtId="49" fontId="0" fillId="0" borderId="0" xfId="0" applyNumberFormat="1" applyFill="1" applyAlignment="1">
      <alignment horizontal="center"/>
    </xf>
    <xf numFmtId="1" fontId="17" fillId="0" borderId="0" xfId="0" applyNumberFormat="1" applyFont="1" applyFill="1" applyAlignment="1" applyProtection="1" quotePrefix="1">
      <alignment horizontal="left"/>
      <protection/>
    </xf>
    <xf numFmtId="186" fontId="24" fillId="0" borderId="0" xfId="0" applyFont="1" applyFill="1" applyBorder="1" applyAlignment="1" quotePrefix="1">
      <alignment horizontal="left"/>
    </xf>
    <xf numFmtId="186" fontId="17" fillId="0" borderId="0" xfId="0" applyFont="1" applyFill="1" applyBorder="1" applyAlignment="1">
      <alignment/>
    </xf>
    <xf numFmtId="49" fontId="18" fillId="0" borderId="54" xfId="0" applyNumberFormat="1" applyFont="1" applyFill="1" applyBorder="1" applyAlignment="1" applyProtection="1">
      <alignment horizontal="fill"/>
      <protection/>
    </xf>
    <xf numFmtId="186" fontId="18" fillId="0" borderId="40" xfId="0" applyNumberFormat="1" applyFont="1" applyFill="1" applyBorder="1" applyAlignment="1" applyProtection="1">
      <alignment horizontal="fill"/>
      <protection/>
    </xf>
    <xf numFmtId="186" fontId="17" fillId="0" borderId="40" xfId="0" applyNumberFormat="1" applyFont="1" applyFill="1" applyBorder="1" applyAlignment="1" applyProtection="1">
      <alignment horizontal="fill"/>
      <protection/>
    </xf>
    <xf numFmtId="186" fontId="86" fillId="0" borderId="46" xfId="0" applyNumberFormat="1" applyFont="1" applyFill="1" applyBorder="1" applyAlignment="1" applyProtection="1">
      <alignment horizontal="fill"/>
      <protection locked="0"/>
    </xf>
    <xf numFmtId="186" fontId="86" fillId="0" borderId="13" xfId="0" applyFont="1" applyFill="1" applyBorder="1" applyAlignment="1" quotePrefix="1">
      <alignment horizontal="left"/>
    </xf>
    <xf numFmtId="186" fontId="86" fillId="0" borderId="41" xfId="0" applyNumberFormat="1" applyFont="1" applyFill="1" applyBorder="1" applyAlignment="1" applyProtection="1">
      <alignment/>
      <protection locked="0"/>
    </xf>
    <xf numFmtId="186" fontId="86" fillId="0" borderId="36" xfId="0" applyNumberFormat="1" applyFont="1" applyFill="1" applyBorder="1" applyAlignment="1" applyProtection="1">
      <alignment horizontal="fill"/>
      <protection/>
    </xf>
    <xf numFmtId="186" fontId="86" fillId="0" borderId="36" xfId="0" applyNumberFormat="1" applyFont="1" applyFill="1" applyBorder="1" applyAlignment="1" applyProtection="1">
      <alignment horizontal="fill"/>
      <protection locked="0"/>
    </xf>
    <xf numFmtId="49" fontId="86" fillId="0" borderId="45" xfId="0" applyNumberFormat="1" applyFont="1" applyFill="1" applyBorder="1" applyAlignment="1">
      <alignment horizontal="center"/>
    </xf>
    <xf numFmtId="186" fontId="86" fillId="0" borderId="0" xfId="0" applyNumberFormat="1" applyFont="1" applyFill="1" applyAlignment="1" applyProtection="1">
      <alignment horizontal="fill"/>
      <protection locked="0"/>
    </xf>
    <xf numFmtId="186" fontId="17" fillId="0" borderId="0" xfId="0" applyNumberFormat="1" applyFont="1" applyFill="1" applyAlignment="1" applyProtection="1" quotePrefix="1">
      <alignment horizontal="left"/>
      <protection/>
    </xf>
    <xf numFmtId="186" fontId="17" fillId="0" borderId="0" xfId="0" applyFont="1" applyFill="1" applyAlignment="1">
      <alignment horizontal="center"/>
    </xf>
    <xf numFmtId="186" fontId="17" fillId="0" borderId="11" xfId="0" applyNumberFormat="1" applyFont="1" applyFill="1" applyBorder="1" applyAlignment="1" applyProtection="1">
      <alignment/>
      <protection locked="0"/>
    </xf>
    <xf numFmtId="187" fontId="17" fillId="0" borderId="0" xfId="0" applyNumberFormat="1" applyFont="1" applyFill="1" applyAlignment="1" applyProtection="1">
      <alignment horizontal="center"/>
      <protection/>
    </xf>
    <xf numFmtId="186" fontId="17" fillId="0" borderId="0" xfId="0" applyFont="1" applyFill="1" applyAlignment="1">
      <alignment horizontal="centerContinuous"/>
    </xf>
    <xf numFmtId="1" fontId="19" fillId="0" borderId="11" xfId="0" applyNumberFormat="1" applyFont="1" applyFill="1" applyBorder="1" applyAlignment="1" applyProtection="1">
      <alignment horizontal="left"/>
      <protection/>
    </xf>
    <xf numFmtId="186" fontId="18" fillId="0" borderId="0" xfId="0" applyFont="1" applyFill="1" applyAlignment="1">
      <alignment/>
    </xf>
    <xf numFmtId="187" fontId="18" fillId="0" borderId="39" xfId="0" applyNumberFormat="1" applyFont="1" applyFill="1" applyBorder="1" applyAlignment="1" applyProtection="1">
      <alignment horizontal="center"/>
      <protection/>
    </xf>
    <xf numFmtId="186" fontId="18" fillId="0" borderId="55" xfId="0" applyNumberFormat="1" applyFont="1" applyFill="1" applyBorder="1" applyAlignment="1" applyProtection="1">
      <alignment horizontal="center"/>
      <protection/>
    </xf>
    <xf numFmtId="1" fontId="18" fillId="0" borderId="39" xfId="0" applyNumberFormat="1" applyFont="1" applyFill="1" applyBorder="1" applyAlignment="1">
      <alignment horizontal="center"/>
    </xf>
    <xf numFmtId="187" fontId="18" fillId="0" borderId="0" xfId="0" applyNumberFormat="1" applyFont="1" applyFill="1" applyBorder="1" applyAlignment="1" applyProtection="1">
      <alignment horizontal="center"/>
      <protection/>
    </xf>
    <xf numFmtId="186" fontId="0" fillId="0" borderId="41" xfId="0" applyFill="1" applyBorder="1" applyAlignment="1">
      <alignment horizontal="centerContinuous"/>
    </xf>
    <xf numFmtId="186" fontId="17" fillId="0" borderId="56" xfId="0" applyNumberFormat="1" applyFont="1" applyFill="1" applyBorder="1" applyAlignment="1" applyProtection="1">
      <alignment horizontal="center"/>
      <protection/>
    </xf>
    <xf numFmtId="186" fontId="18" fillId="0" borderId="57" xfId="0" applyNumberFormat="1" applyFont="1" applyFill="1" applyBorder="1" applyAlignment="1" applyProtection="1" quotePrefix="1">
      <alignment horizontal="fill"/>
      <protection/>
    </xf>
    <xf numFmtId="186" fontId="18" fillId="0" borderId="57" xfId="0" applyNumberFormat="1" applyFont="1" applyFill="1" applyBorder="1" applyAlignment="1" applyProtection="1">
      <alignment horizontal="fill"/>
      <protection/>
    </xf>
    <xf numFmtId="186" fontId="18" fillId="0" borderId="58" xfId="0" applyNumberFormat="1" applyFont="1" applyFill="1" applyBorder="1" applyAlignment="1" applyProtection="1">
      <alignment horizontal="fill"/>
      <protection/>
    </xf>
    <xf numFmtId="186" fontId="9" fillId="0" borderId="56" xfId="0" applyFont="1" applyFill="1" applyBorder="1" applyAlignment="1">
      <alignment/>
    </xf>
    <xf numFmtId="186" fontId="20" fillId="0" borderId="59" xfId="0" applyNumberFormat="1" applyFont="1" applyFill="1" applyBorder="1" applyAlignment="1" applyProtection="1">
      <alignment horizontal="center"/>
      <protection/>
    </xf>
    <xf numFmtId="186" fontId="17" fillId="0" borderId="60" xfId="0" applyNumberFormat="1" applyFont="1" applyFill="1" applyBorder="1" applyAlignment="1" applyProtection="1" quotePrefix="1">
      <alignment horizontal="center"/>
      <protection/>
    </xf>
    <xf numFmtId="186" fontId="20" fillId="0" borderId="0" xfId="0" applyNumberFormat="1" applyFont="1" applyFill="1" applyBorder="1" applyAlignment="1" applyProtection="1">
      <alignment horizontal="centerContinuous"/>
      <protection/>
    </xf>
    <xf numFmtId="186" fontId="18" fillId="0" borderId="61" xfId="0" applyNumberFormat="1" applyFont="1" applyFill="1" applyBorder="1" applyAlignment="1" applyProtection="1" quotePrefix="1">
      <alignment horizontal="center"/>
      <protection/>
    </xf>
    <xf numFmtId="186" fontId="18" fillId="0" borderId="62" xfId="0" applyNumberFormat="1" applyFont="1" applyFill="1" applyBorder="1" applyAlignment="1" applyProtection="1">
      <alignment horizontal="centerContinuous"/>
      <protection/>
    </xf>
    <xf numFmtId="186" fontId="18" fillId="0" borderId="63" xfId="0" applyFont="1" applyFill="1" applyBorder="1" applyAlignment="1">
      <alignment horizontal="centerContinuous"/>
    </xf>
    <xf numFmtId="186" fontId="18" fillId="0" borderId="64" xfId="0" applyFont="1" applyFill="1" applyBorder="1" applyAlignment="1">
      <alignment horizontal="centerContinuous"/>
    </xf>
    <xf numFmtId="186" fontId="18" fillId="0" borderId="65" xfId="0" applyNumberFormat="1" applyFont="1" applyFill="1" applyBorder="1" applyAlignment="1" applyProtection="1">
      <alignment horizontal="center"/>
      <protection/>
    </xf>
    <xf numFmtId="186" fontId="17" fillId="0" borderId="56" xfId="0" applyFont="1" applyFill="1" applyBorder="1" applyAlignment="1">
      <alignment/>
    </xf>
    <xf numFmtId="186" fontId="89" fillId="0" borderId="0" xfId="0" applyFont="1" applyFill="1" applyBorder="1" applyAlignment="1">
      <alignment horizontal="center"/>
    </xf>
    <xf numFmtId="186" fontId="18" fillId="0" borderId="66" xfId="0" applyNumberFormat="1" applyFont="1" applyFill="1" applyBorder="1" applyAlignment="1" applyProtection="1">
      <alignment horizontal="center"/>
      <protection/>
    </xf>
    <xf numFmtId="186" fontId="26" fillId="0" borderId="67" xfId="0" applyNumberFormat="1" applyFont="1" applyFill="1" applyBorder="1" applyAlignment="1" applyProtection="1">
      <alignment horizontal="center"/>
      <protection/>
    </xf>
    <xf numFmtId="186" fontId="26" fillId="0" borderId="68" xfId="0" applyNumberFormat="1" applyFont="1" applyFill="1" applyBorder="1" applyAlignment="1" applyProtection="1">
      <alignment horizontal="center"/>
      <protection/>
    </xf>
    <xf numFmtId="186" fontId="18" fillId="0" borderId="69" xfId="0" applyNumberFormat="1" applyFont="1" applyFill="1" applyBorder="1" applyAlignment="1" applyProtection="1">
      <alignment horizontal="center"/>
      <protection/>
    </xf>
    <xf numFmtId="186" fontId="18" fillId="0" borderId="70" xfId="0" applyFont="1" applyFill="1" applyBorder="1" applyAlignment="1">
      <alignment horizontal="center"/>
    </xf>
    <xf numFmtId="186" fontId="18" fillId="0" borderId="71" xfId="0" applyNumberFormat="1" applyFont="1" applyFill="1" applyBorder="1" applyAlignment="1" applyProtection="1">
      <alignment horizontal="fill"/>
      <protection/>
    </xf>
    <xf numFmtId="186" fontId="17" fillId="0" borderId="72" xfId="0" applyNumberFormat="1" applyFont="1" applyFill="1" applyBorder="1" applyAlignment="1" applyProtection="1">
      <alignment horizontal="fill"/>
      <protection/>
    </xf>
    <xf numFmtId="187" fontId="18" fillId="0" borderId="54" xfId="0" applyNumberFormat="1" applyFont="1" applyFill="1" applyBorder="1" applyAlignment="1" applyProtection="1">
      <alignment horizontal="center"/>
      <protection/>
    </xf>
    <xf numFmtId="186" fontId="0" fillId="0" borderId="40" xfId="0" applyFill="1" applyBorder="1" applyAlignment="1">
      <alignment/>
    </xf>
    <xf numFmtId="186" fontId="17" fillId="0" borderId="40" xfId="0" applyNumberFormat="1" applyFont="1" applyFill="1" applyBorder="1" applyAlignment="1" applyProtection="1" quotePrefix="1">
      <alignment horizontal="center"/>
      <protection/>
    </xf>
    <xf numFmtId="186" fontId="17" fillId="0" borderId="55" xfId="0" applyFont="1" applyFill="1" applyBorder="1" applyAlignment="1">
      <alignment/>
    </xf>
    <xf numFmtId="186" fontId="89" fillId="0" borderId="73" xfId="0" applyNumberFormat="1" applyFont="1" applyFill="1" applyBorder="1" applyAlignment="1" applyProtection="1">
      <alignment/>
      <protection/>
    </xf>
    <xf numFmtId="196" fontId="86" fillId="0" borderId="47" xfId="0" applyNumberFormat="1" applyFont="1" applyFill="1" applyBorder="1" applyAlignment="1" applyProtection="1">
      <alignment horizontal="center"/>
      <protection/>
    </xf>
    <xf numFmtId="186" fontId="86" fillId="0" borderId="27" xfId="0" applyNumberFormat="1" applyFont="1" applyFill="1" applyBorder="1" applyAlignment="1" applyProtection="1" quotePrefix="1">
      <alignment horizontal="left"/>
      <protection/>
    </xf>
    <xf numFmtId="186" fontId="0" fillId="0" borderId="0" xfId="0" applyFill="1" applyAlignment="1">
      <alignment horizontal="center"/>
    </xf>
    <xf numFmtId="1" fontId="92" fillId="0" borderId="11" xfId="0" applyNumberFormat="1" applyFont="1" applyFill="1" applyBorder="1" applyAlignment="1" applyProtection="1">
      <alignment horizontal="left"/>
      <protection/>
    </xf>
    <xf numFmtId="49" fontId="93" fillId="33" borderId="74" xfId="0" applyNumberFormat="1" applyFont="1" applyFill="1" applyBorder="1" applyAlignment="1" applyProtection="1">
      <alignment horizontal="center"/>
      <protection locked="0"/>
    </xf>
    <xf numFmtId="187" fontId="93" fillId="0" borderId="11" xfId="0" applyNumberFormat="1" applyFont="1" applyFill="1" applyBorder="1" applyAlignment="1" applyProtection="1">
      <alignment horizontal="left"/>
      <protection/>
    </xf>
    <xf numFmtId="43" fontId="8" fillId="0" borderId="0" xfId="42" applyFont="1" applyFill="1" applyBorder="1" applyAlignment="1" applyProtection="1">
      <alignment horizontal="left"/>
      <protection locked="0"/>
    </xf>
    <xf numFmtId="186" fontId="7" fillId="33" borderId="74" xfId="0" applyNumberFormat="1" applyFont="1" applyFill="1" applyBorder="1" applyAlignment="1" applyProtection="1">
      <alignment horizontal="fill"/>
      <protection/>
    </xf>
    <xf numFmtId="186" fontId="7" fillId="33" borderId="75" xfId="0" applyNumberFormat="1" applyFont="1" applyFill="1" applyBorder="1" applyAlignment="1" applyProtection="1">
      <alignment horizontal="fill"/>
      <protection/>
    </xf>
    <xf numFmtId="186" fontId="7" fillId="33" borderId="76" xfId="0" applyNumberFormat="1" applyFont="1" applyFill="1" applyBorder="1" applyAlignment="1" applyProtection="1">
      <alignment horizontal="fill"/>
      <protection/>
    </xf>
    <xf numFmtId="43" fontId="2" fillId="0" borderId="28" xfId="42" applyFont="1" applyFill="1" applyBorder="1" applyAlignment="1" applyProtection="1">
      <alignment horizontal="left"/>
      <protection locked="0"/>
    </xf>
    <xf numFmtId="43" fontId="2" fillId="0" borderId="13" xfId="42" applyFont="1" applyFill="1" applyBorder="1" applyAlignment="1" applyProtection="1">
      <alignment horizontal="left"/>
      <protection locked="0"/>
    </xf>
    <xf numFmtId="43" fontId="2" fillId="0" borderId="10" xfId="42" applyFont="1" applyFill="1" applyBorder="1" applyAlignment="1" applyProtection="1">
      <alignment horizontal="left"/>
      <protection locked="0"/>
    </xf>
    <xf numFmtId="186" fontId="6" fillId="33" borderId="38" xfId="0" applyNumberFormat="1" applyFont="1" applyFill="1" applyBorder="1" applyAlignment="1" applyProtection="1">
      <alignment horizontal="fill"/>
      <protection locked="0"/>
    </xf>
    <xf numFmtId="186" fontId="86" fillId="0" borderId="0" xfId="0" applyNumberFormat="1" applyFont="1" applyFill="1" applyBorder="1" applyAlignment="1" applyProtection="1">
      <alignment horizontal="center"/>
      <protection/>
    </xf>
    <xf numFmtId="186" fontId="86" fillId="0" borderId="41" xfId="0" applyNumberFormat="1" applyFont="1" applyFill="1" applyBorder="1" applyAlignment="1" applyProtection="1" quotePrefix="1">
      <alignment horizontal="center"/>
      <protection/>
    </xf>
    <xf numFmtId="186" fontId="94" fillId="0" borderId="0" xfId="0" applyFont="1" applyFill="1" applyBorder="1" applyAlignment="1">
      <alignment/>
    </xf>
    <xf numFmtId="186" fontId="89" fillId="0" borderId="0" xfId="0" applyNumberFormat="1" applyFont="1" applyFill="1" applyBorder="1" applyAlignment="1" applyProtection="1" quotePrefix="1">
      <alignment horizontal="left"/>
      <protection/>
    </xf>
    <xf numFmtId="186" fontId="86" fillId="0" borderId="41" xfId="0" applyNumberFormat="1" applyFont="1" applyFill="1" applyBorder="1" applyAlignment="1" applyProtection="1">
      <alignment/>
      <protection/>
    </xf>
    <xf numFmtId="186" fontId="89" fillId="0" borderId="41" xfId="0" applyNumberFormat="1" applyFont="1" applyFill="1" applyBorder="1" applyAlignment="1">
      <alignment/>
    </xf>
    <xf numFmtId="186" fontId="86" fillId="0" borderId="0" xfId="0" applyNumberFormat="1" applyFont="1" applyFill="1" applyBorder="1" applyAlignment="1" applyProtection="1">
      <alignment/>
      <protection locked="0"/>
    </xf>
    <xf numFmtId="186" fontId="87" fillId="0" borderId="0" xfId="0" applyFont="1" applyFill="1" applyAlignment="1">
      <alignment/>
    </xf>
    <xf numFmtId="186" fontId="87" fillId="0" borderId="0" xfId="0" applyNumberFormat="1" applyFont="1" applyFill="1" applyAlignment="1" applyProtection="1">
      <alignment/>
      <protection locked="0"/>
    </xf>
    <xf numFmtId="186" fontId="86" fillId="0" borderId="0" xfId="0" applyFont="1" applyFill="1" applyAlignment="1">
      <alignment/>
    </xf>
    <xf numFmtId="49" fontId="86" fillId="0" borderId="41" xfId="0" applyNumberFormat="1" applyFont="1" applyFill="1" applyBorder="1" applyAlignment="1" applyProtection="1">
      <alignment horizontal="center"/>
      <protection/>
    </xf>
    <xf numFmtId="186" fontId="89" fillId="0" borderId="41" xfId="0" applyNumberFormat="1" applyFont="1" applyFill="1" applyBorder="1" applyAlignment="1" applyProtection="1" quotePrefix="1">
      <alignment horizontal="left"/>
      <protection/>
    </xf>
    <xf numFmtId="49" fontId="18" fillId="0" borderId="54" xfId="0" applyNumberFormat="1" applyFont="1" applyFill="1" applyBorder="1" applyAlignment="1" applyProtection="1">
      <alignment horizontal="center"/>
      <protection/>
    </xf>
    <xf numFmtId="186" fontId="17" fillId="0" borderId="40" xfId="0" applyNumberFormat="1" applyFont="1" applyFill="1" applyBorder="1" applyAlignment="1" applyProtection="1">
      <alignment horizontal="center"/>
      <protection/>
    </xf>
    <xf numFmtId="186" fontId="17" fillId="0" borderId="40" xfId="0" applyFont="1" applyFill="1" applyBorder="1" applyAlignment="1">
      <alignment/>
    </xf>
    <xf numFmtId="186" fontId="94" fillId="0" borderId="0" xfId="0" applyFont="1" applyFill="1" applyAlignment="1">
      <alignment/>
    </xf>
    <xf numFmtId="186" fontId="86" fillId="0" borderId="46" xfId="0" applyNumberFormat="1" applyFont="1" applyFill="1" applyBorder="1" applyAlignment="1" applyProtection="1">
      <alignment horizontal="left"/>
      <protection/>
    </xf>
    <xf numFmtId="186" fontId="86" fillId="0" borderId="46" xfId="0" applyNumberFormat="1" applyFont="1" applyFill="1" applyBorder="1" applyAlignment="1" applyProtection="1">
      <alignment horizontal="left"/>
      <protection locked="0"/>
    </xf>
    <xf numFmtId="186" fontId="89" fillId="0" borderId="46" xfId="0" applyNumberFormat="1" applyFont="1" applyFill="1" applyBorder="1" applyAlignment="1" applyProtection="1">
      <alignment/>
      <protection locked="0"/>
    </xf>
    <xf numFmtId="186" fontId="89" fillId="0" borderId="46" xfId="0" applyNumberFormat="1" applyFont="1" applyFill="1" applyBorder="1" applyAlignment="1" applyProtection="1">
      <alignment/>
      <protection locked="0"/>
    </xf>
    <xf numFmtId="186" fontId="86" fillId="0" borderId="77" xfId="0" applyNumberFormat="1" applyFont="1" applyFill="1" applyBorder="1" applyAlignment="1" applyProtection="1">
      <alignment/>
      <protection/>
    </xf>
    <xf numFmtId="186" fontId="94" fillId="0" borderId="0" xfId="0" applyFont="1" applyFill="1" applyBorder="1" applyAlignment="1">
      <alignment horizontal="centerContinuous"/>
    </xf>
    <xf numFmtId="186" fontId="94" fillId="0" borderId="41" xfId="0" applyFont="1" applyFill="1" applyBorder="1" applyAlignment="1">
      <alignment/>
    </xf>
    <xf numFmtId="186" fontId="87" fillId="0" borderId="0" xfId="0" applyFont="1" applyFill="1" applyBorder="1" applyAlignment="1">
      <alignment/>
    </xf>
    <xf numFmtId="186" fontId="12" fillId="0" borderId="15" xfId="0" applyNumberFormat="1" applyFont="1" applyFill="1" applyBorder="1" applyAlignment="1">
      <alignment/>
    </xf>
    <xf numFmtId="186" fontId="12" fillId="33" borderId="17" xfId="0" applyNumberFormat="1" applyFont="1" applyFill="1" applyBorder="1" applyAlignment="1">
      <alignment/>
    </xf>
    <xf numFmtId="186" fontId="12" fillId="33" borderId="78" xfId="0" applyNumberFormat="1" applyFont="1" applyFill="1" applyBorder="1" applyAlignment="1">
      <alignment/>
    </xf>
    <xf numFmtId="186" fontId="12" fillId="0" borderId="30" xfId="0" applyNumberFormat="1" applyFont="1" applyFill="1" applyBorder="1" applyAlignment="1">
      <alignment/>
    </xf>
    <xf numFmtId="186" fontId="3" fillId="0" borderId="23" xfId="0" applyNumberFormat="1" applyFont="1" applyFill="1" applyBorder="1" applyAlignment="1" applyProtection="1">
      <alignment/>
      <protection/>
    </xf>
    <xf numFmtId="186" fontId="3" fillId="0" borderId="22" xfId="0" applyNumberFormat="1" applyFont="1" applyFill="1" applyBorder="1" applyAlignment="1" applyProtection="1">
      <alignment/>
      <protection/>
    </xf>
    <xf numFmtId="186" fontId="3" fillId="33" borderId="22" xfId="0" applyNumberFormat="1" applyFont="1" applyFill="1" applyBorder="1" applyAlignment="1" applyProtection="1">
      <alignment/>
      <protection locked="0"/>
    </xf>
    <xf numFmtId="186" fontId="2" fillId="33" borderId="31" xfId="0" applyNumberFormat="1" applyFont="1" applyFill="1" applyBorder="1" applyAlignment="1" applyProtection="1">
      <alignment/>
      <protection locked="0"/>
    </xf>
    <xf numFmtId="186" fontId="3" fillId="0" borderId="24" xfId="0" applyNumberFormat="1" applyFont="1" applyFill="1" applyBorder="1" applyAlignment="1" applyProtection="1">
      <alignment/>
      <protection/>
    </xf>
    <xf numFmtId="186" fontId="3" fillId="0" borderId="23" xfId="0" applyNumberFormat="1" applyFont="1" applyFill="1" applyBorder="1" applyAlignment="1" applyProtection="1">
      <alignment/>
      <protection locked="0"/>
    </xf>
    <xf numFmtId="186" fontId="3" fillId="0" borderId="22" xfId="0" applyNumberFormat="1" applyFont="1" applyFill="1" applyBorder="1" applyAlignment="1" applyProtection="1">
      <alignment/>
      <protection locked="0"/>
    </xf>
    <xf numFmtId="186" fontId="3" fillId="0" borderId="24" xfId="0" applyNumberFormat="1" applyFont="1" applyFill="1" applyBorder="1" applyAlignment="1" applyProtection="1">
      <alignment/>
      <protection locked="0"/>
    </xf>
    <xf numFmtId="186" fontId="3" fillId="0" borderId="23" xfId="0" applyNumberFormat="1" applyFont="1" applyFill="1" applyBorder="1" applyAlignment="1">
      <alignment/>
    </xf>
    <xf numFmtId="186" fontId="3" fillId="0" borderId="22" xfId="0" applyNumberFormat="1" applyFont="1" applyFill="1" applyBorder="1" applyAlignment="1">
      <alignment/>
    </xf>
    <xf numFmtId="186" fontId="3" fillId="33" borderId="22" xfId="0" applyNumberFormat="1" applyFont="1" applyFill="1" applyBorder="1" applyAlignment="1">
      <alignment/>
    </xf>
    <xf numFmtId="186" fontId="3" fillId="0" borderId="32" xfId="0" applyNumberFormat="1" applyFont="1" applyFill="1" applyBorder="1" applyAlignment="1">
      <alignment/>
    </xf>
    <xf numFmtId="186" fontId="3" fillId="0" borderId="79" xfId="0" applyNumberFormat="1" applyFont="1" applyFill="1" applyBorder="1" applyAlignment="1">
      <alignment/>
    </xf>
    <xf numFmtId="186" fontId="3" fillId="0" borderId="80" xfId="0" applyNumberFormat="1" applyFont="1" applyFill="1" applyBorder="1" applyAlignment="1" applyProtection="1">
      <alignment/>
      <protection locked="0"/>
    </xf>
    <xf numFmtId="186" fontId="3" fillId="0" borderId="24" xfId="0" applyNumberFormat="1" applyFont="1" applyFill="1" applyBorder="1" applyAlignment="1">
      <alignment/>
    </xf>
    <xf numFmtId="186" fontId="3" fillId="0" borderId="81" xfId="0" applyNumberFormat="1" applyFont="1" applyFill="1" applyBorder="1" applyAlignment="1">
      <alignment/>
    </xf>
    <xf numFmtId="186" fontId="2" fillId="33" borderId="82" xfId="0" applyNumberFormat="1" applyFont="1" applyFill="1" applyBorder="1" applyAlignment="1">
      <alignment/>
    </xf>
    <xf numFmtId="186" fontId="3" fillId="0" borderId="28" xfId="0" applyNumberFormat="1" applyFont="1" applyFill="1" applyBorder="1" applyAlignment="1" applyProtection="1">
      <alignment/>
      <protection locked="0"/>
    </xf>
    <xf numFmtId="186" fontId="3" fillId="0" borderId="83" xfId="0" applyNumberFormat="1" applyFont="1" applyFill="1" applyBorder="1" applyAlignment="1" applyProtection="1">
      <alignment/>
      <protection locked="0"/>
    </xf>
    <xf numFmtId="186" fontId="3" fillId="33" borderId="83" xfId="0" applyNumberFormat="1" applyFont="1" applyFill="1" applyBorder="1" applyAlignment="1" applyProtection="1">
      <alignment/>
      <protection locked="0"/>
    </xf>
    <xf numFmtId="186" fontId="2" fillId="33" borderId="84" xfId="0" applyNumberFormat="1" applyFont="1" applyFill="1" applyBorder="1" applyAlignment="1" applyProtection="1">
      <alignment/>
      <protection locked="0"/>
    </xf>
    <xf numFmtId="186" fontId="6" fillId="0" borderId="16" xfId="0" applyNumberFormat="1" applyFont="1" applyFill="1" applyBorder="1" applyAlignment="1" applyProtection="1">
      <alignment/>
      <protection locked="0"/>
    </xf>
    <xf numFmtId="186" fontId="6" fillId="0" borderId="85" xfId="0" applyNumberFormat="1" applyFont="1" applyFill="1" applyBorder="1" applyAlignment="1" applyProtection="1">
      <alignment/>
      <protection locked="0"/>
    </xf>
    <xf numFmtId="186" fontId="6" fillId="33" borderId="86" xfId="0" applyNumberFormat="1" applyFont="1" applyFill="1" applyBorder="1" applyAlignment="1" applyProtection="1">
      <alignment/>
      <protection locked="0"/>
    </xf>
    <xf numFmtId="186" fontId="6" fillId="0" borderId="87" xfId="0" applyNumberFormat="1" applyFont="1" applyFill="1" applyBorder="1" applyAlignment="1" applyProtection="1">
      <alignment/>
      <protection locked="0"/>
    </xf>
    <xf numFmtId="186" fontId="12" fillId="33" borderId="88" xfId="0" applyNumberFormat="1" applyFont="1" applyFill="1" applyBorder="1" applyAlignment="1" applyProtection="1">
      <alignment/>
      <protection locked="0"/>
    </xf>
    <xf numFmtId="186" fontId="6" fillId="0" borderId="89" xfId="0" applyNumberFormat="1" applyFont="1" applyFill="1" applyBorder="1" applyAlignment="1" applyProtection="1">
      <alignment/>
      <protection locked="0"/>
    </xf>
    <xf numFmtId="186" fontId="6" fillId="33" borderId="10" xfId="0" applyNumberFormat="1" applyFont="1" applyFill="1" applyBorder="1" applyAlignment="1" applyProtection="1">
      <alignment/>
      <protection locked="0"/>
    </xf>
    <xf numFmtId="186" fontId="3" fillId="0" borderId="13" xfId="0" applyNumberFormat="1" applyFont="1" applyFill="1" applyBorder="1" applyAlignment="1" applyProtection="1">
      <alignment/>
      <protection locked="0"/>
    </xf>
    <xf numFmtId="186" fontId="3" fillId="33" borderId="29" xfId="0" applyNumberFormat="1" applyFont="1" applyFill="1" applyBorder="1" applyAlignment="1" applyProtection="1">
      <alignment/>
      <protection locked="0"/>
    </xf>
    <xf numFmtId="186" fontId="2" fillId="33" borderId="82" xfId="0" applyNumberFormat="1" applyFont="1" applyFill="1" applyBorder="1" applyAlignment="1" applyProtection="1">
      <alignment/>
      <protection locked="0"/>
    </xf>
    <xf numFmtId="186" fontId="3" fillId="0" borderId="26" xfId="0" applyNumberFormat="1" applyFont="1" applyFill="1" applyBorder="1" applyAlignment="1" applyProtection="1">
      <alignment/>
      <protection locked="0"/>
    </xf>
    <xf numFmtId="186" fontId="3" fillId="33" borderId="25" xfId="0" applyNumberFormat="1" applyFont="1" applyFill="1" applyBorder="1" applyAlignment="1" applyProtection="1">
      <alignment/>
      <protection locked="0"/>
    </xf>
    <xf numFmtId="186" fontId="3" fillId="33" borderId="87" xfId="0" applyNumberFormat="1" applyFont="1" applyFill="1" applyBorder="1" applyAlignment="1" applyProtection="1">
      <alignment/>
      <protection locked="0"/>
    </xf>
    <xf numFmtId="186" fontId="3" fillId="33" borderId="37" xfId="0" applyNumberFormat="1" applyFont="1" applyFill="1" applyBorder="1" applyAlignment="1" applyProtection="1">
      <alignment/>
      <protection locked="0"/>
    </xf>
    <xf numFmtId="186" fontId="6" fillId="0" borderId="12" xfId="0" applyNumberFormat="1" applyFont="1" applyFill="1" applyBorder="1" applyAlignment="1" applyProtection="1">
      <alignment/>
      <protection locked="0"/>
    </xf>
    <xf numFmtId="186" fontId="6" fillId="0" borderId="26" xfId="0" applyNumberFormat="1" applyFont="1" applyFill="1" applyBorder="1" applyAlignment="1" applyProtection="1">
      <alignment/>
      <protection locked="0"/>
    </xf>
    <xf numFmtId="186" fontId="6" fillId="33" borderId="29" xfId="0" applyNumberFormat="1" applyFont="1" applyFill="1" applyBorder="1" applyAlignment="1" applyProtection="1">
      <alignment/>
      <protection locked="0"/>
    </xf>
    <xf numFmtId="186" fontId="12" fillId="33" borderId="90" xfId="0" applyNumberFormat="1" applyFont="1" applyFill="1" applyBorder="1" applyAlignment="1" applyProtection="1">
      <alignment/>
      <protection locked="0"/>
    </xf>
    <xf numFmtId="186" fontId="6" fillId="0" borderId="32" xfId="0" applyNumberFormat="1" applyFont="1" applyFill="1" applyBorder="1" applyAlignment="1" applyProtection="1">
      <alignment/>
      <protection locked="0"/>
    </xf>
    <xf numFmtId="186" fontId="6" fillId="33" borderId="38" xfId="0" applyNumberFormat="1" applyFont="1" applyFill="1" applyBorder="1" applyAlignment="1" applyProtection="1">
      <alignment/>
      <protection locked="0"/>
    </xf>
    <xf numFmtId="186" fontId="6" fillId="33" borderId="37" xfId="0" applyNumberFormat="1" applyFont="1" applyFill="1" applyBorder="1" applyAlignment="1" applyProtection="1">
      <alignment/>
      <protection locked="0"/>
    </xf>
    <xf numFmtId="186" fontId="12" fillId="33" borderId="91" xfId="0" applyNumberFormat="1" applyFont="1" applyFill="1" applyBorder="1" applyAlignment="1" applyProtection="1">
      <alignment/>
      <protection locked="0"/>
    </xf>
    <xf numFmtId="186" fontId="6" fillId="33" borderId="87" xfId="0" applyNumberFormat="1" applyFont="1" applyFill="1" applyBorder="1" applyAlignment="1" applyProtection="1">
      <alignment/>
      <protection locked="0"/>
    </xf>
    <xf numFmtId="186" fontId="2" fillId="33" borderId="90" xfId="0" applyNumberFormat="1" applyFont="1" applyFill="1" applyBorder="1" applyAlignment="1" applyProtection="1">
      <alignment/>
      <protection locked="0"/>
    </xf>
    <xf numFmtId="186" fontId="91" fillId="0" borderId="36" xfId="0" applyNumberFormat="1" applyFont="1" applyFill="1" applyBorder="1" applyAlignment="1" applyProtection="1">
      <alignment horizontal="left"/>
      <protection/>
    </xf>
    <xf numFmtId="49" fontId="88" fillId="0" borderId="47" xfId="0" applyNumberFormat="1" applyFont="1" applyFill="1" applyBorder="1" applyAlignment="1" applyProtection="1">
      <alignment horizontal="center"/>
      <protection/>
    </xf>
    <xf numFmtId="186" fontId="88" fillId="0" borderId="46" xfId="0" applyNumberFormat="1" applyFont="1" applyFill="1" applyBorder="1" applyAlignment="1" applyProtection="1">
      <alignment horizontal="fill"/>
      <protection/>
    </xf>
    <xf numFmtId="186" fontId="91" fillId="0" borderId="46" xfId="0" applyNumberFormat="1" applyFont="1" applyFill="1" applyBorder="1" applyAlignment="1" applyProtection="1">
      <alignment/>
      <protection/>
    </xf>
    <xf numFmtId="186" fontId="88" fillId="0" borderId="36" xfId="0" applyNumberFormat="1" applyFont="1" applyFill="1" applyBorder="1" applyAlignment="1" applyProtection="1">
      <alignment/>
      <protection/>
    </xf>
    <xf numFmtId="49" fontId="86" fillId="0" borderId="45" xfId="0" applyNumberFormat="1" applyFont="1" applyFill="1" applyBorder="1" applyAlignment="1" applyProtection="1">
      <alignment horizontal="center"/>
      <protection locked="0"/>
    </xf>
    <xf numFmtId="186" fontId="88" fillId="0" borderId="41" xfId="0" applyNumberFormat="1" applyFont="1" applyFill="1" applyBorder="1" applyAlignment="1">
      <alignment/>
    </xf>
    <xf numFmtId="186" fontId="89" fillId="0" borderId="41" xfId="0" applyNumberFormat="1" applyFont="1" applyFill="1" applyBorder="1" applyAlignment="1" applyProtection="1">
      <alignment/>
      <protection locked="0"/>
    </xf>
    <xf numFmtId="186" fontId="86" fillId="0" borderId="48" xfId="0" applyNumberFormat="1" applyFont="1" applyFill="1" applyBorder="1" applyAlignment="1">
      <alignment/>
    </xf>
    <xf numFmtId="186" fontId="86" fillId="0" borderId="27" xfId="0" applyNumberFormat="1" applyFont="1" applyFill="1" applyBorder="1" applyAlignment="1">
      <alignment/>
    </xf>
    <xf numFmtId="186" fontId="88" fillId="0" borderId="41" xfId="0" applyNumberFormat="1" applyFont="1" applyFill="1" applyBorder="1" applyAlignment="1" applyProtection="1">
      <alignment/>
      <protection locked="0"/>
    </xf>
    <xf numFmtId="186" fontId="89" fillId="0" borderId="36" xfId="0" applyNumberFormat="1" applyFont="1" applyFill="1" applyBorder="1" applyAlignment="1" applyProtection="1">
      <alignment horizontal="left"/>
      <protection/>
    </xf>
    <xf numFmtId="186" fontId="86" fillId="0" borderId="0" xfId="0" applyNumberFormat="1" applyFont="1" applyFill="1" applyBorder="1" applyAlignment="1" applyProtection="1">
      <alignment horizontal="left"/>
      <protection/>
    </xf>
    <xf numFmtId="186" fontId="86" fillId="0" borderId="0" xfId="0" applyNumberFormat="1" applyFont="1" applyFill="1" applyBorder="1" applyAlignment="1">
      <alignment/>
    </xf>
    <xf numFmtId="186" fontId="88" fillId="0" borderId="46" xfId="0" applyNumberFormat="1" applyFont="1" applyFill="1" applyBorder="1" applyAlignment="1">
      <alignment/>
    </xf>
    <xf numFmtId="186" fontId="91" fillId="0" borderId="36" xfId="0" applyNumberFormat="1" applyFont="1" applyFill="1" applyBorder="1" applyAlignment="1" applyProtection="1" quotePrefix="1">
      <alignment horizontal="left"/>
      <protection/>
    </xf>
    <xf numFmtId="186" fontId="88" fillId="0" borderId="36" xfId="0" applyNumberFormat="1" applyFont="1" applyFill="1" applyBorder="1" applyAlignment="1" applyProtection="1">
      <alignment/>
      <protection locked="0"/>
    </xf>
    <xf numFmtId="186" fontId="91" fillId="0" borderId="48" xfId="0" applyNumberFormat="1" applyFont="1" applyFill="1" applyBorder="1" applyAlignment="1" applyProtection="1">
      <alignment horizontal="left"/>
      <protection/>
    </xf>
    <xf numFmtId="49" fontId="86" fillId="0" borderId="51" xfId="0" applyNumberFormat="1" applyFont="1" applyFill="1" applyBorder="1" applyAlignment="1" applyProtection="1">
      <alignment horizontal="center"/>
      <protection/>
    </xf>
    <xf numFmtId="186" fontId="91" fillId="0" borderId="51" xfId="0" applyNumberFormat="1" applyFont="1" applyFill="1" applyBorder="1" applyAlignment="1" applyProtection="1">
      <alignment/>
      <protection/>
    </xf>
    <xf numFmtId="186" fontId="91" fillId="0" borderId="27" xfId="0" applyNumberFormat="1" applyFont="1" applyFill="1" applyBorder="1" applyAlignment="1" applyProtection="1">
      <alignment/>
      <protection/>
    </xf>
    <xf numFmtId="186" fontId="88" fillId="0" borderId="45" xfId="0" applyNumberFormat="1" applyFont="1" applyFill="1" applyBorder="1" applyAlignment="1" applyProtection="1">
      <alignment/>
      <protection locked="0"/>
    </xf>
    <xf numFmtId="186" fontId="95" fillId="0" borderId="50" xfId="0" applyNumberFormat="1" applyFont="1" applyFill="1" applyBorder="1" applyAlignment="1" applyProtection="1">
      <alignment horizontal="left"/>
      <protection locked="0"/>
    </xf>
    <xf numFmtId="186" fontId="86" fillId="0" borderId="41" xfId="0" applyNumberFormat="1" applyFont="1" applyFill="1" applyBorder="1" applyAlignment="1" applyProtection="1">
      <alignment horizontal="left"/>
      <protection locked="0"/>
    </xf>
    <xf numFmtId="186" fontId="88" fillId="0" borderId="41" xfId="0" applyNumberFormat="1" applyFont="1" applyFill="1" applyBorder="1" applyAlignment="1" applyProtection="1">
      <alignment/>
      <protection/>
    </xf>
    <xf numFmtId="186" fontId="88" fillId="0" borderId="47" xfId="0" applyNumberFormat="1" applyFont="1" applyFill="1" applyBorder="1" applyAlignment="1" applyProtection="1">
      <alignment/>
      <protection locked="0"/>
    </xf>
    <xf numFmtId="186" fontId="88" fillId="0" borderId="92" xfId="0" applyNumberFormat="1" applyFont="1" applyFill="1" applyBorder="1" applyAlignment="1" applyProtection="1">
      <alignment/>
      <protection/>
    </xf>
    <xf numFmtId="186" fontId="88" fillId="0" borderId="92" xfId="0" applyNumberFormat="1" applyFont="1" applyFill="1" applyBorder="1" applyAlignment="1" applyProtection="1">
      <alignment/>
      <protection locked="0"/>
    </xf>
    <xf numFmtId="186" fontId="86" fillId="0" borderId="48" xfId="0" applyNumberFormat="1" applyFont="1" applyFill="1" applyBorder="1" applyAlignment="1" applyProtection="1">
      <alignment horizontal="left"/>
      <protection/>
    </xf>
    <xf numFmtId="49" fontId="86" fillId="0" borderId="46" xfId="0" applyNumberFormat="1" applyFont="1" applyFill="1" applyBorder="1" applyAlignment="1" applyProtection="1">
      <alignment horizontal="center"/>
      <protection/>
    </xf>
    <xf numFmtId="186" fontId="88" fillId="0" borderId="93" xfId="0" applyNumberFormat="1" applyFont="1" applyFill="1" applyBorder="1" applyAlignment="1" applyProtection="1">
      <alignment/>
      <protection locked="0"/>
    </xf>
    <xf numFmtId="186" fontId="86" fillId="0" borderId="0" xfId="0" applyNumberFormat="1" applyFont="1" applyFill="1" applyBorder="1" applyAlignment="1" applyProtection="1">
      <alignment/>
      <protection locked="0"/>
    </xf>
    <xf numFmtId="186" fontId="88" fillId="0" borderId="51" xfId="0" applyNumberFormat="1" applyFont="1" applyFill="1" applyBorder="1" applyAlignment="1" applyProtection="1">
      <alignment/>
      <protection locked="0"/>
    </xf>
    <xf numFmtId="186" fontId="88" fillId="0" borderId="94" xfId="0" applyNumberFormat="1" applyFont="1" applyFill="1" applyBorder="1" applyAlignment="1" applyProtection="1">
      <alignment/>
      <protection locked="0"/>
    </xf>
    <xf numFmtId="186" fontId="88" fillId="0" borderId="95" xfId="0" applyNumberFormat="1" applyFont="1" applyFill="1" applyBorder="1" applyAlignment="1" applyProtection="1">
      <alignment/>
      <protection/>
    </xf>
    <xf numFmtId="186" fontId="88" fillId="0" borderId="92" xfId="0" applyNumberFormat="1" applyFont="1" applyFill="1" applyBorder="1" applyAlignment="1">
      <alignment/>
    </xf>
    <xf numFmtId="186" fontId="88" fillId="0" borderId="47" xfId="0" applyNumberFormat="1" applyFont="1" applyFill="1" applyBorder="1" applyAlignment="1">
      <alignment/>
    </xf>
    <xf numFmtId="186" fontId="88" fillId="0" borderId="45" xfId="0" applyNumberFormat="1" applyFont="1" applyFill="1" applyBorder="1" applyAlignment="1">
      <alignment/>
    </xf>
    <xf numFmtId="49" fontId="86" fillId="0" borderId="94" xfId="0" applyNumberFormat="1" applyFont="1" applyFill="1" applyBorder="1" applyAlignment="1">
      <alignment horizontal="center"/>
    </xf>
    <xf numFmtId="186" fontId="86" fillId="0" borderId="49" xfId="0" applyNumberFormat="1" applyFont="1" applyFill="1" applyBorder="1" applyAlignment="1" applyProtection="1">
      <alignment/>
      <protection locked="0"/>
    </xf>
    <xf numFmtId="186" fontId="86" fillId="0" borderId="36" xfId="0" applyFont="1" applyFill="1" applyBorder="1" applyAlignment="1">
      <alignment/>
    </xf>
    <xf numFmtId="49" fontId="86" fillId="0" borderId="47" xfId="0" applyNumberFormat="1" applyFont="1" applyFill="1" applyBorder="1" applyAlignment="1">
      <alignment horizontal="center"/>
    </xf>
    <xf numFmtId="186" fontId="88" fillId="0" borderId="95" xfId="0" applyNumberFormat="1" applyFont="1" applyFill="1" applyBorder="1" applyAlignment="1">
      <alignment/>
    </xf>
    <xf numFmtId="186" fontId="86" fillId="0" borderId="77" xfId="0" applyFont="1" applyFill="1" applyBorder="1" applyAlignment="1">
      <alignment/>
    </xf>
    <xf numFmtId="186" fontId="86" fillId="0" borderId="77" xfId="0" applyNumberFormat="1" applyFont="1" applyFill="1" applyBorder="1" applyAlignment="1" applyProtection="1">
      <alignment/>
      <protection locked="0"/>
    </xf>
    <xf numFmtId="186" fontId="89" fillId="0" borderId="41" xfId="0" applyNumberFormat="1" applyFont="1" applyFill="1" applyBorder="1" applyAlignment="1" applyProtection="1">
      <alignment/>
      <protection/>
    </xf>
    <xf numFmtId="186" fontId="88" fillId="0" borderId="45" xfId="0" applyNumberFormat="1" applyFont="1" applyFill="1" applyBorder="1" applyAlignment="1" applyProtection="1">
      <alignment/>
      <protection/>
    </xf>
    <xf numFmtId="186" fontId="88" fillId="0" borderId="96" xfId="0" applyNumberFormat="1" applyFont="1" applyFill="1" applyBorder="1" applyAlignment="1" applyProtection="1">
      <alignment/>
      <protection/>
    </xf>
    <xf numFmtId="186" fontId="95" fillId="0" borderId="0" xfId="0" applyNumberFormat="1" applyFont="1" applyFill="1" applyBorder="1" applyAlignment="1" applyProtection="1">
      <alignment horizontal="left"/>
      <protection/>
    </xf>
    <xf numFmtId="186" fontId="86" fillId="0" borderId="45" xfId="0" applyNumberFormat="1" applyFont="1" applyFill="1" applyBorder="1" applyAlignment="1" applyProtection="1">
      <alignment horizontal="fill"/>
      <protection/>
    </xf>
    <xf numFmtId="186" fontId="95" fillId="0" borderId="50" xfId="0" applyNumberFormat="1" applyFont="1" applyFill="1" applyBorder="1" applyAlignment="1" applyProtection="1">
      <alignment horizontal="left"/>
      <protection/>
    </xf>
    <xf numFmtId="49" fontId="86" fillId="0" borderId="50" xfId="0" applyNumberFormat="1" applyFont="1" applyFill="1" applyBorder="1" applyAlignment="1">
      <alignment horizontal="center"/>
    </xf>
    <xf numFmtId="186" fontId="86" fillId="0" borderId="50" xfId="0" applyNumberFormat="1" applyFont="1" applyFill="1" applyBorder="1" applyAlignment="1" applyProtection="1">
      <alignment/>
      <protection locked="0"/>
    </xf>
    <xf numFmtId="186" fontId="86" fillId="0" borderId="50" xfId="0" applyNumberFormat="1" applyFont="1" applyFill="1" applyBorder="1" applyAlignment="1">
      <alignment/>
    </xf>
    <xf numFmtId="186" fontId="86" fillId="0" borderId="50" xfId="0" applyNumberFormat="1" applyFont="1" applyFill="1" applyBorder="1" applyAlignment="1" applyProtection="1">
      <alignment/>
      <protection/>
    </xf>
    <xf numFmtId="186" fontId="89" fillId="0" borderId="50" xfId="0" applyNumberFormat="1" applyFont="1" applyFill="1" applyBorder="1" applyAlignment="1" applyProtection="1">
      <alignment/>
      <protection/>
    </xf>
    <xf numFmtId="186" fontId="86" fillId="0" borderId="46" xfId="0" applyNumberFormat="1" applyFont="1" applyFill="1" applyBorder="1" applyAlignment="1" applyProtection="1" quotePrefix="1">
      <alignment horizontal="left"/>
      <protection/>
    </xf>
    <xf numFmtId="1" fontId="86" fillId="0" borderId="46" xfId="0" applyNumberFormat="1" applyFont="1" applyFill="1" applyBorder="1" applyAlignment="1">
      <alignment horizontal="center"/>
    </xf>
    <xf numFmtId="1" fontId="86" fillId="0" borderId="49" xfId="0" applyNumberFormat="1" applyFont="1" applyFill="1" applyBorder="1" applyAlignment="1">
      <alignment horizontal="center"/>
    </xf>
    <xf numFmtId="186" fontId="86" fillId="0" borderId="48" xfId="0" applyNumberFormat="1" applyFont="1" applyFill="1" applyBorder="1" applyAlignment="1" applyProtection="1">
      <alignment/>
      <protection/>
    </xf>
    <xf numFmtId="186" fontId="86" fillId="0" borderId="51" xfId="0" applyNumberFormat="1" applyFont="1" applyFill="1" applyBorder="1" applyAlignment="1" applyProtection="1">
      <alignment/>
      <protection/>
    </xf>
    <xf numFmtId="186" fontId="86" fillId="0" borderId="27" xfId="0" applyNumberFormat="1" applyFont="1" applyFill="1" applyBorder="1" applyAlignment="1" applyProtection="1">
      <alignment/>
      <protection/>
    </xf>
    <xf numFmtId="186" fontId="86" fillId="0" borderId="49" xfId="0" applyNumberFormat="1" applyFont="1" applyFill="1" applyBorder="1" applyAlignment="1" applyProtection="1" quotePrefix="1">
      <alignment horizontal="left"/>
      <protection/>
    </xf>
    <xf numFmtId="49" fontId="86" fillId="0" borderId="46" xfId="0" applyNumberFormat="1" applyFont="1" applyFill="1" applyBorder="1" applyAlignment="1">
      <alignment horizontal="center"/>
    </xf>
    <xf numFmtId="186" fontId="91" fillId="0" borderId="27" xfId="0" applyNumberFormat="1" applyFont="1" applyFill="1" applyBorder="1" applyAlignment="1" applyProtection="1">
      <alignment horizontal="left"/>
      <protection/>
    </xf>
    <xf numFmtId="186" fontId="89" fillId="0" borderId="0" xfId="0" applyNumberFormat="1" applyFont="1" applyFill="1" applyBorder="1" applyAlignment="1" applyProtection="1">
      <alignment horizontal="left"/>
      <protection/>
    </xf>
    <xf numFmtId="186" fontId="91" fillId="0" borderId="11" xfId="0" applyNumberFormat="1" applyFont="1" applyFill="1" applyBorder="1" applyAlignment="1" applyProtection="1" quotePrefix="1">
      <alignment horizontal="left"/>
      <protection/>
    </xf>
    <xf numFmtId="49" fontId="91" fillId="0" borderId="97" xfId="0" applyNumberFormat="1" applyFont="1" applyFill="1" applyBorder="1" applyAlignment="1">
      <alignment horizontal="center"/>
    </xf>
    <xf numFmtId="186" fontId="91" fillId="0" borderId="97" xfId="0" applyNumberFormat="1" applyFont="1" applyFill="1" applyBorder="1" applyAlignment="1" applyProtection="1">
      <alignment/>
      <protection/>
    </xf>
    <xf numFmtId="186" fontId="91" fillId="0" borderId="11" xfId="0" applyNumberFormat="1" applyFont="1" applyFill="1" applyBorder="1" applyAlignment="1" applyProtection="1">
      <alignment/>
      <protection/>
    </xf>
    <xf numFmtId="186" fontId="91" fillId="0" borderId="0" xfId="0" applyNumberFormat="1" applyFont="1" applyFill="1" applyBorder="1" applyAlignment="1" applyProtection="1" quotePrefix="1">
      <alignment horizontal="left"/>
      <protection/>
    </xf>
    <xf numFmtId="49" fontId="91" fillId="0" borderId="0" xfId="0" applyNumberFormat="1" applyFont="1" applyFill="1" applyBorder="1" applyAlignment="1">
      <alignment horizontal="center"/>
    </xf>
    <xf numFmtId="186" fontId="88" fillId="0" borderId="0" xfId="0" applyFont="1" applyFill="1" applyBorder="1" applyAlignment="1">
      <alignment/>
    </xf>
    <xf numFmtId="49" fontId="86" fillId="0" borderId="0" xfId="0" applyNumberFormat="1" applyFont="1" applyFill="1" applyBorder="1" applyAlignment="1" applyProtection="1">
      <alignment horizontal="center"/>
      <protection/>
    </xf>
    <xf numFmtId="186" fontId="89" fillId="0" borderId="0" xfId="0" applyFont="1" applyFill="1" applyBorder="1" applyAlignment="1">
      <alignment/>
    </xf>
    <xf numFmtId="186" fontId="86" fillId="0" borderId="0" xfId="0" applyFont="1" applyFill="1" applyBorder="1" applyAlignment="1">
      <alignment/>
    </xf>
    <xf numFmtId="49" fontId="86" fillId="0" borderId="0" xfId="0" applyNumberFormat="1" applyFont="1" applyFill="1" applyBorder="1" applyAlignment="1">
      <alignment horizontal="center"/>
    </xf>
    <xf numFmtId="186" fontId="88" fillId="0" borderId="46" xfId="0" applyNumberFormat="1" applyFont="1" applyFill="1" applyBorder="1" applyAlignment="1" applyProtection="1">
      <alignment/>
      <protection/>
    </xf>
    <xf numFmtId="186" fontId="91" fillId="0" borderId="46" xfId="0" applyNumberFormat="1" applyFont="1" applyFill="1" applyBorder="1" applyAlignment="1" applyProtection="1">
      <alignment/>
      <protection/>
    </xf>
    <xf numFmtId="186" fontId="88" fillId="0" borderId="36" xfId="0" applyNumberFormat="1" applyFont="1" applyFill="1" applyBorder="1" applyAlignment="1" applyProtection="1">
      <alignment/>
      <protection/>
    </xf>
    <xf numFmtId="186" fontId="89" fillId="0" borderId="41" xfId="0" applyNumberFormat="1" applyFont="1" applyFill="1" applyBorder="1" applyAlignment="1" applyProtection="1">
      <alignment/>
      <protection/>
    </xf>
    <xf numFmtId="186" fontId="86" fillId="0" borderId="36" xfId="0" applyNumberFormat="1" applyFont="1" applyFill="1" applyBorder="1" applyAlignment="1" applyProtection="1">
      <alignment/>
      <protection/>
    </xf>
    <xf numFmtId="186" fontId="86" fillId="0" borderId="0" xfId="0" applyNumberFormat="1" applyFont="1" applyFill="1" applyAlignment="1" applyProtection="1">
      <alignment horizontal="left"/>
      <protection/>
    </xf>
    <xf numFmtId="186" fontId="86" fillId="0" borderId="46" xfId="0" applyFont="1" applyFill="1" applyBorder="1" applyAlignment="1">
      <alignment/>
    </xf>
    <xf numFmtId="186" fontId="88" fillId="0" borderId="46" xfId="0" applyNumberFormat="1" applyFont="1" applyFill="1" applyBorder="1" applyAlignment="1" applyProtection="1">
      <alignment/>
      <protection locked="0"/>
    </xf>
    <xf numFmtId="186" fontId="88" fillId="0" borderId="36" xfId="0" applyNumberFormat="1" applyFont="1" applyFill="1" applyBorder="1" applyAlignment="1" applyProtection="1">
      <alignment/>
      <protection locked="0"/>
    </xf>
    <xf numFmtId="186" fontId="86" fillId="0" borderId="48" xfId="0" applyNumberFormat="1" applyFont="1" applyFill="1" applyBorder="1" applyAlignment="1" applyProtection="1">
      <alignment/>
      <protection/>
    </xf>
    <xf numFmtId="186" fontId="89" fillId="0" borderId="48" xfId="0" applyNumberFormat="1" applyFont="1" applyFill="1" applyBorder="1" applyAlignment="1" applyProtection="1">
      <alignment/>
      <protection/>
    </xf>
    <xf numFmtId="186" fontId="86" fillId="0" borderId="27" xfId="0" applyNumberFormat="1" applyFont="1" applyFill="1" applyBorder="1" applyAlignment="1" applyProtection="1">
      <alignment/>
      <protection/>
    </xf>
    <xf numFmtId="186" fontId="91" fillId="0" borderId="0" xfId="0" applyNumberFormat="1" applyFont="1" applyFill="1" applyAlignment="1" applyProtection="1">
      <alignment horizontal="left"/>
      <protection/>
    </xf>
    <xf numFmtId="49" fontId="88" fillId="0" borderId="45" xfId="0" applyNumberFormat="1" applyFont="1" applyFill="1" applyBorder="1" applyAlignment="1" applyProtection="1">
      <alignment horizontal="center"/>
      <protection/>
    </xf>
    <xf numFmtId="186" fontId="88" fillId="0" borderId="41" xfId="0" applyNumberFormat="1" applyFont="1" applyFill="1" applyBorder="1" applyAlignment="1" applyProtection="1">
      <alignment/>
      <protection locked="0"/>
    </xf>
    <xf numFmtId="186" fontId="91" fillId="0" borderId="41" xfId="0" applyFont="1" applyFill="1" applyBorder="1" applyAlignment="1">
      <alignment/>
    </xf>
    <xf numFmtId="186" fontId="88" fillId="0" borderId="41" xfId="0" applyFont="1" applyFill="1" applyBorder="1" applyAlignment="1">
      <alignment/>
    </xf>
    <xf numFmtId="186" fontId="88" fillId="0" borderId="0" xfId="0" applyNumberFormat="1" applyFont="1" applyFill="1" applyAlignment="1" applyProtection="1">
      <alignment/>
      <protection locked="0"/>
    </xf>
    <xf numFmtId="186" fontId="91" fillId="0" borderId="46" xfId="0" applyNumberFormat="1" applyFont="1" applyFill="1" applyBorder="1" applyAlignment="1" applyProtection="1">
      <alignment/>
      <protection locked="0"/>
    </xf>
    <xf numFmtId="186" fontId="95" fillId="0" borderId="0" xfId="0" applyNumberFormat="1" applyFont="1" applyFill="1" applyAlignment="1" applyProtection="1" quotePrefix="1">
      <alignment horizontal="left"/>
      <protection/>
    </xf>
    <xf numFmtId="186" fontId="86" fillId="0" borderId="0" xfId="0" applyNumberFormat="1" applyFont="1" applyFill="1" applyAlignment="1" applyProtection="1">
      <alignment/>
      <protection/>
    </xf>
    <xf numFmtId="186" fontId="86" fillId="0" borderId="0" xfId="0" applyNumberFormat="1" applyFont="1" applyFill="1" applyBorder="1" applyAlignment="1" applyProtection="1">
      <alignment/>
      <protection/>
    </xf>
    <xf numFmtId="186" fontId="89" fillId="0" borderId="48" xfId="0" applyFont="1" applyFill="1" applyBorder="1" applyAlignment="1">
      <alignment/>
    </xf>
    <xf numFmtId="186" fontId="86" fillId="0" borderId="48" xfId="0" applyNumberFormat="1" applyFont="1" applyFill="1" applyBorder="1" applyAlignment="1" applyProtection="1">
      <alignment/>
      <protection locked="0"/>
    </xf>
    <xf numFmtId="186" fontId="91" fillId="0" borderId="36" xfId="0" applyNumberFormat="1" applyFont="1" applyFill="1" applyBorder="1" applyAlignment="1" applyProtection="1">
      <alignment/>
      <protection/>
    </xf>
    <xf numFmtId="186" fontId="86" fillId="0" borderId="46" xfId="0" applyNumberFormat="1" applyFont="1" applyFill="1" applyBorder="1" applyAlignment="1" applyProtection="1" quotePrefix="1">
      <alignment horizontal="fill"/>
      <protection locked="0"/>
    </xf>
    <xf numFmtId="186" fontId="86" fillId="0" borderId="41" xfId="0" applyNumberFormat="1" applyFont="1" applyFill="1" applyBorder="1" applyAlignment="1" applyProtection="1" quotePrefix="1">
      <alignment horizontal="fill"/>
      <protection locked="0"/>
    </xf>
    <xf numFmtId="186" fontId="91" fillId="0" borderId="48" xfId="0" applyNumberFormat="1" applyFont="1" applyFill="1" applyBorder="1" applyAlignment="1" applyProtection="1">
      <alignment/>
      <protection/>
    </xf>
    <xf numFmtId="186" fontId="88" fillId="0" borderId="48" xfId="0" applyNumberFormat="1" applyFont="1" applyFill="1" applyBorder="1" applyAlignment="1" applyProtection="1" quotePrefix="1">
      <alignment horizontal="fill"/>
      <protection locked="0"/>
    </xf>
    <xf numFmtId="186" fontId="91" fillId="0" borderId="27" xfId="0" applyNumberFormat="1" applyFont="1" applyFill="1" applyBorder="1" applyAlignment="1" applyProtection="1">
      <alignment/>
      <protection/>
    </xf>
    <xf numFmtId="186" fontId="91" fillId="0" borderId="52" xfId="0" applyNumberFormat="1" applyFont="1" applyFill="1" applyBorder="1" applyAlignment="1" applyProtection="1">
      <alignment/>
      <protection/>
    </xf>
    <xf numFmtId="186" fontId="91" fillId="0" borderId="11" xfId="0" applyNumberFormat="1" applyFont="1" applyFill="1" applyBorder="1" applyAlignment="1" applyProtection="1">
      <alignment/>
      <protection/>
    </xf>
    <xf numFmtId="186" fontId="86" fillId="0" borderId="0" xfId="0" applyNumberFormat="1" applyFont="1" applyFill="1" applyBorder="1" applyAlignment="1" applyProtection="1">
      <alignment/>
      <protection/>
    </xf>
    <xf numFmtId="186" fontId="86" fillId="0" borderId="0" xfId="0" applyNumberFormat="1" applyFont="1" applyFill="1" applyBorder="1" applyAlignment="1" applyProtection="1" quotePrefix="1">
      <alignment horizontal="fill"/>
      <protection locked="0"/>
    </xf>
    <xf numFmtId="186" fontId="89" fillId="0" borderId="0" xfId="0" applyNumberFormat="1" applyFont="1" applyFill="1" applyBorder="1" applyAlignment="1" applyProtection="1">
      <alignment/>
      <protection/>
    </xf>
    <xf numFmtId="49" fontId="86" fillId="0" borderId="0" xfId="0" applyNumberFormat="1" applyFont="1" applyFill="1" applyAlignment="1">
      <alignment horizontal="center"/>
    </xf>
    <xf numFmtId="186" fontId="89" fillId="0" borderId="0" xfId="0" applyFont="1" applyFill="1" applyAlignment="1">
      <alignment/>
    </xf>
    <xf numFmtId="186" fontId="86" fillId="0" borderId="13" xfId="0" applyFont="1" applyFill="1" applyBorder="1" applyAlignment="1">
      <alignment/>
    </xf>
    <xf numFmtId="186" fontId="86" fillId="0" borderId="41" xfId="0" applyNumberFormat="1" applyFont="1" applyFill="1" applyBorder="1" applyAlignment="1" applyProtection="1">
      <alignment horizontal="fill"/>
      <protection locked="0"/>
    </xf>
    <xf numFmtId="186" fontId="88" fillId="0" borderId="46" xfId="0" applyNumberFormat="1" applyFont="1" applyFill="1" applyBorder="1" applyAlignment="1" applyProtection="1">
      <alignment horizontal="fill"/>
      <protection locked="0"/>
    </xf>
    <xf numFmtId="186" fontId="95" fillId="0" borderId="98" xfId="0" applyNumberFormat="1" applyFont="1" applyFill="1" applyBorder="1" applyAlignment="1" applyProtection="1">
      <alignment horizontal="left"/>
      <protection/>
    </xf>
    <xf numFmtId="49" fontId="86" fillId="0" borderId="50" xfId="0" applyNumberFormat="1" applyFont="1" applyFill="1" applyBorder="1" applyAlignment="1" applyProtection="1">
      <alignment horizontal="center"/>
      <protection/>
    </xf>
    <xf numFmtId="186" fontId="86" fillId="0" borderId="50" xfId="0" applyNumberFormat="1" applyFont="1" applyFill="1" applyBorder="1" applyAlignment="1" applyProtection="1">
      <alignment/>
      <protection locked="0"/>
    </xf>
    <xf numFmtId="186" fontId="86" fillId="0" borderId="41" xfId="0" applyNumberFormat="1" applyFont="1" applyFill="1" applyBorder="1" applyAlignment="1" applyProtection="1">
      <alignment horizontal="left"/>
      <protection/>
    </xf>
    <xf numFmtId="186" fontId="86" fillId="0" borderId="99" xfId="0" applyNumberFormat="1" applyFont="1" applyFill="1" applyBorder="1" applyAlignment="1" applyProtection="1">
      <alignment horizontal="left"/>
      <protection/>
    </xf>
    <xf numFmtId="186" fontId="86" fillId="0" borderId="100" xfId="0" applyNumberFormat="1" applyFont="1" applyFill="1" applyBorder="1" applyAlignment="1" applyProtection="1">
      <alignment horizontal="fill"/>
      <protection/>
    </xf>
    <xf numFmtId="186" fontId="86" fillId="0" borderId="10" xfId="0" applyFont="1" applyFill="1" applyBorder="1" applyAlignment="1" quotePrefix="1">
      <alignment horizontal="left"/>
    </xf>
    <xf numFmtId="186" fontId="86" fillId="0" borderId="27" xfId="0" applyFont="1" applyFill="1" applyBorder="1" applyAlignment="1" quotePrefix="1">
      <alignment horizontal="left"/>
    </xf>
    <xf numFmtId="186" fontId="86" fillId="0" borderId="101" xfId="0" applyNumberFormat="1" applyFont="1" applyFill="1" applyBorder="1" applyAlignment="1" applyProtection="1">
      <alignment horizontal="left"/>
      <protection/>
    </xf>
    <xf numFmtId="49" fontId="86" fillId="0" borderId="49" xfId="0" applyNumberFormat="1" applyFont="1" applyFill="1" applyBorder="1" applyAlignment="1">
      <alignment horizontal="center"/>
    </xf>
    <xf numFmtId="186" fontId="86" fillId="0" borderId="49" xfId="0" applyNumberFormat="1" applyFont="1" applyFill="1" applyBorder="1" applyAlignment="1" applyProtection="1">
      <alignment/>
      <protection locked="0"/>
    </xf>
    <xf numFmtId="186" fontId="89" fillId="0" borderId="49" xfId="0" applyNumberFormat="1" applyFont="1" applyFill="1" applyBorder="1" applyAlignment="1" applyProtection="1">
      <alignment/>
      <protection/>
    </xf>
    <xf numFmtId="186" fontId="95" fillId="0" borderId="0" xfId="0" applyNumberFormat="1" applyFont="1" applyFill="1" applyAlignment="1" applyProtection="1">
      <alignment horizontal="left"/>
      <protection/>
    </xf>
    <xf numFmtId="186" fontId="89" fillId="0" borderId="50" xfId="0" applyNumberFormat="1" applyFont="1" applyFill="1" applyBorder="1" applyAlignment="1" applyProtection="1">
      <alignment/>
      <protection/>
    </xf>
    <xf numFmtId="186" fontId="89" fillId="0" borderId="51" xfId="0" applyNumberFormat="1" applyFont="1" applyFill="1" applyBorder="1" applyAlignment="1" applyProtection="1">
      <alignment/>
      <protection/>
    </xf>
    <xf numFmtId="186" fontId="86" fillId="0" borderId="102" xfId="0" applyNumberFormat="1" applyFont="1" applyFill="1" applyBorder="1" applyAlignment="1" applyProtection="1">
      <alignment horizontal="fill"/>
      <protection/>
    </xf>
    <xf numFmtId="186" fontId="86" fillId="0" borderId="103" xfId="0" applyNumberFormat="1" applyFont="1" applyFill="1" applyBorder="1" applyAlignment="1" applyProtection="1">
      <alignment/>
      <protection locked="0"/>
    </xf>
    <xf numFmtId="49" fontId="86" fillId="0" borderId="41" xfId="0" applyNumberFormat="1" applyFont="1" applyFill="1" applyBorder="1" applyAlignment="1">
      <alignment horizontal="center"/>
    </xf>
    <xf numFmtId="186" fontId="88" fillId="0" borderId="36" xfId="0" applyNumberFormat="1" applyFont="1" applyFill="1" applyBorder="1" applyAlignment="1" applyProtection="1">
      <alignment horizontal="fill"/>
      <protection/>
    </xf>
    <xf numFmtId="186" fontId="89" fillId="0" borderId="0" xfId="0" applyNumberFormat="1" applyFont="1" applyFill="1" applyAlignment="1" applyProtection="1">
      <alignment horizontal="left"/>
      <protection/>
    </xf>
    <xf numFmtId="187" fontId="88" fillId="0" borderId="47" xfId="0" applyNumberFormat="1" applyFont="1" applyFill="1" applyBorder="1" applyAlignment="1" applyProtection="1">
      <alignment horizontal="center"/>
      <protection/>
    </xf>
    <xf numFmtId="186" fontId="91" fillId="0" borderId="73" xfId="0" applyNumberFormat="1" applyFont="1" applyFill="1" applyBorder="1" applyAlignment="1" applyProtection="1">
      <alignment/>
      <protection/>
    </xf>
    <xf numFmtId="187" fontId="86" fillId="0" borderId="45" xfId="0" applyNumberFormat="1" applyFont="1" applyFill="1" applyBorder="1" applyAlignment="1" applyProtection="1">
      <alignment horizontal="center"/>
      <protection/>
    </xf>
    <xf numFmtId="186" fontId="89" fillId="0" borderId="56" xfId="0" applyFont="1" applyFill="1" applyBorder="1" applyAlignment="1">
      <alignment/>
    </xf>
    <xf numFmtId="187" fontId="86" fillId="0" borderId="47" xfId="0" applyNumberFormat="1" applyFont="1" applyFill="1" applyBorder="1" applyAlignment="1" applyProtection="1">
      <alignment horizontal="center"/>
      <protection locked="0"/>
    </xf>
    <xf numFmtId="196" fontId="86" fillId="0" borderId="47" xfId="0" applyNumberFormat="1" applyFont="1" applyFill="1" applyBorder="1" applyAlignment="1" applyProtection="1" quotePrefix="1">
      <alignment horizontal="center"/>
      <protection/>
    </xf>
    <xf numFmtId="196" fontId="86" fillId="0" borderId="45" xfId="0" applyNumberFormat="1" applyFont="1" applyFill="1" applyBorder="1" applyAlignment="1" applyProtection="1">
      <alignment horizontal="center"/>
      <protection/>
    </xf>
    <xf numFmtId="196" fontId="88" fillId="0" borderId="47" xfId="0" applyNumberFormat="1" applyFont="1" applyFill="1" applyBorder="1" applyAlignment="1" applyProtection="1">
      <alignment horizontal="center"/>
      <protection/>
    </xf>
    <xf numFmtId="186" fontId="91" fillId="0" borderId="0" xfId="0" applyNumberFormat="1" applyFont="1" applyFill="1" applyBorder="1" applyAlignment="1" applyProtection="1">
      <alignment horizontal="left"/>
      <protection/>
    </xf>
    <xf numFmtId="186" fontId="86" fillId="0" borderId="0" xfId="0" applyNumberFormat="1" applyFont="1" applyFill="1" applyBorder="1" applyAlignment="1" applyProtection="1">
      <alignment horizontal="fill"/>
      <protection locked="0"/>
    </xf>
    <xf numFmtId="196" fontId="88" fillId="0" borderId="45" xfId="0" applyNumberFormat="1" applyFont="1" applyFill="1" applyBorder="1" applyAlignment="1" applyProtection="1">
      <alignment horizontal="center"/>
      <protection/>
    </xf>
    <xf numFmtId="186" fontId="91" fillId="0" borderId="56" xfId="0" applyFont="1" applyFill="1" applyBorder="1" applyAlignment="1">
      <alignment/>
    </xf>
    <xf numFmtId="186" fontId="88" fillId="0" borderId="0" xfId="0" applyNumberFormat="1" applyFont="1" applyFill="1" applyBorder="1" applyAlignment="1" applyProtection="1">
      <alignment/>
      <protection locked="0"/>
    </xf>
    <xf numFmtId="186" fontId="95" fillId="0" borderId="27" xfId="0" applyNumberFormat="1" applyFont="1" applyFill="1" applyBorder="1" applyAlignment="1" applyProtection="1">
      <alignment horizontal="left"/>
      <protection/>
    </xf>
    <xf numFmtId="186" fontId="88" fillId="0" borderId="36" xfId="0" applyNumberFormat="1" applyFont="1" applyFill="1" applyBorder="1" applyAlignment="1" applyProtection="1">
      <alignment horizontal="fill"/>
      <protection locked="0"/>
    </xf>
    <xf numFmtId="186" fontId="86" fillId="0" borderId="0" xfId="0" applyNumberFormat="1" applyFont="1" applyFill="1" applyBorder="1" applyAlignment="1" applyProtection="1">
      <alignment horizontal="left"/>
      <protection locked="0"/>
    </xf>
    <xf numFmtId="186" fontId="88" fillId="0" borderId="48" xfId="0" applyNumberFormat="1" applyFont="1" applyFill="1" applyBorder="1" applyAlignment="1" applyProtection="1">
      <alignment horizontal="fill"/>
      <protection locked="0"/>
    </xf>
    <xf numFmtId="186" fontId="91" fillId="0" borderId="104" xfId="0" applyNumberFormat="1" applyFont="1" applyFill="1" applyBorder="1" applyAlignment="1" applyProtection="1">
      <alignment/>
      <protection/>
    </xf>
    <xf numFmtId="196" fontId="91" fillId="0" borderId="97" xfId="0" applyNumberFormat="1" applyFont="1" applyFill="1" applyBorder="1" applyAlignment="1" applyProtection="1">
      <alignment horizontal="center"/>
      <protection/>
    </xf>
    <xf numFmtId="186" fontId="91" fillId="0" borderId="52" xfId="0" applyNumberFormat="1" applyFont="1" applyFill="1" applyBorder="1" applyAlignment="1" applyProtection="1">
      <alignment/>
      <protection locked="0"/>
    </xf>
    <xf numFmtId="186" fontId="91" fillId="0" borderId="105" xfId="0" applyNumberFormat="1" applyFont="1" applyFill="1" applyBorder="1" applyAlignment="1" applyProtection="1">
      <alignment/>
      <protection locked="0"/>
    </xf>
    <xf numFmtId="186" fontId="91" fillId="0" borderId="11" xfId="0" applyNumberFormat="1" applyFont="1" applyFill="1" applyBorder="1" applyAlignment="1" applyProtection="1">
      <alignment/>
      <protection locked="0"/>
    </xf>
    <xf numFmtId="1" fontId="86" fillId="0" borderId="0" xfId="0" applyNumberFormat="1" applyFont="1" applyFill="1" applyBorder="1" applyAlignment="1" applyProtection="1">
      <alignment horizontal="center"/>
      <protection locked="0"/>
    </xf>
    <xf numFmtId="186" fontId="86" fillId="0" borderId="0" xfId="0" applyFont="1" applyFill="1" applyAlignment="1">
      <alignment horizontal="center"/>
    </xf>
    <xf numFmtId="186" fontId="89" fillId="0" borderId="0" xfId="0" applyNumberFormat="1" applyFont="1" applyFill="1" applyAlignment="1" applyProtection="1" quotePrefix="1">
      <alignment horizontal="left" vertical="top"/>
      <protection locked="0"/>
    </xf>
    <xf numFmtId="186" fontId="86" fillId="0" borderId="0" xfId="0" applyNumberFormat="1" applyFont="1" applyFill="1" applyBorder="1" applyAlignment="1" applyProtection="1" quotePrefix="1">
      <alignment horizontal="right"/>
      <protection/>
    </xf>
    <xf numFmtId="186" fontId="89" fillId="0" borderId="11" xfId="0" applyNumberFormat="1" applyFont="1" applyFill="1" applyBorder="1" applyAlignment="1" applyProtection="1">
      <alignment horizontal="left"/>
      <protection locked="0"/>
    </xf>
    <xf numFmtId="186" fontId="89" fillId="0" borderId="0" xfId="0" applyNumberFormat="1" applyFont="1" applyFill="1" applyAlignment="1" applyProtection="1" quotePrefix="1">
      <alignment horizontal="left" vertical="center" wrapText="1"/>
      <protection locked="0"/>
    </xf>
    <xf numFmtId="186" fontId="86" fillId="0" borderId="0" xfId="0" applyNumberFormat="1" applyFont="1" applyFill="1" applyBorder="1" applyAlignment="1" applyProtection="1">
      <alignment horizontal="right"/>
      <protection/>
    </xf>
    <xf numFmtId="14" fontId="86" fillId="0" borderId="27" xfId="0" applyNumberFormat="1" applyFont="1" applyFill="1" applyBorder="1" applyAlignment="1" applyProtection="1">
      <alignment horizontal="left"/>
      <protection/>
    </xf>
    <xf numFmtId="186" fontId="86" fillId="0" borderId="0" xfId="0" applyFont="1" applyFill="1" applyAlignment="1" quotePrefix="1">
      <alignment horizontal="right"/>
    </xf>
    <xf numFmtId="186" fontId="89" fillId="0" borderId="27" xfId="0" applyFont="1" applyFill="1" applyBorder="1" applyAlignment="1">
      <alignment/>
    </xf>
    <xf numFmtId="186" fontId="86" fillId="0" borderId="0" xfId="0" applyNumberFormat="1" applyFont="1" applyFill="1" applyAlignment="1" applyProtection="1">
      <alignment horizontal="center"/>
      <protection locked="0"/>
    </xf>
    <xf numFmtId="49" fontId="86" fillId="0" borderId="0" xfId="0" applyNumberFormat="1" applyFont="1" applyFill="1" applyAlignment="1" applyProtection="1">
      <alignment/>
      <protection locked="0"/>
    </xf>
    <xf numFmtId="186" fontId="89" fillId="0" borderId="0" xfId="0" applyNumberFormat="1" applyFont="1" applyFill="1" applyBorder="1" applyAlignment="1" applyProtection="1">
      <alignment/>
      <protection locked="0"/>
    </xf>
    <xf numFmtId="186" fontId="86" fillId="0" borderId="39" xfId="0" applyFont="1" applyFill="1" applyBorder="1" applyAlignment="1">
      <alignment horizontal="center"/>
    </xf>
    <xf numFmtId="49" fontId="86" fillId="0" borderId="39" xfId="0" applyNumberFormat="1" applyFont="1" applyFill="1" applyBorder="1" applyAlignment="1" applyProtection="1">
      <alignment horizontal="center"/>
      <protection locked="0"/>
    </xf>
    <xf numFmtId="187" fontId="86" fillId="0" borderId="39" xfId="0" applyNumberFormat="1" applyFont="1" applyFill="1" applyBorder="1" applyAlignment="1" applyProtection="1" quotePrefix="1">
      <alignment horizontal="center"/>
      <protection locked="0"/>
    </xf>
    <xf numFmtId="186" fontId="86" fillId="0" borderId="106" xfId="0" applyNumberFormat="1" applyFont="1" applyFill="1" applyBorder="1" applyAlignment="1" applyProtection="1" quotePrefix="1">
      <alignment horizontal="center"/>
      <protection locked="0"/>
    </xf>
    <xf numFmtId="186" fontId="86" fillId="0" borderId="0" xfId="0" applyNumberFormat="1" applyFont="1" applyFill="1" applyBorder="1" applyAlignment="1" applyProtection="1" quotePrefix="1">
      <alignment horizontal="right" wrapText="1"/>
      <protection locked="0"/>
    </xf>
    <xf numFmtId="49" fontId="86" fillId="0" borderId="0" xfId="0" applyNumberFormat="1" applyFont="1" applyFill="1" applyBorder="1" applyAlignment="1" applyProtection="1">
      <alignment horizontal="center"/>
      <protection locked="0"/>
    </xf>
    <xf numFmtId="186" fontId="86" fillId="0" borderId="0" xfId="0" applyNumberFormat="1" applyFont="1" applyFill="1" applyBorder="1" applyAlignment="1" applyProtection="1" quotePrefix="1">
      <alignment horizontal="left" wrapText="1" indent="3"/>
      <protection locked="0"/>
    </xf>
    <xf numFmtId="49" fontId="86" fillId="0" borderId="0" xfId="0" applyNumberFormat="1" applyFont="1" applyFill="1" applyBorder="1" applyAlignment="1" applyProtection="1">
      <alignment horizontal="center" wrapText="1"/>
      <protection locked="0"/>
    </xf>
    <xf numFmtId="186" fontId="86" fillId="0" borderId="42" xfId="0" applyNumberFormat="1" applyFont="1" applyFill="1" applyBorder="1" applyAlignment="1" applyProtection="1">
      <alignment horizontal="fill"/>
      <protection locked="0"/>
    </xf>
    <xf numFmtId="186" fontId="86" fillId="0" borderId="107" xfId="0" applyNumberFormat="1" applyFont="1" applyFill="1" applyBorder="1" applyAlignment="1" applyProtection="1">
      <alignment horizontal="fill"/>
      <protection locked="0"/>
    </xf>
    <xf numFmtId="49" fontId="86" fillId="0" borderId="54" xfId="0" applyNumberFormat="1" applyFont="1" applyFill="1" applyBorder="1" applyAlignment="1" applyProtection="1">
      <alignment horizontal="center"/>
      <protection locked="0"/>
    </xf>
    <xf numFmtId="186" fontId="86" fillId="0" borderId="40" xfId="0" applyNumberFormat="1" applyFont="1" applyFill="1" applyBorder="1" applyAlignment="1" applyProtection="1" quotePrefix="1">
      <alignment/>
      <protection locked="0"/>
    </xf>
    <xf numFmtId="186" fontId="86" fillId="0" borderId="108" xfId="0" applyNumberFormat="1" applyFont="1" applyFill="1" applyBorder="1" applyAlignment="1" applyProtection="1" quotePrefix="1">
      <alignment/>
      <protection locked="0"/>
    </xf>
    <xf numFmtId="186" fontId="86" fillId="0" borderId="39" xfId="0" applyNumberFormat="1" applyFont="1" applyFill="1" applyBorder="1" applyAlignment="1" applyProtection="1" quotePrefix="1">
      <alignment/>
      <protection locked="0"/>
    </xf>
    <xf numFmtId="186" fontId="86" fillId="0" borderId="41" xfId="0" applyNumberFormat="1" applyFont="1" applyFill="1" applyBorder="1" applyAlignment="1" applyProtection="1">
      <alignment horizontal="center"/>
      <protection locked="0"/>
    </xf>
    <xf numFmtId="186" fontId="86" fillId="0" borderId="17" xfId="0" applyNumberFormat="1" applyFont="1" applyFill="1" applyBorder="1" applyAlignment="1" applyProtection="1">
      <alignment horizontal="center"/>
      <protection locked="0"/>
    </xf>
    <xf numFmtId="186" fontId="86" fillId="0" borderId="0" xfId="0" applyNumberFormat="1" applyFont="1" applyFill="1" applyBorder="1" applyAlignment="1" applyProtection="1">
      <alignment horizontal="center"/>
      <protection locked="0"/>
    </xf>
    <xf numFmtId="186" fontId="89" fillId="0" borderId="0" xfId="0" applyNumberFormat="1" applyFont="1" applyFill="1" applyAlignment="1" applyProtection="1">
      <alignment horizontal="left"/>
      <protection locked="0"/>
    </xf>
    <xf numFmtId="186" fontId="86" fillId="0" borderId="17" xfId="0" applyFont="1" applyFill="1" applyBorder="1" applyAlignment="1">
      <alignment/>
    </xf>
    <xf numFmtId="186" fontId="89" fillId="0" borderId="36" xfId="0" applyNumberFormat="1" applyFont="1" applyFill="1" applyBorder="1" applyAlignment="1" applyProtection="1">
      <alignment horizontal="left"/>
      <protection locked="0"/>
    </xf>
    <xf numFmtId="4" fontId="86" fillId="0" borderId="46" xfId="0" applyNumberFormat="1" applyFont="1" applyFill="1" applyBorder="1" applyAlignment="1" applyProtection="1">
      <alignment/>
      <protection locked="0"/>
    </xf>
    <xf numFmtId="4" fontId="86" fillId="0" borderId="109" xfId="0" applyNumberFormat="1" applyFont="1" applyFill="1" applyBorder="1" applyAlignment="1" applyProtection="1">
      <alignment/>
      <protection locked="0"/>
    </xf>
    <xf numFmtId="4" fontId="86" fillId="0" borderId="36" xfId="0" applyNumberFormat="1" applyFont="1" applyFill="1" applyBorder="1" applyAlignment="1" applyProtection="1">
      <alignment/>
      <protection locked="0"/>
    </xf>
    <xf numFmtId="4" fontId="86" fillId="0" borderId="110" xfId="0" applyNumberFormat="1" applyFont="1" applyFill="1" applyBorder="1" applyAlignment="1" applyProtection="1">
      <alignment/>
      <protection locked="0"/>
    </xf>
    <xf numFmtId="186" fontId="86" fillId="0" borderId="36" xfId="0" applyNumberFormat="1" applyFont="1" applyFill="1" applyBorder="1" applyAlignment="1" applyProtection="1" quotePrefix="1">
      <alignment horizontal="left"/>
      <protection locked="0"/>
    </xf>
    <xf numFmtId="186" fontId="86" fillId="0" borderId="45" xfId="0" applyNumberFormat="1" applyFont="1" applyFill="1" applyBorder="1" applyAlignment="1" applyProtection="1">
      <alignment horizontal="fill"/>
      <protection locked="0"/>
    </xf>
    <xf numFmtId="4" fontId="86" fillId="0" borderId="41" xfId="0" applyNumberFormat="1" applyFont="1" applyFill="1" applyBorder="1" applyAlignment="1" applyProtection="1">
      <alignment/>
      <protection locked="0"/>
    </xf>
    <xf numFmtId="4" fontId="86" fillId="0" borderId="17" xfId="0" applyNumberFormat="1" applyFont="1" applyFill="1" applyBorder="1" applyAlignment="1" applyProtection="1">
      <alignment/>
      <protection locked="0"/>
    </xf>
    <xf numFmtId="4" fontId="86" fillId="0" borderId="0" xfId="0" applyNumberFormat="1" applyFont="1" applyFill="1" applyBorder="1" applyAlignment="1" applyProtection="1">
      <alignment/>
      <protection locked="0"/>
    </xf>
    <xf numFmtId="4" fontId="86" fillId="0" borderId="41" xfId="0" applyNumberFormat="1" applyFont="1" applyFill="1" applyBorder="1" applyAlignment="1">
      <alignment/>
    </xf>
    <xf numFmtId="4" fontId="86" fillId="0" borderId="17" xfId="0" applyNumberFormat="1" applyFont="1" applyFill="1" applyBorder="1" applyAlignment="1">
      <alignment/>
    </xf>
    <xf numFmtId="4" fontId="86" fillId="0" borderId="0" xfId="0" applyNumberFormat="1" applyFont="1" applyFill="1" applyBorder="1" applyAlignment="1">
      <alignment/>
    </xf>
    <xf numFmtId="186" fontId="89" fillId="0" borderId="36" xfId="0" applyNumberFormat="1" applyFont="1" applyFill="1" applyBorder="1" applyAlignment="1" applyProtection="1" quotePrefix="1">
      <alignment horizontal="left"/>
      <protection locked="0"/>
    </xf>
    <xf numFmtId="186" fontId="86" fillId="0" borderId="111" xfId="0" applyNumberFormat="1" applyFont="1" applyFill="1" applyBorder="1" applyAlignment="1" applyProtection="1">
      <alignment horizontal="left"/>
      <protection locked="0"/>
    </xf>
    <xf numFmtId="49" fontId="86" fillId="0" borderId="103" xfId="0" applyNumberFormat="1" applyFont="1" applyFill="1" applyBorder="1" applyAlignment="1" applyProtection="1">
      <alignment horizontal="center"/>
      <protection locked="0"/>
    </xf>
    <xf numFmtId="4" fontId="86" fillId="0" borderId="99" xfId="0" applyNumberFormat="1" applyFont="1" applyFill="1" applyBorder="1" applyAlignment="1" applyProtection="1">
      <alignment/>
      <protection locked="0"/>
    </xf>
    <xf numFmtId="4" fontId="86" fillId="0" borderId="112" xfId="0" applyNumberFormat="1" applyFont="1" applyFill="1" applyBorder="1" applyAlignment="1" applyProtection="1">
      <alignment/>
      <protection locked="0"/>
    </xf>
    <xf numFmtId="4" fontId="86" fillId="0" borderId="111" xfId="0" applyNumberFormat="1" applyFont="1" applyFill="1" applyBorder="1" applyAlignment="1" applyProtection="1">
      <alignment/>
      <protection locked="0"/>
    </xf>
    <xf numFmtId="186" fontId="86" fillId="0" borderId="111" xfId="0" applyNumberFormat="1" applyFont="1" applyFill="1" applyBorder="1" applyAlignment="1" applyProtection="1">
      <alignment horizontal="left" vertical="top"/>
      <protection locked="0"/>
    </xf>
    <xf numFmtId="49" fontId="86" fillId="0" borderId="103" xfId="0" applyNumberFormat="1" applyFont="1" applyFill="1" applyBorder="1" applyAlignment="1" applyProtection="1">
      <alignment horizontal="center" vertical="top"/>
      <protection locked="0"/>
    </xf>
    <xf numFmtId="186" fontId="89" fillId="0" borderId="27" xfId="0" applyNumberFormat="1" applyFont="1" applyFill="1" applyBorder="1" applyAlignment="1" applyProtection="1">
      <alignment horizontal="left"/>
      <protection locked="0"/>
    </xf>
    <xf numFmtId="49" fontId="86" fillId="0" borderId="51" xfId="0" applyNumberFormat="1" applyFont="1" applyFill="1" applyBorder="1" applyAlignment="1" applyProtection="1">
      <alignment horizontal="center"/>
      <protection locked="0"/>
    </xf>
    <xf numFmtId="4" fontId="86" fillId="0" borderId="48" xfId="0" applyNumberFormat="1" applyFont="1" applyFill="1" applyBorder="1" applyAlignment="1" applyProtection="1">
      <alignment/>
      <protection locked="0"/>
    </xf>
    <xf numFmtId="4" fontId="86" fillId="0" borderId="83" xfId="0" applyNumberFormat="1" applyFont="1" applyFill="1" applyBorder="1" applyAlignment="1" applyProtection="1">
      <alignment/>
      <protection locked="0"/>
    </xf>
    <xf numFmtId="4" fontId="86" fillId="0" borderId="27" xfId="0" applyNumberFormat="1" applyFont="1" applyFill="1" applyBorder="1" applyAlignment="1" applyProtection="1">
      <alignment/>
      <protection locked="0"/>
    </xf>
    <xf numFmtId="4" fontId="86" fillId="0" borderId="41" xfId="0" applyNumberFormat="1" applyFont="1" applyFill="1" applyBorder="1" applyAlignment="1" applyProtection="1">
      <alignment/>
      <protection/>
    </xf>
    <xf numFmtId="4" fontId="86" fillId="0" borderId="17" xfId="0" applyNumberFormat="1" applyFont="1" applyFill="1" applyBorder="1" applyAlignment="1" applyProtection="1" quotePrefix="1">
      <alignment/>
      <protection/>
    </xf>
    <xf numFmtId="4" fontId="86" fillId="0" borderId="0" xfId="0" applyNumberFormat="1" applyFont="1" applyFill="1" applyBorder="1" applyAlignment="1" applyProtection="1">
      <alignment/>
      <protection/>
    </xf>
    <xf numFmtId="4" fontId="86" fillId="0" borderId="109" xfId="0" applyNumberFormat="1" applyFont="1" applyFill="1" applyBorder="1" applyAlignment="1" applyProtection="1" quotePrefix="1">
      <alignment/>
      <protection/>
    </xf>
    <xf numFmtId="4" fontId="86" fillId="0" borderId="36" xfId="0" applyNumberFormat="1" applyFont="1" applyFill="1" applyBorder="1" applyAlignment="1" applyProtection="1">
      <alignment/>
      <protection/>
    </xf>
    <xf numFmtId="4" fontId="86" fillId="0" borderId="109" xfId="0" applyNumberFormat="1" applyFont="1" applyFill="1" applyBorder="1" applyAlignment="1" applyProtection="1" quotePrefix="1">
      <alignment/>
      <protection locked="0"/>
    </xf>
    <xf numFmtId="4" fontId="86" fillId="0" borderId="46" xfId="0" applyNumberFormat="1" applyFont="1" applyFill="1" applyBorder="1" applyAlignment="1" applyProtection="1" quotePrefix="1">
      <alignment/>
      <protection locked="0"/>
    </xf>
    <xf numFmtId="4" fontId="86" fillId="0" borderId="36" xfId="0" applyNumberFormat="1" applyFont="1" applyFill="1" applyBorder="1" applyAlignment="1">
      <alignment/>
    </xf>
    <xf numFmtId="4" fontId="86" fillId="0" borderId="46" xfId="0" applyNumberFormat="1" applyFont="1" applyFill="1" applyBorder="1" applyAlignment="1">
      <alignment/>
    </xf>
    <xf numFmtId="186" fontId="89" fillId="34" borderId="36" xfId="0" applyNumberFormat="1" applyFont="1" applyFill="1" applyBorder="1" applyAlignment="1" applyProtection="1">
      <alignment horizontal="left" vertical="top"/>
      <protection/>
    </xf>
    <xf numFmtId="49" fontId="86" fillId="34" borderId="47" xfId="0" applyNumberFormat="1" applyFont="1" applyFill="1" applyBorder="1" applyAlignment="1" applyProtection="1">
      <alignment horizontal="center" vertical="top"/>
      <protection/>
    </xf>
    <xf numFmtId="4" fontId="86" fillId="34" borderId="46" xfId="0" applyNumberFormat="1" applyFont="1" applyFill="1" applyBorder="1" applyAlignment="1" applyProtection="1" quotePrefix="1">
      <alignment/>
      <protection locked="0"/>
    </xf>
    <xf numFmtId="4" fontId="86" fillId="34" borderId="109" xfId="0" applyNumberFormat="1" applyFont="1" applyFill="1" applyBorder="1" applyAlignment="1" applyProtection="1" quotePrefix="1">
      <alignment/>
      <protection locked="0"/>
    </xf>
    <xf numFmtId="4" fontId="86" fillId="34" borderId="36" xfId="0" applyNumberFormat="1" applyFont="1" applyFill="1" applyBorder="1" applyAlignment="1" applyProtection="1">
      <alignment/>
      <protection/>
    </xf>
    <xf numFmtId="186" fontId="89" fillId="0" borderId="36" xfId="0" applyNumberFormat="1" applyFont="1" applyFill="1" applyBorder="1" applyAlignment="1" applyProtection="1">
      <alignment horizontal="left" wrapText="1"/>
      <protection/>
    </xf>
    <xf numFmtId="4" fontId="86" fillId="0" borderId="36" xfId="0" applyNumberFormat="1" applyFont="1" applyFill="1" applyBorder="1" applyAlignment="1" applyProtection="1" quotePrefix="1">
      <alignment/>
      <protection locked="0"/>
    </xf>
    <xf numFmtId="186" fontId="89" fillId="0" borderId="111" xfId="0" applyNumberFormat="1" applyFont="1" applyFill="1" applyBorder="1" applyAlignment="1" applyProtection="1">
      <alignment horizontal="left"/>
      <protection locked="0"/>
    </xf>
    <xf numFmtId="4" fontId="86" fillId="0" borderId="99" xfId="0" applyNumberFormat="1" applyFont="1" applyFill="1" applyBorder="1" applyAlignment="1" applyProtection="1" quotePrefix="1">
      <alignment/>
      <protection/>
    </xf>
    <xf numFmtId="4" fontId="86" fillId="0" borderId="112" xfId="0" applyNumberFormat="1" applyFont="1" applyFill="1" applyBorder="1" applyAlignment="1" applyProtection="1" quotePrefix="1">
      <alignment/>
      <protection/>
    </xf>
    <xf numFmtId="186" fontId="89" fillId="0" borderId="0" xfId="0" applyNumberFormat="1" applyFont="1" applyFill="1" applyAlignment="1" applyProtection="1" quotePrefix="1">
      <alignment horizontal="left"/>
      <protection locked="0"/>
    </xf>
    <xf numFmtId="49" fontId="86" fillId="0" borderId="97" xfId="0" applyNumberFormat="1" applyFont="1" applyFill="1" applyBorder="1" applyAlignment="1" applyProtection="1">
      <alignment horizontal="center"/>
      <protection locked="0"/>
    </xf>
    <xf numFmtId="4" fontId="89" fillId="0" borderId="52" xfId="0" applyNumberFormat="1" applyFont="1" applyFill="1" applyBorder="1" applyAlignment="1" applyProtection="1">
      <alignment/>
      <protection locked="0"/>
    </xf>
    <xf numFmtId="4" fontId="89" fillId="0" borderId="113" xfId="0" applyNumberFormat="1" applyFont="1" applyFill="1" applyBorder="1" applyAlignment="1" applyProtection="1">
      <alignment/>
      <protection locked="0"/>
    </xf>
    <xf numFmtId="4" fontId="89" fillId="0" borderId="11" xfId="0" applyNumberFormat="1" applyFont="1" applyFill="1" applyBorder="1" applyAlignment="1" applyProtection="1">
      <alignment/>
      <protection locked="0"/>
    </xf>
    <xf numFmtId="2" fontId="88" fillId="0" borderId="0" xfId="0" applyNumberFormat="1" applyFont="1" applyFill="1" applyBorder="1" applyAlignment="1">
      <alignment/>
    </xf>
    <xf numFmtId="2" fontId="91" fillId="0" borderId="0" xfId="0" applyNumberFormat="1" applyFont="1" applyFill="1" applyBorder="1" applyAlignment="1" applyProtection="1">
      <alignment/>
      <protection/>
    </xf>
    <xf numFmtId="2" fontId="86" fillId="0" borderId="0" xfId="0" applyNumberFormat="1" applyFont="1" applyFill="1" applyBorder="1" applyAlignment="1" applyProtection="1">
      <alignment horizontal="fill"/>
      <protection/>
    </xf>
    <xf numFmtId="2" fontId="86" fillId="0" borderId="0" xfId="0" applyNumberFormat="1" applyFont="1" applyFill="1" applyBorder="1" applyAlignment="1">
      <alignment/>
    </xf>
    <xf numFmtId="2" fontId="89" fillId="0" borderId="0" xfId="0" applyNumberFormat="1" applyFont="1" applyFill="1" applyBorder="1" applyAlignment="1" applyProtection="1">
      <alignment horizontal="fill"/>
      <protection/>
    </xf>
    <xf numFmtId="2" fontId="89" fillId="0" borderId="0" xfId="0" applyNumberFormat="1" applyFont="1" applyFill="1" applyBorder="1" applyAlignment="1">
      <alignment/>
    </xf>
    <xf numFmtId="186" fontId="88" fillId="0" borderId="103" xfId="0" applyNumberFormat="1" applyFont="1" applyFill="1" applyBorder="1" applyAlignment="1">
      <alignment/>
    </xf>
    <xf numFmtId="186" fontId="88" fillId="0" borderId="45" xfId="0" applyNumberFormat="1" applyFont="1" applyFill="1" applyBorder="1" applyAlignment="1">
      <alignment/>
    </xf>
    <xf numFmtId="186" fontId="88" fillId="0" borderId="95" xfId="0" applyNumberFormat="1" applyFont="1" applyFill="1" applyBorder="1" applyAlignment="1">
      <alignment/>
    </xf>
    <xf numFmtId="186" fontId="91" fillId="0" borderId="45" xfId="0" applyNumberFormat="1" applyFont="1" applyFill="1" applyBorder="1" applyAlignment="1">
      <alignment/>
    </xf>
    <xf numFmtId="186" fontId="86" fillId="0" borderId="41" xfId="0" applyNumberFormat="1" applyFont="1" applyFill="1" applyBorder="1" applyAlignment="1">
      <alignment/>
    </xf>
    <xf numFmtId="186" fontId="89" fillId="0" borderId="41" xfId="0" applyNumberFormat="1" applyFont="1" applyFill="1" applyBorder="1" applyAlignment="1">
      <alignment/>
    </xf>
    <xf numFmtId="186" fontId="86" fillId="0" borderId="0" xfId="0" applyNumberFormat="1" applyFont="1" applyFill="1" applyAlignment="1">
      <alignment/>
    </xf>
    <xf numFmtId="186" fontId="86" fillId="0" borderId="46" xfId="0" applyNumberFormat="1" applyFont="1" applyFill="1" applyBorder="1" applyAlignment="1">
      <alignment/>
    </xf>
    <xf numFmtId="186" fontId="86" fillId="0" borderId="36" xfId="0" applyNumberFormat="1" applyFont="1" applyFill="1" applyBorder="1" applyAlignment="1">
      <alignment/>
    </xf>
    <xf numFmtId="186" fontId="89" fillId="0" borderId="50" xfId="0" applyNumberFormat="1" applyFont="1" applyFill="1" applyBorder="1" applyAlignment="1">
      <alignment/>
    </xf>
    <xf numFmtId="186" fontId="7" fillId="33" borderId="114" xfId="0" applyNumberFormat="1" applyFont="1" applyFill="1" applyBorder="1" applyAlignment="1" applyProtection="1">
      <alignment horizontal="fill"/>
      <protection/>
    </xf>
    <xf numFmtId="186" fontId="7" fillId="33" borderId="115" xfId="0" applyNumberFormat="1" applyFont="1" applyFill="1" applyBorder="1" applyAlignment="1" applyProtection="1">
      <alignment horizontal="fill"/>
      <protection/>
    </xf>
    <xf numFmtId="186" fontId="7" fillId="33" borderId="21" xfId="0" applyNumberFormat="1" applyFont="1" applyFill="1" applyBorder="1" applyAlignment="1" applyProtection="1">
      <alignment horizontal="fill"/>
      <protection/>
    </xf>
    <xf numFmtId="186" fontId="12" fillId="0" borderId="80" xfId="0" applyNumberFormat="1" applyFont="1" applyFill="1" applyBorder="1" applyAlignment="1">
      <alignment/>
    </xf>
    <xf numFmtId="186" fontId="3" fillId="0" borderId="16" xfId="0" applyNumberFormat="1" applyFont="1" applyFill="1" applyBorder="1" applyAlignment="1">
      <alignment/>
    </xf>
    <xf numFmtId="186" fontId="3" fillId="0" borderId="116" xfId="0" applyNumberFormat="1" applyFont="1" applyFill="1" applyBorder="1" applyAlignment="1">
      <alignment/>
    </xf>
    <xf numFmtId="186" fontId="3" fillId="0" borderId="116" xfId="0" applyNumberFormat="1" applyFont="1" applyFill="1" applyBorder="1" applyAlignment="1">
      <alignment horizontal="center"/>
    </xf>
    <xf numFmtId="186" fontId="2" fillId="33" borderId="117" xfId="0" applyNumberFormat="1" applyFont="1" applyFill="1" applyBorder="1" applyAlignment="1">
      <alignment/>
    </xf>
    <xf numFmtId="186" fontId="3" fillId="0" borderId="19" xfId="0" applyNumberFormat="1" applyFont="1" applyFill="1" applyBorder="1" applyAlignment="1">
      <alignment horizontal="center"/>
    </xf>
    <xf numFmtId="186" fontId="3" fillId="33" borderId="118" xfId="0" applyNumberFormat="1" applyFont="1" applyFill="1" applyBorder="1" applyAlignment="1">
      <alignment horizontal="center"/>
    </xf>
    <xf numFmtId="186" fontId="3" fillId="0" borderId="14" xfId="0" applyNumberFormat="1" applyFont="1" applyFill="1" applyBorder="1" applyAlignment="1">
      <alignment/>
    </xf>
    <xf numFmtId="186" fontId="2" fillId="33" borderId="90" xfId="0" applyNumberFormat="1" applyFont="1" applyFill="1" applyBorder="1" applyAlignment="1">
      <alignment/>
    </xf>
    <xf numFmtId="186" fontId="3" fillId="0" borderId="28" xfId="0" applyNumberFormat="1" applyFont="1" applyFill="1" applyBorder="1" applyAlignment="1">
      <alignment horizontal="fill"/>
    </xf>
    <xf numFmtId="186" fontId="3" fillId="0" borderId="119" xfId="0" applyNumberFormat="1" applyFont="1" applyFill="1" applyBorder="1" applyAlignment="1">
      <alignment horizontal="fill"/>
    </xf>
    <xf numFmtId="186" fontId="3" fillId="33" borderId="38" xfId="0" applyNumberFormat="1" applyFont="1" applyFill="1" applyBorder="1" applyAlignment="1">
      <alignment horizontal="fill"/>
    </xf>
    <xf numFmtId="186" fontId="2" fillId="33" borderId="117" xfId="0" applyNumberFormat="1" applyFont="1" applyFill="1" applyBorder="1" applyAlignment="1" applyProtection="1">
      <alignment/>
      <protection locked="0"/>
    </xf>
    <xf numFmtId="186" fontId="3" fillId="0" borderId="20" xfId="0" applyNumberFormat="1" applyFont="1" applyFill="1" applyBorder="1" applyAlignment="1" applyProtection="1">
      <alignment/>
      <protection locked="0"/>
    </xf>
    <xf numFmtId="186" fontId="3" fillId="0" borderId="17" xfId="0" applyNumberFormat="1" applyFont="1" applyFill="1" applyBorder="1" applyAlignment="1" applyProtection="1">
      <alignment/>
      <protection locked="0"/>
    </xf>
    <xf numFmtId="186" fontId="3" fillId="33" borderId="17" xfId="0" applyNumberFormat="1" applyFont="1" applyFill="1" applyBorder="1" applyAlignment="1" applyProtection="1">
      <alignment/>
      <protection locked="0"/>
    </xf>
    <xf numFmtId="186" fontId="2" fillId="33" borderId="78" xfId="0" applyNumberFormat="1" applyFont="1" applyFill="1" applyBorder="1" applyAlignment="1" applyProtection="1">
      <alignment/>
      <protection locked="0"/>
    </xf>
    <xf numFmtId="186" fontId="7" fillId="33" borderId="26" xfId="0" applyNumberFormat="1" applyFont="1" applyFill="1" applyBorder="1" applyAlignment="1" applyProtection="1">
      <alignment/>
      <protection/>
    </xf>
    <xf numFmtId="186" fontId="7" fillId="33" borderId="29" xfId="0" applyNumberFormat="1" applyFont="1" applyFill="1" applyBorder="1" applyAlignment="1" applyProtection="1">
      <alignment/>
      <protection/>
    </xf>
    <xf numFmtId="186" fontId="7" fillId="33" borderId="82" xfId="0" applyNumberFormat="1" applyFont="1" applyFill="1" applyBorder="1" applyAlignment="1" applyProtection="1">
      <alignment/>
      <protection/>
    </xf>
    <xf numFmtId="186" fontId="7" fillId="33" borderId="32" xfId="0" applyNumberFormat="1" applyFont="1" applyFill="1" applyBorder="1" applyAlignment="1" applyProtection="1">
      <alignment/>
      <protection/>
    </xf>
    <xf numFmtId="186" fontId="7" fillId="33" borderId="25" xfId="0" applyNumberFormat="1" applyFont="1" applyFill="1" applyBorder="1" applyAlignment="1" applyProtection="1">
      <alignment/>
      <protection/>
    </xf>
    <xf numFmtId="186" fontId="7" fillId="33" borderId="119" xfId="0" applyNumberFormat="1" applyFont="1" applyFill="1" applyBorder="1" applyAlignment="1" applyProtection="1">
      <alignment/>
      <protection/>
    </xf>
    <xf numFmtId="186" fontId="7" fillId="33" borderId="37" xfId="0" applyNumberFormat="1" applyFont="1" applyFill="1" applyBorder="1" applyAlignment="1" applyProtection="1">
      <alignment/>
      <protection/>
    </xf>
    <xf numFmtId="186" fontId="7" fillId="33" borderId="90" xfId="0" applyNumberFormat="1" applyFont="1" applyFill="1" applyBorder="1" applyAlignment="1" applyProtection="1">
      <alignment/>
      <protection/>
    </xf>
    <xf numFmtId="186" fontId="7" fillId="33" borderId="120" xfId="0" applyNumberFormat="1" applyFont="1" applyFill="1" applyBorder="1" applyAlignment="1" applyProtection="1">
      <alignment horizontal="fill"/>
      <protection/>
    </xf>
    <xf numFmtId="186" fontId="7" fillId="33" borderId="119" xfId="0" applyNumberFormat="1" applyFont="1" applyFill="1" applyBorder="1" applyAlignment="1" applyProtection="1">
      <alignment horizontal="fill"/>
      <protection/>
    </xf>
    <xf numFmtId="186" fontId="7" fillId="33" borderId="38" xfId="0" applyNumberFormat="1" applyFont="1" applyFill="1" applyBorder="1" applyAlignment="1" applyProtection="1">
      <alignment horizontal="fill"/>
      <protection/>
    </xf>
    <xf numFmtId="186" fontId="7" fillId="33" borderId="23" xfId="0" applyNumberFormat="1" applyFont="1" applyFill="1" applyBorder="1" applyAlignment="1" applyProtection="1">
      <alignment horizontal="fill"/>
      <protection/>
    </xf>
    <xf numFmtId="186" fontId="7" fillId="33" borderId="26" xfId="0" applyNumberFormat="1" applyFont="1" applyFill="1" applyBorder="1" applyAlignment="1" applyProtection="1">
      <alignment horizontal="fill"/>
      <protection/>
    </xf>
    <xf numFmtId="186" fontId="7" fillId="33" borderId="25" xfId="0" applyNumberFormat="1" applyFont="1" applyFill="1" applyBorder="1" applyAlignment="1" applyProtection="1">
      <alignment horizontal="fill"/>
      <protection/>
    </xf>
    <xf numFmtId="186" fontId="2" fillId="33" borderId="29" xfId="0" applyNumberFormat="1" applyFont="1" applyFill="1" applyBorder="1" applyAlignment="1" applyProtection="1">
      <alignment horizontal="fill"/>
      <protection locked="0"/>
    </xf>
    <xf numFmtId="186" fontId="3" fillId="34" borderId="12" xfId="0" applyNumberFormat="1" applyFont="1" applyFill="1" applyBorder="1" applyAlignment="1" applyProtection="1">
      <alignment horizontal="fill"/>
      <protection/>
    </xf>
    <xf numFmtId="186" fontId="3" fillId="36" borderId="29" xfId="0" applyNumberFormat="1" applyFont="1" applyFill="1" applyBorder="1" applyAlignment="1" applyProtection="1">
      <alignment horizontal="fill"/>
      <protection/>
    </xf>
    <xf numFmtId="186" fontId="3" fillId="33" borderId="25" xfId="0" applyNumberFormat="1" applyFont="1" applyFill="1" applyBorder="1" applyAlignment="1">
      <alignment horizontal="fill"/>
    </xf>
    <xf numFmtId="2" fontId="7" fillId="33" borderId="82" xfId="0" applyNumberFormat="1" applyFont="1" applyFill="1" applyBorder="1" applyAlignment="1" applyProtection="1">
      <alignment/>
      <protection/>
    </xf>
    <xf numFmtId="186" fontId="2" fillId="33" borderId="82" xfId="0" applyNumberFormat="1" applyFont="1" applyFill="1" applyBorder="1" applyAlignment="1" applyProtection="1">
      <alignment horizontal="fill"/>
      <protection/>
    </xf>
    <xf numFmtId="186" fontId="86" fillId="0" borderId="102" xfId="0" applyNumberFormat="1" applyFont="1" applyFill="1" applyBorder="1" applyAlignment="1" applyProtection="1">
      <alignment/>
      <protection/>
    </xf>
    <xf numFmtId="186" fontId="86" fillId="0" borderId="102" xfId="0" applyNumberFormat="1" applyFont="1" applyFill="1" applyBorder="1" applyAlignment="1" applyProtection="1">
      <alignment/>
      <protection locked="0"/>
    </xf>
    <xf numFmtId="0" fontId="86" fillId="0" borderId="46" xfId="0" applyNumberFormat="1" applyFont="1" applyFill="1" applyBorder="1" applyAlignment="1">
      <alignment horizontal="center"/>
    </xf>
    <xf numFmtId="43" fontId="8" fillId="0" borderId="10" xfId="42" applyFont="1" applyFill="1" applyBorder="1" applyAlignment="1" applyProtection="1">
      <alignment horizontal="left" wrapText="1"/>
      <protection locked="0"/>
    </xf>
    <xf numFmtId="186" fontId="7" fillId="35" borderId="115" xfId="0" applyNumberFormat="1" applyFont="1" applyFill="1" applyBorder="1" applyAlignment="1" applyProtection="1">
      <alignment/>
      <protection/>
    </xf>
    <xf numFmtId="186" fontId="7" fillId="35" borderId="74" xfId="0" applyNumberFormat="1" applyFont="1" applyFill="1" applyBorder="1" applyAlignment="1" applyProtection="1">
      <alignment/>
      <protection/>
    </xf>
    <xf numFmtId="186" fontId="7" fillId="35" borderId="75" xfId="0" applyNumberFormat="1" applyFont="1" applyFill="1" applyBorder="1" applyAlignment="1" applyProtection="1">
      <alignment/>
      <protection/>
    </xf>
    <xf numFmtId="186" fontId="7" fillId="35" borderId="114" xfId="0" applyNumberFormat="1" applyFont="1" applyFill="1" applyBorder="1" applyAlignment="1" applyProtection="1">
      <alignment/>
      <protection/>
    </xf>
    <xf numFmtId="186" fontId="7" fillId="35" borderId="14" xfId="0" applyNumberFormat="1" applyFont="1" applyFill="1" applyBorder="1" applyAlignment="1" applyProtection="1">
      <alignment/>
      <protection/>
    </xf>
    <xf numFmtId="186" fontId="3" fillId="0" borderId="27" xfId="0" applyNumberFormat="1" applyFont="1" applyFill="1" applyBorder="1" applyAlignment="1" applyProtection="1">
      <alignment/>
      <protection locked="0"/>
    </xf>
    <xf numFmtId="43" fontId="4" fillId="0" borderId="0" xfId="42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 applyProtection="1">
      <alignment horizontal="center" vertical="center"/>
      <protection locked="0"/>
    </xf>
    <xf numFmtId="186" fontId="21" fillId="0" borderId="0" xfId="0" applyFont="1" applyBorder="1" applyAlignment="1">
      <alignment/>
    </xf>
    <xf numFmtId="186" fontId="18" fillId="0" borderId="0" xfId="0" applyFont="1" applyBorder="1" applyAlignment="1">
      <alignment/>
    </xf>
    <xf numFmtId="186" fontId="18" fillId="0" borderId="0" xfId="0" applyFont="1" applyBorder="1" applyAlignment="1">
      <alignment wrapText="1"/>
    </xf>
    <xf numFmtId="186" fontId="30" fillId="0" borderId="0" xfId="0" applyFont="1" applyBorder="1" applyAlignment="1">
      <alignment/>
    </xf>
    <xf numFmtId="186" fontId="17" fillId="0" borderId="12" xfId="0" applyFont="1" applyBorder="1" applyAlignment="1">
      <alignment horizontal="center"/>
    </xf>
    <xf numFmtId="186" fontId="17" fillId="0" borderId="26" xfId="0" applyFont="1" applyBorder="1" applyAlignment="1">
      <alignment horizontal="center"/>
    </xf>
    <xf numFmtId="186" fontId="17" fillId="0" borderId="13" xfId="0" applyFont="1" applyBorder="1" applyAlignment="1">
      <alignment horizontal="center"/>
    </xf>
    <xf numFmtId="186" fontId="17" fillId="0" borderId="23" xfId="0" applyFont="1" applyBorder="1" applyAlignment="1">
      <alignment horizontal="center"/>
    </xf>
    <xf numFmtId="186" fontId="18" fillId="0" borderId="15" xfId="0" applyFont="1" applyBorder="1" applyAlignment="1">
      <alignment/>
    </xf>
    <xf numFmtId="186" fontId="18" fillId="0" borderId="121" xfId="0" applyFont="1" applyBorder="1" applyAlignment="1">
      <alignment/>
    </xf>
    <xf numFmtId="186" fontId="18" fillId="0" borderId="20" xfId="0" applyFont="1" applyBorder="1" applyAlignment="1">
      <alignment/>
    </xf>
    <xf numFmtId="186" fontId="25" fillId="0" borderId="0" xfId="0" applyFont="1" applyBorder="1" applyAlignment="1">
      <alignment/>
    </xf>
    <xf numFmtId="186" fontId="18" fillId="0" borderId="0" xfId="0" applyFont="1" applyBorder="1" applyAlignment="1">
      <alignment horizontal="left"/>
    </xf>
    <xf numFmtId="186" fontId="18" fillId="0" borderId="0" xfId="0" applyFont="1" applyBorder="1" applyAlignment="1">
      <alignment horizontal="fill"/>
    </xf>
    <xf numFmtId="186" fontId="18" fillId="0" borderId="20" xfId="0" applyFont="1" applyBorder="1" applyAlignment="1">
      <alignment horizontal="fill"/>
    </xf>
    <xf numFmtId="186" fontId="31" fillId="0" borderId="0" xfId="0" applyFont="1" applyBorder="1" applyAlignment="1">
      <alignment horizontal="left"/>
    </xf>
    <xf numFmtId="186" fontId="18" fillId="0" borderId="0" xfId="0" applyFont="1" applyBorder="1" applyAlignment="1">
      <alignment horizontal="left" indent="1"/>
    </xf>
    <xf numFmtId="186" fontId="18" fillId="0" borderId="121" xfId="0" applyFont="1" applyBorder="1" applyAlignment="1">
      <alignment horizontal="fill"/>
    </xf>
    <xf numFmtId="186" fontId="31" fillId="0" borderId="0" xfId="0" applyFont="1" applyBorder="1" applyAlignment="1">
      <alignment horizontal="left" indent="1"/>
    </xf>
    <xf numFmtId="186" fontId="18" fillId="0" borderId="0" xfId="0" applyFont="1" applyBorder="1" applyAlignment="1">
      <alignment horizontal="left" indent="2"/>
    </xf>
    <xf numFmtId="186" fontId="18" fillId="0" borderId="14" xfId="0" applyFont="1" applyBorder="1" applyAlignment="1">
      <alignment/>
    </xf>
    <xf numFmtId="186" fontId="18" fillId="0" borderId="119" xfId="0" applyFont="1" applyBorder="1" applyAlignment="1">
      <alignment horizontal="fill"/>
    </xf>
    <xf numFmtId="186" fontId="18" fillId="0" borderId="27" xfId="0" applyFont="1" applyBorder="1" applyAlignment="1">
      <alignment horizontal="fill"/>
    </xf>
    <xf numFmtId="186" fontId="18" fillId="0" borderId="28" xfId="0" applyFont="1" applyBorder="1" applyAlignment="1">
      <alignment/>
    </xf>
    <xf numFmtId="186" fontId="18" fillId="0" borderId="0" xfId="0" applyFont="1" applyBorder="1" applyAlignment="1">
      <alignment/>
    </xf>
    <xf numFmtId="186" fontId="18" fillId="0" borderId="13" xfId="0" applyFont="1" applyBorder="1" applyAlignment="1">
      <alignment horizontal="fill"/>
    </xf>
    <xf numFmtId="186" fontId="29" fillId="0" borderId="27" xfId="0" applyFont="1" applyBorder="1" applyAlignment="1">
      <alignment horizontal="center" wrapText="1"/>
    </xf>
    <xf numFmtId="186" fontId="29" fillId="0" borderId="0" xfId="0" applyFont="1" applyBorder="1" applyAlignment="1">
      <alignment horizontal="center"/>
    </xf>
    <xf numFmtId="186" fontId="0" fillId="0" borderId="121" xfId="0" applyBorder="1" applyAlignment="1">
      <alignment/>
    </xf>
    <xf numFmtId="186" fontId="25" fillId="0" borderId="20" xfId="0" applyFont="1" applyBorder="1" applyAlignment="1">
      <alignment/>
    </xf>
    <xf numFmtId="186" fontId="18" fillId="0" borderId="20" xfId="0" applyFont="1" applyBorder="1" applyAlignment="1">
      <alignment horizontal="left"/>
    </xf>
    <xf numFmtId="186" fontId="31" fillId="0" borderId="20" xfId="0" applyFont="1" applyBorder="1" applyAlignment="1">
      <alignment horizontal="left"/>
    </xf>
    <xf numFmtId="186" fontId="18" fillId="0" borderId="20" xfId="0" applyFont="1" applyBorder="1" applyAlignment="1">
      <alignment horizontal="left" indent="1"/>
    </xf>
    <xf numFmtId="186" fontId="18" fillId="0" borderId="119" xfId="0" applyFont="1" applyBorder="1" applyAlignment="1">
      <alignment/>
    </xf>
    <xf numFmtId="186" fontId="18" fillId="0" borderId="121" xfId="0" applyFont="1" applyFill="1" applyBorder="1" applyAlignment="1">
      <alignment/>
    </xf>
    <xf numFmtId="186" fontId="18" fillId="0" borderId="0" xfId="0" applyFont="1" applyFill="1" applyBorder="1" applyAlignment="1">
      <alignment horizontal="fill"/>
    </xf>
    <xf numFmtId="186" fontId="18" fillId="0" borderId="20" xfId="0" applyFont="1" applyFill="1" applyBorder="1" applyAlignment="1">
      <alignment horizontal="fill"/>
    </xf>
    <xf numFmtId="186" fontId="86" fillId="0" borderId="0" xfId="0" applyFont="1" applyBorder="1" applyAlignment="1">
      <alignment horizontal="left" indent="1"/>
    </xf>
    <xf numFmtId="186" fontId="86" fillId="0" borderId="15" xfId="0" applyFont="1" applyBorder="1" applyAlignment="1">
      <alignment/>
    </xf>
    <xf numFmtId="186" fontId="86" fillId="0" borderId="0" xfId="0" applyFont="1" applyFill="1" applyBorder="1" applyAlignment="1">
      <alignment horizontal="left" indent="1"/>
    </xf>
    <xf numFmtId="186" fontId="86" fillId="0" borderId="15" xfId="0" applyFont="1" applyFill="1" applyBorder="1" applyAlignment="1">
      <alignment/>
    </xf>
    <xf numFmtId="186" fontId="18" fillId="0" borderId="0" xfId="0" applyFont="1" applyFill="1" applyBorder="1" applyAlignment="1">
      <alignment horizontal="left" indent="1"/>
    </xf>
    <xf numFmtId="186" fontId="86" fillId="0" borderId="0" xfId="0" applyFont="1" applyBorder="1" applyAlignment="1">
      <alignment horizontal="left"/>
    </xf>
    <xf numFmtId="186" fontId="96" fillId="0" borderId="46" xfId="0" applyNumberFormat="1" applyFont="1" applyFill="1" applyBorder="1" applyAlignment="1" applyProtection="1">
      <alignment/>
      <protection locked="0"/>
    </xf>
    <xf numFmtId="1" fontId="12" fillId="0" borderId="0" xfId="0" applyNumberFormat="1" applyFont="1" applyFill="1" applyBorder="1" applyAlignment="1" applyProtection="1">
      <alignment horizontal="center"/>
      <protection/>
    </xf>
    <xf numFmtId="1" fontId="12" fillId="0" borderId="78" xfId="0" applyNumberFormat="1" applyFont="1" applyFill="1" applyBorder="1" applyAlignment="1" applyProtection="1">
      <alignment horizontal="center"/>
      <protection/>
    </xf>
    <xf numFmtId="187" fontId="12" fillId="0" borderId="0" xfId="0" applyNumberFormat="1" applyFont="1" applyFill="1" applyBorder="1" applyAlignment="1" applyProtection="1">
      <alignment horizontal="center"/>
      <protection/>
    </xf>
    <xf numFmtId="49" fontId="2" fillId="33" borderId="74" xfId="0" applyNumberFormat="1" applyFont="1" applyFill="1" applyBorder="1" applyAlignment="1" applyProtection="1">
      <alignment horizontal="center"/>
      <protection locked="0"/>
    </xf>
    <xf numFmtId="49" fontId="2" fillId="0" borderId="15" xfId="0" applyNumberFormat="1" applyFont="1" applyFill="1" applyBorder="1" applyAlignment="1" applyProtection="1">
      <alignment horizontal="center"/>
      <protection locked="0"/>
    </xf>
    <xf numFmtId="186" fontId="9" fillId="0" borderId="11" xfId="0" applyNumberFormat="1" applyFont="1" applyFill="1" applyBorder="1" applyAlignment="1" applyProtection="1" quotePrefix="1">
      <alignment horizontal="left"/>
      <protection locked="0"/>
    </xf>
    <xf numFmtId="186" fontId="94" fillId="0" borderId="27" xfId="0" applyNumberFormat="1" applyFont="1" applyFill="1" applyBorder="1" applyAlignment="1" applyProtection="1">
      <alignment horizontal="fill"/>
      <protection/>
    </xf>
    <xf numFmtId="186" fontId="18" fillId="0" borderId="43" xfId="0" applyFont="1" applyFill="1" applyBorder="1" applyAlignment="1">
      <alignment horizontal="center"/>
    </xf>
    <xf numFmtId="186" fontId="3" fillId="0" borderId="12" xfId="0" applyNumberFormat="1" applyFont="1" applyFill="1" applyBorder="1" applyAlignment="1" applyProtection="1">
      <alignment horizontal="fill"/>
      <protection/>
    </xf>
    <xf numFmtId="186" fontId="91" fillId="0" borderId="27" xfId="0" applyFont="1" applyFill="1" applyBorder="1" applyAlignment="1" quotePrefix="1">
      <alignment horizontal="left"/>
    </xf>
    <xf numFmtId="186" fontId="88" fillId="0" borderId="0" xfId="0" applyFont="1" applyFill="1" applyAlignment="1">
      <alignment/>
    </xf>
    <xf numFmtId="186" fontId="97" fillId="0" borderId="0" xfId="0" applyFont="1" applyFill="1" applyBorder="1" applyAlignment="1" quotePrefix="1">
      <alignment horizontal="left"/>
    </xf>
    <xf numFmtId="186" fontId="18" fillId="0" borderId="42" xfId="0" applyFont="1" applyFill="1" applyBorder="1" applyAlignment="1">
      <alignment horizontal="center"/>
    </xf>
    <xf numFmtId="186" fontId="17" fillId="0" borderId="41" xfId="0" applyNumberFormat="1" applyFont="1" applyFill="1" applyBorder="1" applyAlignment="1" applyProtection="1">
      <alignment horizontal="centerContinuous"/>
      <protection/>
    </xf>
    <xf numFmtId="186" fontId="17" fillId="0" borderId="40" xfId="0" applyFont="1" applyFill="1" applyBorder="1" applyAlignment="1" quotePrefix="1">
      <alignment horizontal="center"/>
    </xf>
    <xf numFmtId="186" fontId="98" fillId="0" borderId="0" xfId="0" applyFont="1" applyFill="1" applyBorder="1" applyAlignment="1" quotePrefix="1">
      <alignment horizontal="left"/>
    </xf>
    <xf numFmtId="187" fontId="99" fillId="0" borderId="11" xfId="0" applyNumberFormat="1" applyFont="1" applyFill="1" applyBorder="1" applyAlignment="1" applyProtection="1">
      <alignment horizontal="left"/>
      <protection/>
    </xf>
    <xf numFmtId="186" fontId="100" fillId="36" borderId="0" xfId="0" applyNumberFormat="1" applyFont="1" applyFill="1" applyBorder="1" applyAlignment="1" applyProtection="1">
      <alignment horizontal="fill"/>
      <protection locked="0"/>
    </xf>
    <xf numFmtId="186" fontId="100" fillId="36" borderId="13" xfId="0" applyNumberFormat="1" applyFont="1" applyFill="1" applyBorder="1" applyAlignment="1" applyProtection="1">
      <alignment horizontal="fill"/>
      <protection locked="0"/>
    </xf>
    <xf numFmtId="4" fontId="101" fillId="36" borderId="13" xfId="0" applyNumberFormat="1" applyFont="1" applyFill="1" applyBorder="1" applyAlignment="1" applyProtection="1">
      <alignment/>
      <protection locked="0"/>
    </xf>
    <xf numFmtId="4" fontId="100" fillId="36" borderId="13" xfId="0" applyNumberFormat="1" applyFont="1" applyFill="1" applyBorder="1" applyAlignment="1" applyProtection="1">
      <alignment/>
      <protection locked="0"/>
    </xf>
    <xf numFmtId="186" fontId="100" fillId="36" borderId="13" xfId="0" applyNumberFormat="1" applyFont="1" applyFill="1" applyBorder="1" applyAlignment="1" applyProtection="1">
      <alignment horizontal="center"/>
      <protection locked="0"/>
    </xf>
    <xf numFmtId="43" fontId="102" fillId="0" borderId="0" xfId="42" applyFont="1" applyFill="1" applyBorder="1" applyAlignment="1" applyProtection="1">
      <alignment horizontal="left" wrapText="1"/>
      <protection locked="0"/>
    </xf>
    <xf numFmtId="43" fontId="102" fillId="0" borderId="0" xfId="42" applyFont="1" applyFill="1" applyBorder="1" applyAlignment="1" applyProtection="1">
      <alignment horizontal="left"/>
      <protection locked="0"/>
    </xf>
    <xf numFmtId="43" fontId="103" fillId="36" borderId="122" xfId="42" applyFont="1" applyFill="1" applyBorder="1" applyAlignment="1" applyProtection="1">
      <alignment horizontal="left"/>
      <protection locked="0"/>
    </xf>
    <xf numFmtId="43" fontId="103" fillId="0" borderId="123" xfId="42" applyFont="1" applyFill="1" applyBorder="1" applyAlignment="1" applyProtection="1">
      <alignment horizontal="left"/>
      <protection locked="0"/>
    </xf>
    <xf numFmtId="43" fontId="100" fillId="0" borderId="123" xfId="42" applyFont="1" applyFill="1" applyBorder="1" applyAlignment="1" applyProtection="1">
      <alignment horizontal="left" indent="1"/>
      <protection locked="0"/>
    </xf>
    <xf numFmtId="43" fontId="102" fillId="0" borderId="123" xfId="42" applyFont="1" applyFill="1" applyBorder="1" applyAlignment="1" applyProtection="1">
      <alignment horizontal="left" indent="1"/>
      <protection locked="0"/>
    </xf>
    <xf numFmtId="43" fontId="103" fillId="0" borderId="123" xfId="42" applyFont="1" applyFill="1" applyBorder="1" applyAlignment="1" applyProtection="1">
      <alignment horizontal="left" wrapText="1"/>
      <protection locked="0"/>
    </xf>
    <xf numFmtId="43" fontId="102" fillId="0" borderId="124" xfId="42" applyFont="1" applyFill="1" applyBorder="1" applyAlignment="1" applyProtection="1">
      <alignment horizontal="left" indent="2"/>
      <protection locked="0"/>
    </xf>
    <xf numFmtId="43" fontId="102" fillId="0" borderId="124" xfId="42" applyFont="1" applyFill="1" applyBorder="1" applyAlignment="1" applyProtection="1">
      <alignment horizontal="left" indent="5"/>
      <protection locked="0"/>
    </xf>
    <xf numFmtId="43" fontId="100" fillId="0" borderId="123" xfId="42" applyFont="1" applyFill="1" applyBorder="1" applyAlignment="1" applyProtection="1">
      <alignment horizontal="left"/>
      <protection locked="0"/>
    </xf>
    <xf numFmtId="43" fontId="102" fillId="0" borderId="123" xfId="42" applyFont="1" applyFill="1" applyBorder="1" applyAlignment="1" applyProtection="1">
      <alignment horizontal="left"/>
      <protection locked="0"/>
    </xf>
    <xf numFmtId="43" fontId="103" fillId="33" borderId="124" xfId="42" applyFont="1" applyFill="1" applyBorder="1" applyAlignment="1" applyProtection="1">
      <alignment horizontal="left" wrapText="1"/>
      <protection locked="0"/>
    </xf>
    <xf numFmtId="43" fontId="102" fillId="0" borderId="124" xfId="42" applyFont="1" applyFill="1" applyBorder="1" applyAlignment="1" applyProtection="1">
      <alignment horizontal="left" indent="1"/>
      <protection locked="0"/>
    </xf>
    <xf numFmtId="49" fontId="100" fillId="36" borderId="125" xfId="0" applyNumberFormat="1" applyFont="1" applyFill="1" applyBorder="1" applyAlignment="1" applyProtection="1">
      <alignment horizontal="center"/>
      <protection locked="0"/>
    </xf>
    <xf numFmtId="49" fontId="100" fillId="0" borderId="126" xfId="0" applyNumberFormat="1" applyFont="1" applyFill="1" applyBorder="1" applyAlignment="1" applyProtection="1">
      <alignment horizontal="center"/>
      <protection locked="0"/>
    </xf>
    <xf numFmtId="49" fontId="101" fillId="0" borderId="126" xfId="0" applyNumberFormat="1" applyFont="1" applyFill="1" applyBorder="1" applyAlignment="1" applyProtection="1">
      <alignment horizontal="center"/>
      <protection locked="0"/>
    </xf>
    <xf numFmtId="49" fontId="101" fillId="33" borderId="126" xfId="0" applyNumberFormat="1" applyFont="1" applyFill="1" applyBorder="1" applyAlignment="1" applyProtection="1">
      <alignment horizontal="center"/>
      <protection locked="0"/>
    </xf>
    <xf numFmtId="186" fontId="100" fillId="36" borderId="127" xfId="0" applyNumberFormat="1" applyFont="1" applyFill="1" applyBorder="1" applyAlignment="1" applyProtection="1">
      <alignment horizontal="fill"/>
      <protection locked="0"/>
    </xf>
    <xf numFmtId="186" fontId="100" fillId="0" borderId="124" xfId="0" applyNumberFormat="1" applyFont="1" applyFill="1" applyBorder="1" applyAlignment="1" applyProtection="1">
      <alignment horizontal="fill"/>
      <protection locked="0"/>
    </xf>
    <xf numFmtId="4" fontId="101" fillId="0" borderId="124" xfId="0" applyNumberFormat="1" applyFont="1" applyFill="1" applyBorder="1" applyAlignment="1" applyProtection="1">
      <alignment/>
      <protection locked="0"/>
    </xf>
    <xf numFmtId="4" fontId="100" fillId="0" borderId="124" xfId="0" applyNumberFormat="1" applyFont="1" applyFill="1" applyBorder="1" applyAlignment="1" applyProtection="1">
      <alignment/>
      <protection locked="0"/>
    </xf>
    <xf numFmtId="49" fontId="100" fillId="0" borderId="124" xfId="0" applyNumberFormat="1" applyFont="1" applyFill="1" applyBorder="1" applyAlignment="1" applyProtection="1">
      <alignment horizontal="fill"/>
      <protection locked="0"/>
    </xf>
    <xf numFmtId="49" fontId="100" fillId="0" borderId="126" xfId="0" applyNumberFormat="1" applyFont="1" applyFill="1" applyBorder="1" applyAlignment="1" applyProtection="1">
      <alignment horizontal="fill"/>
      <protection locked="0"/>
    </xf>
    <xf numFmtId="4" fontId="100" fillId="0" borderId="126" xfId="0" applyNumberFormat="1" applyFont="1" applyFill="1" applyBorder="1" applyAlignment="1" applyProtection="1">
      <alignment/>
      <protection locked="0"/>
    </xf>
    <xf numFmtId="186" fontId="100" fillId="0" borderId="126" xfId="0" applyNumberFormat="1" applyFont="1" applyFill="1" applyBorder="1" applyAlignment="1" applyProtection="1">
      <alignment horizontal="center"/>
      <protection locked="0"/>
    </xf>
    <xf numFmtId="4" fontId="101" fillId="33" borderId="126" xfId="0" applyNumberFormat="1" applyFont="1" applyFill="1" applyBorder="1" applyAlignment="1" applyProtection="1">
      <alignment/>
      <protection locked="0"/>
    </xf>
    <xf numFmtId="186" fontId="100" fillId="0" borderId="126" xfId="0" applyNumberFormat="1" applyFont="1" applyFill="1" applyBorder="1" applyAlignment="1" applyProtection="1">
      <alignment horizontal="fill"/>
      <protection locked="0"/>
    </xf>
    <xf numFmtId="186" fontId="100" fillId="36" borderId="125" xfId="0" applyNumberFormat="1" applyFont="1" applyFill="1" applyBorder="1" applyAlignment="1" applyProtection="1">
      <alignment horizontal="fill"/>
      <protection locked="0"/>
    </xf>
    <xf numFmtId="4" fontId="101" fillId="0" borderId="126" xfId="0" applyNumberFormat="1" applyFont="1" applyFill="1" applyBorder="1" applyAlignment="1" applyProtection="1">
      <alignment/>
      <protection locked="0"/>
    </xf>
    <xf numFmtId="186" fontId="100" fillId="36" borderId="128" xfId="0" applyNumberFormat="1" applyFont="1" applyFill="1" applyBorder="1" applyAlignment="1" applyProtection="1">
      <alignment horizontal="fill"/>
      <protection locked="0"/>
    </xf>
    <xf numFmtId="186" fontId="100" fillId="36" borderId="124" xfId="0" applyNumberFormat="1" applyFont="1" applyFill="1" applyBorder="1" applyAlignment="1" applyProtection="1">
      <alignment horizontal="fill"/>
      <protection locked="0"/>
    </xf>
    <xf numFmtId="4" fontId="101" fillId="36" borderId="124" xfId="0" applyNumberFormat="1" applyFont="1" applyFill="1" applyBorder="1" applyAlignment="1" applyProtection="1">
      <alignment/>
      <protection locked="0"/>
    </xf>
    <xf numFmtId="4" fontId="100" fillId="36" borderId="124" xfId="0" applyNumberFormat="1" applyFont="1" applyFill="1" applyBorder="1" applyAlignment="1" applyProtection="1">
      <alignment/>
      <protection locked="0"/>
    </xf>
    <xf numFmtId="49" fontId="100" fillId="36" borderId="124" xfId="0" applyNumberFormat="1" applyFont="1" applyFill="1" applyBorder="1" applyAlignment="1" applyProtection="1">
      <alignment horizontal="fill"/>
      <protection locked="0"/>
    </xf>
    <xf numFmtId="186" fontId="100" fillId="36" borderId="124" xfId="0" applyNumberFormat="1" applyFont="1" applyFill="1" applyBorder="1" applyAlignment="1" applyProtection="1">
      <alignment horizontal="center"/>
      <protection locked="0"/>
    </xf>
    <xf numFmtId="4" fontId="100" fillId="36" borderId="126" xfId="0" applyNumberFormat="1" applyFont="1" applyFill="1" applyBorder="1" applyAlignment="1" applyProtection="1">
      <alignment/>
      <protection locked="0"/>
    </xf>
    <xf numFmtId="186" fontId="100" fillId="36" borderId="126" xfId="0" applyNumberFormat="1" applyFont="1" applyFill="1" applyBorder="1" applyAlignment="1" applyProtection="1">
      <alignment horizontal="fill"/>
      <protection locked="0"/>
    </xf>
    <xf numFmtId="186" fontId="100" fillId="36" borderId="129" xfId="0" applyNumberFormat="1" applyFont="1" applyFill="1" applyBorder="1" applyAlignment="1" applyProtection="1">
      <alignment horizontal="fill"/>
      <protection locked="0"/>
    </xf>
    <xf numFmtId="186" fontId="100" fillId="37" borderId="126" xfId="0" applyNumberFormat="1" applyFont="1" applyFill="1" applyBorder="1" applyAlignment="1" applyProtection="1">
      <alignment horizontal="fill"/>
      <protection locked="0"/>
    </xf>
    <xf numFmtId="186" fontId="100" fillId="36" borderId="122" xfId="0" applyNumberFormat="1" applyFont="1" applyFill="1" applyBorder="1" applyAlignment="1" applyProtection="1">
      <alignment horizontal="fill"/>
      <protection locked="0"/>
    </xf>
    <xf numFmtId="186" fontId="100" fillId="36" borderId="130" xfId="0" applyNumberFormat="1" applyFont="1" applyFill="1" applyBorder="1" applyAlignment="1" applyProtection="1">
      <alignment horizontal="fill"/>
      <protection locked="0"/>
    </xf>
    <xf numFmtId="186" fontId="100" fillId="0" borderId="124" xfId="0" applyNumberFormat="1" applyFont="1" applyFill="1" applyBorder="1" applyAlignment="1" applyProtection="1">
      <alignment horizontal="center"/>
      <protection locked="0"/>
    </xf>
    <xf numFmtId="4" fontId="101" fillId="33" borderId="124" xfId="0" applyNumberFormat="1" applyFont="1" applyFill="1" applyBorder="1" applyAlignment="1" applyProtection="1">
      <alignment/>
      <protection locked="0"/>
    </xf>
    <xf numFmtId="186" fontId="101" fillId="0" borderId="0" xfId="0" applyFont="1" applyFill="1" applyBorder="1" applyAlignment="1">
      <alignment/>
    </xf>
    <xf numFmtId="186" fontId="101" fillId="0" borderId="0" xfId="42" applyNumberFormat="1" applyFont="1" applyFill="1" applyBorder="1" applyAlignment="1" applyProtection="1">
      <alignment/>
      <protection locked="0"/>
    </xf>
    <xf numFmtId="43" fontId="104" fillId="0" borderId="0" xfId="42" applyFont="1" applyFill="1" applyBorder="1" applyAlignment="1" applyProtection="1" quotePrefix="1">
      <alignment horizontal="center"/>
      <protection locked="0"/>
    </xf>
    <xf numFmtId="0" fontId="101" fillId="0" borderId="10" xfId="0" applyNumberFormat="1" applyFont="1" applyFill="1" applyBorder="1" applyAlignment="1" applyProtection="1" quotePrefix="1">
      <alignment horizontal="center" vertical="center"/>
      <protection locked="0"/>
    </xf>
    <xf numFmtId="0" fontId="101" fillId="0" borderId="123" xfId="0" applyNumberFormat="1" applyFont="1" applyFill="1" applyBorder="1" applyAlignment="1" applyProtection="1" quotePrefix="1">
      <alignment horizontal="center" vertical="center"/>
      <protection locked="0"/>
    </xf>
    <xf numFmtId="0" fontId="101" fillId="0" borderId="10" xfId="0" applyNumberFormat="1" applyFont="1" applyFill="1" applyBorder="1" applyAlignment="1" applyProtection="1">
      <alignment horizontal="center" vertical="center"/>
      <protection locked="0"/>
    </xf>
    <xf numFmtId="0" fontId="105" fillId="0" borderId="129" xfId="0" applyNumberFormat="1" applyFont="1" applyFill="1" applyBorder="1" applyAlignment="1" applyProtection="1">
      <alignment horizontal="center" vertical="center" wrapText="1"/>
      <protection locked="0"/>
    </xf>
    <xf numFmtId="0" fontId="10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0" fillId="0" borderId="128" xfId="0" applyNumberFormat="1" applyFont="1" applyFill="1" applyBorder="1" applyAlignment="1" applyProtection="1">
      <alignment horizontal="center" vertical="center" wrapText="1"/>
      <protection locked="0"/>
    </xf>
    <xf numFmtId="0" fontId="105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10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5" fillId="0" borderId="128" xfId="0" applyNumberFormat="1" applyFont="1" applyFill="1" applyBorder="1" applyAlignment="1" applyProtection="1">
      <alignment horizontal="center" vertical="center" wrapText="1"/>
      <protection locked="0"/>
    </xf>
    <xf numFmtId="0" fontId="100" fillId="0" borderId="131" xfId="0" applyNumberFormat="1" applyFont="1" applyFill="1" applyBorder="1" applyAlignment="1" applyProtection="1">
      <alignment horizontal="center" vertical="center" wrapText="1"/>
      <protection locked="0"/>
    </xf>
    <xf numFmtId="0" fontId="100" fillId="0" borderId="132" xfId="0" applyNumberFormat="1" applyFont="1" applyFill="1" applyBorder="1" applyAlignment="1" applyProtection="1">
      <alignment horizontal="center" vertical="center" wrapText="1"/>
      <protection locked="0"/>
    </xf>
    <xf numFmtId="0" fontId="101" fillId="36" borderId="131" xfId="0" applyNumberFormat="1" applyFont="1" applyFill="1" applyBorder="1" applyAlignment="1" applyProtection="1">
      <alignment horizontal="center" vertical="center" wrapText="1"/>
      <protection locked="0"/>
    </xf>
    <xf numFmtId="186" fontId="100" fillId="0" borderId="0" xfId="0" applyFont="1" applyFill="1" applyBorder="1" applyAlignment="1">
      <alignment horizontal="right"/>
    </xf>
    <xf numFmtId="186" fontId="101" fillId="0" borderId="11" xfId="0" applyNumberFormat="1" applyFont="1" applyFill="1" applyBorder="1" applyAlignment="1" applyProtection="1">
      <alignment/>
      <protection locked="0"/>
    </xf>
    <xf numFmtId="186" fontId="100" fillId="0" borderId="21" xfId="0" applyFont="1" applyFill="1" applyBorder="1" applyAlignment="1">
      <alignment/>
    </xf>
    <xf numFmtId="49" fontId="106" fillId="0" borderId="47" xfId="0" applyNumberFormat="1" applyFont="1" applyFill="1" applyBorder="1" applyAlignment="1" applyProtection="1">
      <alignment horizontal="center"/>
      <protection/>
    </xf>
    <xf numFmtId="186" fontId="106" fillId="0" borderId="0" xfId="0" applyFont="1" applyFill="1" applyBorder="1" applyAlignment="1">
      <alignment/>
    </xf>
    <xf numFmtId="186" fontId="106" fillId="0" borderId="0" xfId="0" applyFont="1" applyFill="1" applyAlignment="1">
      <alignment/>
    </xf>
    <xf numFmtId="196" fontId="106" fillId="0" borderId="47" xfId="0" applyNumberFormat="1" applyFont="1" applyFill="1" applyBorder="1" applyAlignment="1" applyProtection="1">
      <alignment horizontal="center"/>
      <protection/>
    </xf>
    <xf numFmtId="43" fontId="7" fillId="33" borderId="74" xfId="42" applyFont="1" applyFill="1" applyBorder="1" applyAlignment="1" applyProtection="1">
      <alignment horizontal="left" wrapText="1"/>
      <protection locked="0"/>
    </xf>
    <xf numFmtId="186" fontId="7" fillId="33" borderId="133" xfId="0" applyNumberFormat="1" applyFont="1" applyFill="1" applyBorder="1" applyAlignment="1" applyProtection="1">
      <alignment horizontal="fill"/>
      <protection/>
    </xf>
    <xf numFmtId="43" fontId="2" fillId="0" borderId="12" xfId="42" applyFont="1" applyFill="1" applyBorder="1" applyAlignment="1" applyProtection="1">
      <alignment horizontal="left"/>
      <protection locked="0"/>
    </xf>
    <xf numFmtId="186" fontId="3" fillId="0" borderId="12" xfId="0" applyNumberFormat="1" applyFont="1" applyFill="1" applyBorder="1" applyAlignment="1" applyProtection="1">
      <alignment horizontal="fill"/>
      <protection locked="0"/>
    </xf>
    <xf numFmtId="43" fontId="7" fillId="33" borderId="12" xfId="42" applyFont="1" applyFill="1" applyBorder="1" applyAlignment="1" applyProtection="1">
      <alignment horizontal="left" wrapText="1"/>
      <protection locked="0"/>
    </xf>
    <xf numFmtId="43" fontId="12" fillId="0" borderId="12" xfId="42" applyFont="1" applyFill="1" applyBorder="1" applyAlignment="1" applyProtection="1">
      <alignment horizontal="left" vertical="center" wrapText="1"/>
      <protection locked="0"/>
    </xf>
    <xf numFmtId="186" fontId="4" fillId="0" borderId="12" xfId="0" applyFont="1" applyBorder="1" applyAlignment="1">
      <alignment/>
    </xf>
    <xf numFmtId="43" fontId="6" fillId="0" borderId="12" xfId="42" applyFont="1" applyFill="1" applyBorder="1" applyAlignment="1" applyProtection="1">
      <alignment horizontal="left" vertical="center" wrapText="1"/>
      <protection locked="0"/>
    </xf>
    <xf numFmtId="43" fontId="12" fillId="0" borderId="14" xfId="42" applyFont="1" applyFill="1" applyBorder="1" applyAlignment="1" applyProtection="1">
      <alignment horizontal="left" vertical="center" wrapText="1"/>
      <protection locked="0"/>
    </xf>
    <xf numFmtId="186" fontId="0" fillId="38" borderId="0" xfId="0" applyFill="1" applyAlignment="1">
      <alignment/>
    </xf>
    <xf numFmtId="186" fontId="17" fillId="0" borderId="0" xfId="0" applyFont="1" applyBorder="1" applyAlignment="1">
      <alignment horizontal="center"/>
    </xf>
    <xf numFmtId="186" fontId="86" fillId="0" borderId="0" xfId="0" applyFont="1" applyBorder="1" applyAlignment="1">
      <alignment/>
    </xf>
    <xf numFmtId="186" fontId="7" fillId="38" borderId="12" xfId="0" applyNumberFormat="1" applyFont="1" applyFill="1" applyBorder="1" applyAlignment="1" applyProtection="1">
      <alignment/>
      <protection/>
    </xf>
    <xf numFmtId="186" fontId="16" fillId="0" borderId="10" xfId="0" applyNumberFormat="1" applyFont="1" applyFill="1" applyBorder="1" applyAlignment="1" applyProtection="1" quotePrefix="1">
      <alignment horizontal="center" vertical="center"/>
      <protection locked="0"/>
    </xf>
    <xf numFmtId="186" fontId="16" fillId="0" borderId="88" xfId="0" applyNumberFormat="1" applyFont="1" applyFill="1" applyBorder="1" applyAlignment="1" applyProtection="1" quotePrefix="1">
      <alignment horizontal="center" vertical="center"/>
      <protection locked="0"/>
    </xf>
    <xf numFmtId="186" fontId="16" fillId="0" borderId="134" xfId="0" applyNumberFormat="1" applyFont="1" applyFill="1" applyBorder="1" applyAlignment="1" applyProtection="1">
      <alignment horizontal="center" vertical="center"/>
      <protection locked="0"/>
    </xf>
    <xf numFmtId="186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5" xfId="0" applyNumberFormat="1" applyFont="1" applyFill="1" applyBorder="1" applyAlignment="1" applyProtection="1">
      <alignment horizontal="center" vertical="center" wrapText="1"/>
      <protection locked="0"/>
    </xf>
    <xf numFmtId="186" fontId="0" fillId="0" borderId="135" xfId="0" applyFont="1" applyBorder="1" applyAlignment="1">
      <alignment horizontal="center" vertical="center" wrapText="1"/>
    </xf>
    <xf numFmtId="0" fontId="12" fillId="33" borderId="91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33" xfId="0" applyNumberFormat="1" applyFont="1" applyFill="1" applyBorder="1" applyAlignment="1" applyProtection="1">
      <alignment horizontal="center" vertical="center" wrapText="1"/>
      <protection locked="0"/>
    </xf>
    <xf numFmtId="186" fontId="95" fillId="0" borderId="0" xfId="0" applyNumberFormat="1" applyFont="1" applyFill="1" applyBorder="1" applyAlignment="1" applyProtection="1" quotePrefix="1">
      <alignment horizontal="center"/>
      <protection/>
    </xf>
    <xf numFmtId="186" fontId="95" fillId="0" borderId="41" xfId="0" applyNumberFormat="1" applyFont="1" applyFill="1" applyBorder="1" applyAlignment="1" applyProtection="1" quotePrefix="1">
      <alignment horizontal="center"/>
      <protection/>
    </xf>
    <xf numFmtId="186" fontId="20" fillId="0" borderId="0" xfId="0" applyNumberFormat="1" applyFont="1" applyFill="1" applyBorder="1" applyAlignment="1" applyProtection="1" quotePrefix="1">
      <alignment horizontal="center"/>
      <protection/>
    </xf>
    <xf numFmtId="186" fontId="20" fillId="0" borderId="41" xfId="0" applyNumberFormat="1" applyFont="1" applyFill="1" applyBorder="1" applyAlignment="1" applyProtection="1" quotePrefix="1">
      <alignment horizontal="center"/>
      <protection/>
    </xf>
    <xf numFmtId="186" fontId="89" fillId="0" borderId="0" xfId="0" applyNumberFormat="1" applyFont="1" applyFill="1" applyBorder="1" applyAlignment="1" applyProtection="1">
      <alignment horizontal="center" wrapText="1"/>
      <protection locked="0"/>
    </xf>
    <xf numFmtId="186" fontId="89" fillId="0" borderId="0" xfId="0" applyFont="1" applyAlignment="1">
      <alignment horizontal="center" wrapText="1"/>
    </xf>
    <xf numFmtId="186" fontId="95" fillId="0" borderId="17" xfId="0" applyFont="1" applyFill="1" applyBorder="1" applyAlignment="1">
      <alignment horizontal="center" wrapText="1"/>
    </xf>
    <xf numFmtId="186" fontId="95" fillId="0" borderId="17" xfId="0" applyFont="1" applyBorder="1" applyAlignment="1">
      <alignment horizontal="center" wrapText="1"/>
    </xf>
    <xf numFmtId="186" fontId="89" fillId="0" borderId="0" xfId="0" applyFont="1" applyFill="1" applyBorder="1" applyAlignment="1">
      <alignment horizontal="center" wrapText="1"/>
    </xf>
    <xf numFmtId="186" fontId="86" fillId="0" borderId="0" xfId="0" applyFont="1" applyBorder="1" applyAlignment="1">
      <alignment horizontal="center" wrapText="1"/>
    </xf>
    <xf numFmtId="186" fontId="107" fillId="0" borderId="0" xfId="0" applyNumberFormat="1" applyFont="1" applyFill="1" applyBorder="1" applyAlignment="1" applyProtection="1" quotePrefix="1">
      <alignment horizontal="center" vertical="center"/>
      <protection locked="0"/>
    </xf>
    <xf numFmtId="186" fontId="107" fillId="0" borderId="128" xfId="0" applyNumberFormat="1" applyFont="1" applyFill="1" applyBorder="1" applyAlignment="1" applyProtection="1" quotePrefix="1">
      <alignment horizontal="center" vertical="center"/>
      <protection locked="0"/>
    </xf>
    <xf numFmtId="186" fontId="107" fillId="0" borderId="0" xfId="0" applyNumberFormat="1" applyFont="1" applyFill="1" applyBorder="1" applyAlignment="1" applyProtection="1">
      <alignment horizontal="center" vertical="center"/>
      <protection locked="0"/>
    </xf>
    <xf numFmtId="0" fontId="105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10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5" fillId="0" borderId="128" xfId="0" applyNumberFormat="1" applyFont="1" applyFill="1" applyBorder="1" applyAlignment="1" applyProtection="1">
      <alignment horizontal="center" vertical="center" wrapText="1"/>
      <protection locked="0"/>
    </xf>
    <xf numFmtId="0" fontId="108" fillId="36" borderId="128" xfId="0" applyNumberFormat="1" applyFont="1" applyFill="1" applyBorder="1" applyAlignment="1" applyProtection="1">
      <alignment horizontal="center" vertical="center" wrapText="1"/>
      <protection locked="0"/>
    </xf>
    <xf numFmtId="0" fontId="108" fillId="36" borderId="131" xfId="0" applyNumberFormat="1" applyFont="1" applyFill="1" applyBorder="1" applyAlignment="1" applyProtection="1">
      <alignment horizontal="center" vertical="center" wrapText="1"/>
      <protection locked="0"/>
    </xf>
    <xf numFmtId="0" fontId="101" fillId="36" borderId="0" xfId="0" applyNumberFormat="1" applyFont="1" applyFill="1" applyBorder="1" applyAlignment="1" applyProtection="1">
      <alignment horizontal="center" vertical="center" wrapText="1"/>
      <protection locked="0"/>
    </xf>
    <xf numFmtId="0" fontId="101" fillId="36" borderId="11" xfId="0" applyNumberFormat="1" applyFont="1" applyFill="1" applyBorder="1" applyAlignment="1" applyProtection="1">
      <alignment horizontal="center" vertical="center" wrapText="1"/>
      <protection locked="0"/>
    </xf>
    <xf numFmtId="186" fontId="86" fillId="0" borderId="0" xfId="0" applyFont="1" applyBorder="1" applyAlignment="1">
      <alignment wrapText="1"/>
    </xf>
    <xf numFmtId="186" fontId="18" fillId="0" borderId="27" xfId="0" applyFont="1" applyBorder="1" applyAlignment="1">
      <alignment horizontal="center"/>
    </xf>
    <xf numFmtId="186" fontId="18" fillId="0" borderId="0" xfId="0" applyFont="1" applyBorder="1" applyAlignment="1">
      <alignment horizontal="center"/>
    </xf>
    <xf numFmtId="186" fontId="29" fillId="0" borderId="27" xfId="0" applyFont="1" applyBorder="1" applyAlignment="1">
      <alignment horizontal="center" wrapText="1"/>
    </xf>
    <xf numFmtId="186" fontId="29" fillId="0" borderId="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676275</xdr:colOff>
      <xdr:row>57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58275" cy="11420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.oecd.org\sdatadcd\Data\DAC\Quest2000\an\Dac_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ruce\Local%20Settings\Temporary%20Internet%20Files\Content.IE5\EO4NT35L\pDac_2008_E_origi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.oecd.org\sdataDCD\Data\STAT\Directives\DAC%20Directives%20revision\Dac_2010_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rsd\aim\QTemplates\DACQ\DACQ2010\Dac_2010_E_re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c5a_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ad_me"/>
      <sheetName val="Dac1_E_current"/>
      <sheetName val="Dac1_E_new"/>
      <sheetName val="other aggregates"/>
      <sheetName val="DAC1_E_new_all columns"/>
      <sheetName val="validation table"/>
      <sheetName val="MAPPING"/>
      <sheetName val="newDAC1 for reference"/>
      <sheetName val="Dac2a_E"/>
      <sheetName val="Dac2b_E"/>
      <sheetName val="Dac3a_E"/>
      <sheetName val="Dac4_E"/>
      <sheetName val="Dac5_E"/>
      <sheetName val="Dac6_E"/>
      <sheetName val="Dac7b_E"/>
      <sheetName val="Cross-Chec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c1_E"/>
      <sheetName val="Dac2a_E"/>
      <sheetName val="Dac2b_E"/>
      <sheetName val="Dac3a_E"/>
      <sheetName val="Dac4_E"/>
      <sheetName val="Dac5_E"/>
      <sheetName val="Dac6_E"/>
      <sheetName val="Dac7b_E"/>
      <sheetName val="Cross-Check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c1_E"/>
      <sheetName val="Dac2a_E_rev"/>
      <sheetName val="Dac2b_E"/>
      <sheetName val="Dac3a_E_rev"/>
      <sheetName val="Dac4_E"/>
      <sheetName val="Dac5_E"/>
      <sheetName val="Dac6_E"/>
      <sheetName val="Dac7b_E"/>
      <sheetName val="Cross-Chec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PageLayoutView="0" workbookViewId="0" topLeftCell="A10">
      <selection activeCell="P42" sqref="P42"/>
    </sheetView>
  </sheetViews>
  <sheetFormatPr defaultColWidth="8.88671875" defaultRowHeight="15.75"/>
  <sheetData>
    <row r="1" spans="1:8" ht="15.75">
      <c r="A1" s="893"/>
      <c r="B1" s="893"/>
      <c r="C1" s="893"/>
      <c r="D1" s="893"/>
      <c r="E1" s="893"/>
      <c r="F1" s="893"/>
      <c r="G1" s="893"/>
      <c r="H1" s="893"/>
    </row>
    <row r="2" spans="1:8" ht="15.75">
      <c r="A2" s="893"/>
      <c r="B2" s="893"/>
      <c r="C2" s="893"/>
      <c r="D2" s="893"/>
      <c r="E2" s="893"/>
      <c r="F2" s="893"/>
      <c r="G2" s="893"/>
      <c r="H2" s="893"/>
    </row>
    <row r="3" spans="1:8" ht="15.75">
      <c r="A3" s="893"/>
      <c r="B3" s="893"/>
      <c r="C3" s="893"/>
      <c r="D3" s="893"/>
      <c r="E3" s="893"/>
      <c r="F3" s="893"/>
      <c r="G3" s="893"/>
      <c r="H3" s="893"/>
    </row>
    <row r="4" spans="1:8" ht="15.75">
      <c r="A4" s="893"/>
      <c r="B4" s="893"/>
      <c r="C4" s="893"/>
      <c r="D4" s="893"/>
      <c r="E4" s="893"/>
      <c r="F4" s="893"/>
      <c r="G4" s="893"/>
      <c r="H4" s="893"/>
    </row>
    <row r="5" spans="1:8" ht="15.75">
      <c r="A5" s="893"/>
      <c r="B5" s="893"/>
      <c r="C5" s="893"/>
      <c r="D5" s="893"/>
      <c r="E5" s="893"/>
      <c r="F5" s="893"/>
      <c r="G5" s="893"/>
      <c r="H5" s="893"/>
    </row>
    <row r="6" spans="1:8" ht="15.75">
      <c r="A6" s="893"/>
      <c r="B6" s="893"/>
      <c r="C6" s="893"/>
      <c r="D6" s="893"/>
      <c r="E6" s="893"/>
      <c r="F6" s="893"/>
      <c r="G6" s="893"/>
      <c r="H6" s="893"/>
    </row>
    <row r="7" spans="1:8" ht="15.75">
      <c r="A7" s="893"/>
      <c r="B7" s="893"/>
      <c r="C7" s="893"/>
      <c r="D7" s="893"/>
      <c r="E7" s="893"/>
      <c r="F7" s="893"/>
      <c r="G7" s="893"/>
      <c r="H7" s="893"/>
    </row>
    <row r="8" spans="1:8" ht="15.75">
      <c r="A8" s="893"/>
      <c r="B8" s="893"/>
      <c r="C8" s="893"/>
      <c r="D8" s="893"/>
      <c r="E8" s="893"/>
      <c r="F8" s="893"/>
      <c r="G8" s="893"/>
      <c r="H8" s="893"/>
    </row>
    <row r="9" spans="1:8" ht="15.75">
      <c r="A9" s="893"/>
      <c r="B9" s="893"/>
      <c r="C9" s="893"/>
      <c r="D9" s="893"/>
      <c r="E9" s="893"/>
      <c r="F9" s="893"/>
      <c r="G9" s="893"/>
      <c r="H9" s="893"/>
    </row>
    <row r="10" spans="1:8" ht="15.75">
      <c r="A10" s="893"/>
      <c r="B10" s="893"/>
      <c r="C10" s="893"/>
      <c r="D10" s="893"/>
      <c r="E10" s="893"/>
      <c r="F10" s="893"/>
      <c r="G10" s="893"/>
      <c r="H10" s="893"/>
    </row>
    <row r="11" spans="1:8" ht="15.75">
      <c r="A11" s="893"/>
      <c r="B11" s="893"/>
      <c r="C11" s="893"/>
      <c r="D11" s="893"/>
      <c r="E11" s="893"/>
      <c r="F11" s="893"/>
      <c r="G11" s="893"/>
      <c r="H11" s="893"/>
    </row>
    <row r="12" spans="1:8" ht="15.75">
      <c r="A12" s="893"/>
      <c r="B12" s="893"/>
      <c r="C12" s="893"/>
      <c r="D12" s="893"/>
      <c r="E12" s="893"/>
      <c r="F12" s="893"/>
      <c r="G12" s="893"/>
      <c r="H12" s="893"/>
    </row>
    <row r="13" spans="1:8" ht="15.75">
      <c r="A13" s="893"/>
      <c r="B13" s="893"/>
      <c r="C13" s="893"/>
      <c r="D13" s="893"/>
      <c r="E13" s="893"/>
      <c r="F13" s="893"/>
      <c r="G13" s="893"/>
      <c r="H13" s="893"/>
    </row>
    <row r="14" spans="1:8" ht="15.75">
      <c r="A14" s="893"/>
      <c r="B14" s="893"/>
      <c r="C14" s="893"/>
      <c r="D14" s="893"/>
      <c r="E14" s="893"/>
      <c r="F14" s="893"/>
      <c r="G14" s="893"/>
      <c r="H14" s="893"/>
    </row>
    <row r="15" spans="1:8" ht="15.75">
      <c r="A15" s="893"/>
      <c r="B15" s="893"/>
      <c r="C15" s="893"/>
      <c r="D15" s="893"/>
      <c r="E15" s="893"/>
      <c r="F15" s="893"/>
      <c r="G15" s="893"/>
      <c r="H15" s="893"/>
    </row>
    <row r="16" spans="1:8" ht="15.75">
      <c r="A16" s="893"/>
      <c r="B16" s="893"/>
      <c r="C16" s="893"/>
      <c r="D16" s="893"/>
      <c r="E16" s="893"/>
      <c r="F16" s="893"/>
      <c r="G16" s="893"/>
      <c r="H16" s="893"/>
    </row>
    <row r="17" spans="1:8" ht="15.75">
      <c r="A17" s="893"/>
      <c r="B17" s="893"/>
      <c r="C17" s="893"/>
      <c r="D17" s="893"/>
      <c r="E17" s="893"/>
      <c r="F17" s="893"/>
      <c r="G17" s="893"/>
      <c r="H17" s="893"/>
    </row>
    <row r="18" spans="1:8" ht="15.75">
      <c r="A18" s="893"/>
      <c r="B18" s="893"/>
      <c r="C18" s="893"/>
      <c r="D18" s="893"/>
      <c r="E18" s="893"/>
      <c r="F18" s="893"/>
      <c r="G18" s="893"/>
      <c r="H18" s="893"/>
    </row>
    <row r="19" spans="1:8" ht="15.75">
      <c r="A19" s="893"/>
      <c r="B19" s="893"/>
      <c r="C19" s="893"/>
      <c r="D19" s="893"/>
      <c r="E19" s="893"/>
      <c r="F19" s="893"/>
      <c r="G19" s="893"/>
      <c r="H19" s="893"/>
    </row>
    <row r="20" spans="1:8" ht="15.75">
      <c r="A20" s="893"/>
      <c r="B20" s="893"/>
      <c r="C20" s="893"/>
      <c r="D20" s="893"/>
      <c r="E20" s="893"/>
      <c r="F20" s="893"/>
      <c r="G20" s="893"/>
      <c r="H20" s="893"/>
    </row>
    <row r="21" spans="1:8" ht="15.75">
      <c r="A21" s="893"/>
      <c r="B21" s="893"/>
      <c r="C21" s="893"/>
      <c r="D21" s="893"/>
      <c r="E21" s="893"/>
      <c r="F21" s="893"/>
      <c r="G21" s="893"/>
      <c r="H21" s="893"/>
    </row>
    <row r="22" spans="1:8" ht="15.75">
      <c r="A22" s="893"/>
      <c r="B22" s="893"/>
      <c r="C22" s="893"/>
      <c r="D22" s="893"/>
      <c r="E22" s="893"/>
      <c r="F22" s="893"/>
      <c r="G22" s="893"/>
      <c r="H22" s="893"/>
    </row>
    <row r="23" spans="1:8" ht="15.75">
      <c r="A23" s="893"/>
      <c r="B23" s="893"/>
      <c r="C23" s="893"/>
      <c r="D23" s="893"/>
      <c r="E23" s="893"/>
      <c r="F23" s="893"/>
      <c r="G23" s="893"/>
      <c r="H23" s="893"/>
    </row>
    <row r="24" spans="1:8" ht="15.75">
      <c r="A24" s="893"/>
      <c r="B24" s="893"/>
      <c r="C24" s="893"/>
      <c r="D24" s="893"/>
      <c r="E24" s="893"/>
      <c r="F24" s="893"/>
      <c r="G24" s="893"/>
      <c r="H24" s="893"/>
    </row>
    <row r="25" spans="1:8" ht="15.75">
      <c r="A25" s="893"/>
      <c r="B25" s="893"/>
      <c r="C25" s="893"/>
      <c r="D25" s="893"/>
      <c r="E25" s="893"/>
      <c r="F25" s="893"/>
      <c r="G25" s="893"/>
      <c r="H25" s="893"/>
    </row>
    <row r="26" spans="1:8" ht="15.75">
      <c r="A26" s="893"/>
      <c r="B26" s="893"/>
      <c r="C26" s="893"/>
      <c r="D26" s="893"/>
      <c r="E26" s="893"/>
      <c r="F26" s="893"/>
      <c r="G26" s="893"/>
      <c r="H26" s="893"/>
    </row>
    <row r="27" spans="1:8" ht="15.75">
      <c r="A27" s="893"/>
      <c r="B27" s="893"/>
      <c r="C27" s="893"/>
      <c r="D27" s="893"/>
      <c r="E27" s="893"/>
      <c r="F27" s="893"/>
      <c r="G27" s="893"/>
      <c r="H27" s="893"/>
    </row>
    <row r="28" spans="1:8" ht="15.75">
      <c r="A28" s="893"/>
      <c r="B28" s="893"/>
      <c r="C28" s="893"/>
      <c r="D28" s="893"/>
      <c r="E28" s="893"/>
      <c r="F28" s="893"/>
      <c r="G28" s="893"/>
      <c r="H28" s="893"/>
    </row>
    <row r="29" spans="1:8" ht="15.75">
      <c r="A29" s="893"/>
      <c r="B29" s="893"/>
      <c r="C29" s="893"/>
      <c r="D29" s="893"/>
      <c r="E29" s="893"/>
      <c r="F29" s="893"/>
      <c r="G29" s="893"/>
      <c r="H29" s="893"/>
    </row>
    <row r="30" spans="1:8" ht="15.75">
      <c r="A30" s="893"/>
      <c r="B30" s="893"/>
      <c r="C30" s="893"/>
      <c r="D30" s="893"/>
      <c r="E30" s="893"/>
      <c r="F30" s="893"/>
      <c r="G30" s="893"/>
      <c r="H30" s="893"/>
    </row>
    <row r="31" spans="1:8" ht="15.75">
      <c r="A31" s="893"/>
      <c r="B31" s="893"/>
      <c r="C31" s="893"/>
      <c r="D31" s="893"/>
      <c r="E31" s="893"/>
      <c r="F31" s="893"/>
      <c r="G31" s="893"/>
      <c r="H31" s="893"/>
    </row>
    <row r="32" spans="1:8" ht="15.75">
      <c r="A32" s="893"/>
      <c r="B32" s="893"/>
      <c r="C32" s="893"/>
      <c r="D32" s="893"/>
      <c r="E32" s="893"/>
      <c r="F32" s="893"/>
      <c r="G32" s="893"/>
      <c r="H32" s="893"/>
    </row>
    <row r="33" spans="1:8" ht="15.75">
      <c r="A33" s="893"/>
      <c r="B33" s="893"/>
      <c r="C33" s="893"/>
      <c r="D33" s="893"/>
      <c r="E33" s="893"/>
      <c r="F33" s="893"/>
      <c r="G33" s="893"/>
      <c r="H33" s="893"/>
    </row>
    <row r="34" spans="1:8" ht="15.75">
      <c r="A34" s="893"/>
      <c r="B34" s="893"/>
      <c r="C34" s="893"/>
      <c r="D34" s="893"/>
      <c r="E34" s="893"/>
      <c r="F34" s="893"/>
      <c r="G34" s="893"/>
      <c r="H34" s="893"/>
    </row>
    <row r="35" spans="1:8" ht="15.75">
      <c r="A35" s="893"/>
      <c r="B35" s="893"/>
      <c r="C35" s="893"/>
      <c r="D35" s="893"/>
      <c r="E35" s="893"/>
      <c r="F35" s="893"/>
      <c r="G35" s="893"/>
      <c r="H35" s="893"/>
    </row>
    <row r="36" spans="1:8" ht="15.75">
      <c r="A36" s="893"/>
      <c r="B36" s="893"/>
      <c r="C36" s="893"/>
      <c r="D36" s="893"/>
      <c r="E36" s="893"/>
      <c r="F36" s="893"/>
      <c r="G36" s="893"/>
      <c r="H36" s="893"/>
    </row>
    <row r="37" spans="1:8" ht="15.75">
      <c r="A37" s="893"/>
      <c r="B37" s="893"/>
      <c r="C37" s="893"/>
      <c r="D37" s="893"/>
      <c r="E37" s="893"/>
      <c r="F37" s="893"/>
      <c r="G37" s="893"/>
      <c r="H37" s="893"/>
    </row>
    <row r="38" spans="1:8" ht="15.75">
      <c r="A38" s="893"/>
      <c r="B38" s="893"/>
      <c r="C38" s="893"/>
      <c r="D38" s="893"/>
      <c r="E38" s="893"/>
      <c r="F38" s="893"/>
      <c r="G38" s="893"/>
      <c r="H38" s="893"/>
    </row>
    <row r="39" spans="1:8" ht="15.75">
      <c r="A39" s="893"/>
      <c r="B39" s="893"/>
      <c r="C39" s="893"/>
      <c r="D39" s="893"/>
      <c r="E39" s="893"/>
      <c r="F39" s="893"/>
      <c r="G39" s="893"/>
      <c r="H39" s="893"/>
    </row>
    <row r="40" spans="1:8" ht="15.75">
      <c r="A40" s="893"/>
      <c r="B40" s="893"/>
      <c r="C40" s="893"/>
      <c r="D40" s="893"/>
      <c r="E40" s="893"/>
      <c r="F40" s="893"/>
      <c r="G40" s="893"/>
      <c r="H40" s="893"/>
    </row>
    <row r="41" spans="1:8" ht="15.75">
      <c r="A41" s="893"/>
      <c r="B41" s="893"/>
      <c r="C41" s="893"/>
      <c r="D41" s="893"/>
      <c r="E41" s="893"/>
      <c r="F41" s="893"/>
      <c r="G41" s="893"/>
      <c r="H41" s="893"/>
    </row>
    <row r="42" spans="1:8" ht="15.75">
      <c r="A42" s="893"/>
      <c r="B42" s="893"/>
      <c r="C42" s="893"/>
      <c r="D42" s="893"/>
      <c r="E42" s="893"/>
      <c r="F42" s="893"/>
      <c r="G42" s="893"/>
      <c r="H42" s="89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J58"/>
  <sheetViews>
    <sheetView zoomScale="75" zoomScaleNormal="75" zoomScalePageLayoutView="0" workbookViewId="0" topLeftCell="A1">
      <selection activeCell="I57" sqref="I57"/>
    </sheetView>
  </sheetViews>
  <sheetFormatPr defaultColWidth="8.88671875" defaultRowHeight="15.75"/>
  <cols>
    <col min="1" max="1" width="38.88671875" style="754" customWidth="1"/>
    <col min="2" max="6" width="11.88671875" style="754" customWidth="1"/>
    <col min="7" max="7" width="10.88671875" style="0" customWidth="1"/>
    <col min="8" max="16384" width="8.88671875" style="754" customWidth="1"/>
  </cols>
  <sheetData>
    <row r="1" ht="19.5">
      <c r="A1" s="753" t="s">
        <v>710</v>
      </c>
    </row>
    <row r="2" spans="1:6" ht="76.5" customHeight="1">
      <c r="A2" s="928" t="s">
        <v>939</v>
      </c>
      <c r="B2" s="928"/>
      <c r="C2" s="928"/>
      <c r="D2" s="928"/>
      <c r="E2" s="928"/>
      <c r="F2" s="928"/>
    </row>
    <row r="3" spans="1:6" ht="15.75" customHeight="1">
      <c r="A3" s="755"/>
      <c r="B3" s="755"/>
      <c r="C3" s="755"/>
      <c r="D3" s="755"/>
      <c r="E3" s="755"/>
      <c r="F3" s="755"/>
    </row>
    <row r="4" spans="2:10" ht="15.75">
      <c r="B4" s="929" t="s">
        <v>711</v>
      </c>
      <c r="C4" s="929"/>
      <c r="D4" s="929"/>
      <c r="E4" s="929"/>
      <c r="F4" s="930"/>
      <c r="H4" s="43"/>
      <c r="I4" s="43"/>
      <c r="J4" s="43"/>
    </row>
    <row r="5" spans="1:9" ht="15.75">
      <c r="A5" s="756" t="s">
        <v>711</v>
      </c>
      <c r="B5" s="757" t="s">
        <v>712</v>
      </c>
      <c r="C5" s="758" t="s">
        <v>713</v>
      </c>
      <c r="D5" s="759" t="s">
        <v>714</v>
      </c>
      <c r="E5" s="760" t="s">
        <v>715</v>
      </c>
      <c r="F5" s="43"/>
      <c r="G5" s="43"/>
      <c r="H5" s="43"/>
      <c r="I5" s="43"/>
    </row>
    <row r="6" spans="2:9" ht="15.75">
      <c r="B6" s="761"/>
      <c r="C6" s="762"/>
      <c r="E6" s="763"/>
      <c r="F6" s="43"/>
      <c r="G6" s="43"/>
      <c r="H6" s="43"/>
      <c r="I6" s="43"/>
    </row>
    <row r="7" spans="1:9" ht="15.75">
      <c r="A7" s="764" t="s">
        <v>716</v>
      </c>
      <c r="B7" s="761"/>
      <c r="C7" s="762"/>
      <c r="E7" s="763"/>
      <c r="F7" s="43"/>
      <c r="G7" s="43"/>
      <c r="H7" s="43"/>
      <c r="I7" s="43"/>
    </row>
    <row r="8" spans="1:9" ht="15.75">
      <c r="A8" s="765" t="s">
        <v>717</v>
      </c>
      <c r="B8" s="761">
        <f>DAC1_E!G16</f>
        <v>0</v>
      </c>
      <c r="C8" s="762">
        <f>Dac2a_E!P209</f>
        <v>0</v>
      </c>
      <c r="D8" s="766" t="s">
        <v>273</v>
      </c>
      <c r="E8" s="767" t="s">
        <v>273</v>
      </c>
      <c r="F8" s="43"/>
      <c r="G8" s="43"/>
      <c r="H8" s="43"/>
      <c r="I8" s="43"/>
    </row>
    <row r="9" spans="1:7" ht="12.75" customHeight="1">
      <c r="A9" s="768" t="s">
        <v>387</v>
      </c>
      <c r="B9" s="761"/>
      <c r="E9" s="763"/>
      <c r="F9" s="43"/>
      <c r="G9" s="754"/>
    </row>
    <row r="10" spans="1:9" ht="15.75">
      <c r="A10" s="790" t="s">
        <v>718</v>
      </c>
      <c r="B10" s="761">
        <f>DAC1_E!C16</f>
        <v>0</v>
      </c>
      <c r="C10" s="762">
        <f>Dac2a_E!C209</f>
        <v>0</v>
      </c>
      <c r="D10" s="766" t="s">
        <v>273</v>
      </c>
      <c r="E10" s="767" t="s">
        <v>273</v>
      </c>
      <c r="F10" s="43"/>
      <c r="G10" s="43"/>
      <c r="H10" s="43"/>
      <c r="I10" s="43"/>
    </row>
    <row r="11" spans="1:9" ht="15.75">
      <c r="A11" s="790" t="s">
        <v>719</v>
      </c>
      <c r="B11" s="791">
        <f>DAC1_E!D16+DAC1_E!F16-DAC1_E!F57</f>
        <v>0</v>
      </c>
      <c r="C11" s="762">
        <f>Dac2a_E!N209</f>
        <v>0</v>
      </c>
      <c r="D11" s="766" t="s">
        <v>273</v>
      </c>
      <c r="E11" s="767" t="s">
        <v>273</v>
      </c>
      <c r="F11" s="43"/>
      <c r="G11" s="43"/>
      <c r="H11" s="43"/>
      <c r="I11" s="43"/>
    </row>
    <row r="12" spans="1:9" ht="15.75">
      <c r="A12" s="792" t="s">
        <v>742</v>
      </c>
      <c r="B12" s="793">
        <f>DAC1_E!G57</f>
        <v>0</v>
      </c>
      <c r="C12" s="787">
        <f>Dac2a_E!G209</f>
        <v>0</v>
      </c>
      <c r="D12" s="788" t="s">
        <v>273</v>
      </c>
      <c r="E12" s="789" t="s">
        <v>273</v>
      </c>
      <c r="F12" s="43"/>
      <c r="G12" s="43"/>
      <c r="H12" s="43"/>
      <c r="I12" s="43"/>
    </row>
    <row r="13" spans="1:9" ht="15.75">
      <c r="A13" s="765" t="s">
        <v>720</v>
      </c>
      <c r="B13" s="761">
        <f>DAC1_E!G66</f>
        <v>0</v>
      </c>
      <c r="C13" s="787">
        <f>Dac2a_E!P289</f>
        <v>0</v>
      </c>
      <c r="D13" s="766" t="s">
        <v>273</v>
      </c>
      <c r="E13" s="767" t="s">
        <v>273</v>
      </c>
      <c r="F13" s="43"/>
      <c r="G13" s="43"/>
      <c r="H13" s="43"/>
      <c r="I13" s="43"/>
    </row>
    <row r="14" spans="2:9" ht="15.75">
      <c r="B14" s="761"/>
      <c r="C14" s="762"/>
      <c r="E14" s="763"/>
      <c r="F14" s="43"/>
      <c r="G14" s="43"/>
      <c r="H14" s="43"/>
      <c r="I14" s="43"/>
    </row>
    <row r="15" spans="1:9" ht="15.75">
      <c r="A15" s="764" t="s">
        <v>721</v>
      </c>
      <c r="B15" s="761"/>
      <c r="C15" s="762"/>
      <c r="E15" s="763"/>
      <c r="F15" s="43"/>
      <c r="G15" s="43"/>
      <c r="H15" s="43"/>
      <c r="I15" s="43"/>
    </row>
    <row r="16" spans="1:9" ht="15.75">
      <c r="A16" s="754" t="s">
        <v>722</v>
      </c>
      <c r="B16" s="761">
        <f>DAC1_E!G81</f>
        <v>0</v>
      </c>
      <c r="C16" s="770" t="s">
        <v>273</v>
      </c>
      <c r="D16" s="754">
        <f>Dac2b_E!I219</f>
        <v>0</v>
      </c>
      <c r="E16" s="767" t="s">
        <v>273</v>
      </c>
      <c r="F16" s="43"/>
      <c r="G16" s="43"/>
      <c r="H16" s="43"/>
      <c r="I16" s="43"/>
    </row>
    <row r="17" spans="1:9" ht="15.75">
      <c r="A17" s="754" t="s">
        <v>723</v>
      </c>
      <c r="B17" s="761">
        <f>DAC1_E!G100</f>
        <v>0</v>
      </c>
      <c r="C17" s="770" t="s">
        <v>273</v>
      </c>
      <c r="D17" s="754">
        <f>Dac2b_E!I228</f>
        <v>0</v>
      </c>
      <c r="E17" s="767" t="s">
        <v>273</v>
      </c>
      <c r="F17" s="43"/>
      <c r="G17" s="43"/>
      <c r="H17" s="43"/>
      <c r="I17" s="43"/>
    </row>
    <row r="18" spans="2:9" ht="15.75">
      <c r="B18" s="761"/>
      <c r="C18" s="762"/>
      <c r="E18" s="763"/>
      <c r="F18" s="43"/>
      <c r="G18" s="43"/>
      <c r="H18" s="43"/>
      <c r="I18" s="43"/>
    </row>
    <row r="19" spans="1:9" ht="15.75">
      <c r="A19" s="764" t="s">
        <v>724</v>
      </c>
      <c r="B19" s="761"/>
      <c r="C19" s="762"/>
      <c r="E19" s="763"/>
      <c r="F19" s="43"/>
      <c r="G19" s="43"/>
      <c r="H19" s="43"/>
      <c r="I19" s="43"/>
    </row>
    <row r="20" spans="1:9" ht="15.75">
      <c r="A20" s="754" t="s">
        <v>725</v>
      </c>
      <c r="B20" s="761">
        <f>DAC1_E!G108</f>
        <v>0</v>
      </c>
      <c r="C20" s="770" t="s">
        <v>273</v>
      </c>
      <c r="D20" s="766" t="s">
        <v>273</v>
      </c>
      <c r="E20" s="763">
        <f>Dac4_E!L223</f>
        <v>0</v>
      </c>
      <c r="F20" s="43"/>
      <c r="G20" s="43"/>
      <c r="H20" s="43"/>
      <c r="I20" s="43"/>
    </row>
    <row r="21" spans="1:7" ht="12.75" customHeight="1">
      <c r="A21" s="768" t="s">
        <v>387</v>
      </c>
      <c r="B21" s="761"/>
      <c r="E21" s="763"/>
      <c r="F21" s="43"/>
      <c r="G21" s="754"/>
    </row>
    <row r="22" spans="1:9" ht="15.75">
      <c r="A22" s="769" t="s">
        <v>726</v>
      </c>
      <c r="B22" s="761">
        <f>DAC1_E!G109</f>
        <v>0</v>
      </c>
      <c r="C22" s="770" t="s">
        <v>273</v>
      </c>
      <c r="D22" s="766" t="s">
        <v>273</v>
      </c>
      <c r="E22" s="763">
        <f>Dac4_E!C223</f>
        <v>0</v>
      </c>
      <c r="F22" s="43"/>
      <c r="G22" s="43"/>
      <c r="H22" s="43"/>
      <c r="I22" s="43"/>
    </row>
    <row r="23" spans="1:9" ht="15.75">
      <c r="A23" s="769" t="s">
        <v>727</v>
      </c>
      <c r="B23" s="761">
        <f>DAC1_E!G112</f>
        <v>0</v>
      </c>
      <c r="C23" s="770" t="s">
        <v>273</v>
      </c>
      <c r="D23" s="766" t="s">
        <v>273</v>
      </c>
      <c r="E23" s="763">
        <f>Dac4_E!D223</f>
        <v>0</v>
      </c>
      <c r="F23" s="43"/>
      <c r="G23" s="43"/>
      <c r="H23" s="43"/>
      <c r="I23" s="43"/>
    </row>
    <row r="24" spans="1:7" ht="12.75" customHeight="1">
      <c r="A24" s="771" t="s">
        <v>387</v>
      </c>
      <c r="B24" s="761"/>
      <c r="E24" s="763"/>
      <c r="F24" s="43"/>
      <c r="G24" s="754"/>
    </row>
    <row r="25" spans="1:9" ht="15.75">
      <c r="A25" s="772" t="s">
        <v>728</v>
      </c>
      <c r="B25" s="761">
        <f>DAC1_E!G114</f>
        <v>0</v>
      </c>
      <c r="C25" s="770" t="s">
        <v>273</v>
      </c>
      <c r="D25" s="766" t="s">
        <v>273</v>
      </c>
      <c r="E25" s="763">
        <f>Dac4_E!E223</f>
        <v>0</v>
      </c>
      <c r="F25" s="43"/>
      <c r="G25" s="43"/>
      <c r="H25" s="43"/>
      <c r="I25" s="43"/>
    </row>
    <row r="26" spans="1:9" ht="15.75">
      <c r="A26" s="769" t="s">
        <v>729</v>
      </c>
      <c r="B26" s="761">
        <f>DAC1_E!G116</f>
        <v>0</v>
      </c>
      <c r="C26" s="770" t="s">
        <v>273</v>
      </c>
      <c r="D26" s="766" t="s">
        <v>273</v>
      </c>
      <c r="E26" s="763">
        <f>Dac4_E!F223</f>
        <v>0</v>
      </c>
      <c r="F26" s="43"/>
      <c r="G26" s="43"/>
      <c r="H26" s="43"/>
      <c r="I26" s="43"/>
    </row>
    <row r="27" spans="1:7" ht="12.75" customHeight="1">
      <c r="A27" s="771" t="s">
        <v>387</v>
      </c>
      <c r="B27" s="761"/>
      <c r="E27" s="763"/>
      <c r="F27" s="43"/>
      <c r="G27" s="754"/>
    </row>
    <row r="28" spans="1:9" ht="15.75">
      <c r="A28" s="772" t="s">
        <v>730</v>
      </c>
      <c r="B28" s="761">
        <f>DAC1_E!G117+DAC1_E!G118</f>
        <v>0</v>
      </c>
      <c r="C28" s="770" t="s">
        <v>273</v>
      </c>
      <c r="D28" s="766" t="s">
        <v>273</v>
      </c>
      <c r="E28" s="763">
        <f>Dac4_E!I223</f>
        <v>0</v>
      </c>
      <c r="F28" s="43"/>
      <c r="G28" s="43"/>
      <c r="H28" s="43"/>
      <c r="I28" s="43"/>
    </row>
    <row r="29" spans="1:9" ht="15.75">
      <c r="A29" s="754" t="s">
        <v>731</v>
      </c>
      <c r="B29" s="773">
        <f>DAC1_E!G122</f>
        <v>0</v>
      </c>
      <c r="C29" s="774" t="s">
        <v>273</v>
      </c>
      <c r="D29" s="775" t="s">
        <v>273</v>
      </c>
      <c r="E29" s="776">
        <f>Dac4_E!L232</f>
        <v>0</v>
      </c>
      <c r="F29" s="43"/>
      <c r="G29" s="43"/>
      <c r="H29" s="43"/>
      <c r="I29" s="43"/>
    </row>
    <row r="30" spans="3:10" ht="15.75">
      <c r="C30" s="766"/>
      <c r="D30" s="766"/>
      <c r="E30" s="777"/>
      <c r="F30" s="766"/>
      <c r="H30" s="43"/>
      <c r="I30" s="43"/>
      <c r="J30" s="43"/>
    </row>
    <row r="31" spans="2:6" ht="15.75">
      <c r="B31" s="929" t="s">
        <v>732</v>
      </c>
      <c r="C31" s="929"/>
      <c r="D31" s="929"/>
      <c r="E31" s="929"/>
      <c r="F31" s="930"/>
    </row>
    <row r="32" spans="1:7" ht="15.75">
      <c r="A32" s="756" t="s">
        <v>732</v>
      </c>
      <c r="B32" s="757" t="s">
        <v>712</v>
      </c>
      <c r="C32" s="758"/>
      <c r="D32" s="759"/>
      <c r="E32" s="760" t="s">
        <v>715</v>
      </c>
      <c r="F32" s="43"/>
      <c r="G32" s="754"/>
    </row>
    <row r="33" spans="1:9" ht="15.75">
      <c r="A33" s="764" t="s">
        <v>733</v>
      </c>
      <c r="B33" s="773">
        <f>DAC1_E!E124</f>
        <v>0</v>
      </c>
      <c r="C33" s="778" t="s">
        <v>273</v>
      </c>
      <c r="D33" s="778" t="s">
        <v>273</v>
      </c>
      <c r="E33" s="776">
        <f>Dac4_E!M235</f>
        <v>0</v>
      </c>
      <c r="F33" s="43"/>
      <c r="G33" s="43"/>
      <c r="H33" s="43"/>
      <c r="I33" s="43"/>
    </row>
    <row r="34" spans="3:10" ht="15.75">
      <c r="C34" s="766"/>
      <c r="D34" s="766"/>
      <c r="F34" s="766"/>
      <c r="H34" s="43"/>
      <c r="I34" s="43"/>
      <c r="J34" s="43"/>
    </row>
    <row r="36" spans="2:6" ht="27.75" customHeight="1">
      <c r="B36" s="779" t="s">
        <v>734</v>
      </c>
      <c r="C36" s="779" t="s">
        <v>732</v>
      </c>
      <c r="D36" s="931" t="s">
        <v>735</v>
      </c>
      <c r="E36" s="931"/>
      <c r="F36" s="780"/>
    </row>
    <row r="37" spans="1:7" ht="15.75">
      <c r="A37" s="756" t="s">
        <v>736</v>
      </c>
      <c r="B37" s="758" t="s">
        <v>712</v>
      </c>
      <c r="C37" s="760" t="s">
        <v>712</v>
      </c>
      <c r="D37" s="758" t="s">
        <v>737</v>
      </c>
      <c r="E37" s="760" t="s">
        <v>738</v>
      </c>
      <c r="F37" s="781"/>
      <c r="G37" s="754"/>
    </row>
    <row r="38" spans="2:7" ht="15.75">
      <c r="B38" s="762"/>
      <c r="C38" s="763"/>
      <c r="D38" s="762"/>
      <c r="E38" s="763"/>
      <c r="F38"/>
      <c r="G38" s="754"/>
    </row>
    <row r="39" spans="1:7" ht="15.75">
      <c r="A39" s="782" t="s">
        <v>739</v>
      </c>
      <c r="B39" s="762"/>
      <c r="C39" s="763"/>
      <c r="D39" s="762"/>
      <c r="E39" s="763"/>
      <c r="F39"/>
      <c r="G39" s="754"/>
    </row>
    <row r="40" spans="1:7" ht="15.75">
      <c r="A40" s="783" t="s">
        <v>717</v>
      </c>
      <c r="B40" s="762">
        <f>DAC1_E!J16</f>
        <v>0</v>
      </c>
      <c r="C40" s="763">
        <f>DAC1_E!E16</f>
        <v>0</v>
      </c>
      <c r="D40" s="754">
        <f>Dac3a_E!G209</f>
        <v>0</v>
      </c>
      <c r="E40" s="763">
        <f>Dac5_E!C73</f>
        <v>0</v>
      </c>
      <c r="F40"/>
      <c r="G40" s="754"/>
    </row>
    <row r="41" spans="1:7" ht="12.75" customHeight="1">
      <c r="A41" s="784" t="s">
        <v>387</v>
      </c>
      <c r="B41" s="762"/>
      <c r="C41" s="763"/>
      <c r="D41" s="762"/>
      <c r="E41" s="763"/>
      <c r="F41" s="43"/>
      <c r="G41" s="754"/>
    </row>
    <row r="42" spans="1:7" ht="15.75">
      <c r="A42" s="785" t="s">
        <v>718</v>
      </c>
      <c r="B42" s="762">
        <f>DAC1_E!H16</f>
        <v>0</v>
      </c>
      <c r="C42" s="763">
        <f>DAC1_E!C16</f>
        <v>0</v>
      </c>
      <c r="D42" s="754">
        <f>Dac3a_E!C209</f>
        <v>0</v>
      </c>
      <c r="E42" s="763">
        <f>Dac5_E!D73</f>
        <v>0</v>
      </c>
      <c r="F42"/>
      <c r="G42" s="754"/>
    </row>
    <row r="43" spans="1:7" ht="15.75">
      <c r="A43" s="785" t="s">
        <v>719</v>
      </c>
      <c r="B43" s="762">
        <f>DAC1_E!I16</f>
        <v>0</v>
      </c>
      <c r="C43" s="763">
        <f>DAC1_E!D16</f>
        <v>0</v>
      </c>
      <c r="D43" s="754">
        <f>Dac3a_E!F209</f>
        <v>0</v>
      </c>
      <c r="E43" s="763">
        <f>Dac5_E!C73-Dac5_E!D73</f>
        <v>0</v>
      </c>
      <c r="F43"/>
      <c r="G43" s="754"/>
    </row>
    <row r="44" spans="1:7" ht="15.75">
      <c r="A44" s="785" t="s">
        <v>741</v>
      </c>
      <c r="B44" s="762">
        <f>DAC1_E!J61</f>
        <v>0</v>
      </c>
      <c r="C44" s="763">
        <f>DAC1_E!E61</f>
        <v>0</v>
      </c>
      <c r="D44" s="754">
        <f>Dac3a_E!H209</f>
        <v>0</v>
      </c>
      <c r="E44" s="767" t="s">
        <v>273</v>
      </c>
      <c r="F44"/>
      <c r="G44" s="754"/>
    </row>
    <row r="45" spans="1:7" ht="15.75">
      <c r="A45" s="783" t="s">
        <v>720</v>
      </c>
      <c r="B45" s="762">
        <f>DAC1_E!J66</f>
        <v>0</v>
      </c>
      <c r="C45" s="763">
        <f>DAC1_E!E66</f>
        <v>0</v>
      </c>
      <c r="D45" s="754">
        <f>Dac3a_E!G292</f>
        <v>0</v>
      </c>
      <c r="E45" s="767" t="s">
        <v>273</v>
      </c>
      <c r="F45"/>
      <c r="G45" s="754"/>
    </row>
    <row r="46" spans="1:7" ht="15.75">
      <c r="A46" s="763"/>
      <c r="B46" s="762"/>
      <c r="C46" s="763"/>
      <c r="D46" s="762"/>
      <c r="E46" s="763"/>
      <c r="F46"/>
      <c r="G46" s="754"/>
    </row>
    <row r="47" spans="1:7" ht="15.75">
      <c r="A47" s="764" t="s">
        <v>740</v>
      </c>
      <c r="B47" s="762"/>
      <c r="C47" s="763"/>
      <c r="D47" s="762"/>
      <c r="E47" s="763"/>
      <c r="F47"/>
      <c r="G47" s="754"/>
    </row>
    <row r="48" spans="1:7" ht="15.75">
      <c r="A48" s="754" t="s">
        <v>722</v>
      </c>
      <c r="B48" s="786">
        <f>DAC1_E!J81</f>
        <v>0</v>
      </c>
      <c r="C48" s="776">
        <f>DAC1_E!E81</f>
        <v>0</v>
      </c>
      <c r="D48" s="774" t="s">
        <v>273</v>
      </c>
      <c r="E48" s="776">
        <f>Dac5_E!E73</f>
        <v>0</v>
      </c>
      <c r="F48"/>
      <c r="G48" s="754"/>
    </row>
    <row r="50" spans="2:7" ht="28.5" customHeight="1">
      <c r="B50" s="932"/>
      <c r="C50" s="932"/>
      <c r="F50"/>
      <c r="G50" s="754"/>
    </row>
    <row r="51" spans="1:7" ht="15.75">
      <c r="A51" s="764"/>
      <c r="B51" s="894"/>
      <c r="C51" s="894"/>
      <c r="F51"/>
      <c r="G51" s="754"/>
    </row>
    <row r="52" spans="1:7" ht="15.75">
      <c r="A52" s="765"/>
      <c r="C52" s="766"/>
      <c r="D52" s="43"/>
      <c r="E52" s="43"/>
      <c r="F52"/>
      <c r="G52" s="754"/>
    </row>
    <row r="53" spans="1:6" ht="12.75" customHeight="1">
      <c r="A53" s="768"/>
      <c r="F53" s="766"/>
    </row>
    <row r="54" spans="1:7" ht="15.75">
      <c r="A54" s="794"/>
      <c r="B54" s="189"/>
      <c r="C54" s="766"/>
      <c r="D54" s="43"/>
      <c r="E54" s="43"/>
      <c r="F54"/>
      <c r="G54" s="754"/>
    </row>
    <row r="55" spans="1:7" ht="15.75">
      <c r="A55" s="769"/>
      <c r="C55" s="766"/>
      <c r="D55" s="43"/>
      <c r="E55" s="43"/>
      <c r="F55"/>
      <c r="G55" s="754"/>
    </row>
    <row r="56" spans="1:7" ht="15.75">
      <c r="A56" s="769"/>
      <c r="C56" s="766"/>
      <c r="D56" s="43"/>
      <c r="E56" s="43"/>
      <c r="F56"/>
      <c r="G56" s="754"/>
    </row>
    <row r="57" spans="1:7" ht="15.75">
      <c r="A57" s="765"/>
      <c r="D57" s="43"/>
      <c r="E57" s="43"/>
      <c r="F57"/>
      <c r="G57" s="754"/>
    </row>
    <row r="58" spans="1:7" ht="15.75">
      <c r="A58" s="795"/>
      <c r="C58" s="895"/>
      <c r="D58" s="43"/>
      <c r="E58" s="43"/>
      <c r="F58"/>
      <c r="G58" s="754"/>
    </row>
  </sheetData>
  <sheetProtection/>
  <mergeCells count="5">
    <mergeCell ref="A2:F2"/>
    <mergeCell ref="B4:F4"/>
    <mergeCell ref="B31:F31"/>
    <mergeCell ref="D36:E36"/>
    <mergeCell ref="B50:C50"/>
  </mergeCells>
  <conditionalFormatting sqref="B8 B10:B13 B57:B58">
    <cfRule type="cellIs" priority="8" dxfId="8" operator="notBetween" stopIfTrue="1">
      <formula>$C8+O.5</formula>
      <formula>$C8-O.5</formula>
    </cfRule>
  </conditionalFormatting>
  <conditionalFormatting sqref="C8 C10:C13 D16:D17 E20 E22:E23 E25:E26 E28:E29 E33 D40 D42:D45 C57:C58">
    <cfRule type="cellIs" priority="7" dxfId="8" operator="notBetween" stopIfTrue="1">
      <formula>$B8+O.5</formula>
      <formula>$B8-O.5</formula>
    </cfRule>
  </conditionalFormatting>
  <conditionalFormatting sqref="B16:B17 B40 B42:B45">
    <cfRule type="cellIs" priority="6" dxfId="8" operator="notBetween" stopIfTrue="1">
      <formula>$D16+O.5</formula>
      <formula>$D16-O.5</formula>
    </cfRule>
  </conditionalFormatting>
  <conditionalFormatting sqref="B20 B22:B23 B25:B26 B28:B29 B33">
    <cfRule type="cellIs" priority="5" dxfId="8" operator="notBetween" stopIfTrue="1">
      <formula>$E20+O.5</formula>
      <formula>$E20-O.5</formula>
    </cfRule>
  </conditionalFormatting>
  <conditionalFormatting sqref="B8 B10:B13 B57:B58">
    <cfRule type="cellIs" priority="4" dxfId="8" operator="notBetween" stopIfTrue="1">
      <formula>$C8+O.5</formula>
      <formula>$C8-O.5</formula>
    </cfRule>
  </conditionalFormatting>
  <conditionalFormatting sqref="C8 C10:C13 D16:D17 E20 E22:E23 E25:E26 E28:E29 E33 D40 D42:D45 C57:C58">
    <cfRule type="cellIs" priority="3" dxfId="8" operator="notBetween" stopIfTrue="1">
      <formula>$B8+O.5</formula>
      <formula>$B8-O.5</formula>
    </cfRule>
  </conditionalFormatting>
  <conditionalFormatting sqref="B16:B17 B40 B42:B45">
    <cfRule type="cellIs" priority="2" dxfId="8" operator="notBetween" stopIfTrue="1">
      <formula>$D16+O.5</formula>
      <formula>$D16-O.5</formula>
    </cfRule>
  </conditionalFormatting>
  <conditionalFormatting sqref="B20 B22:B23 B25:B26 B28:B29 B33">
    <cfRule type="cellIs" priority="1" dxfId="8" operator="notBetween" stopIfTrue="1">
      <formula>$E20+O.5</formula>
      <formula>$E20-O.5</formula>
    </cfRule>
  </conditionalFormatting>
  <printOptions horizontalCentered="1"/>
  <pageMargins left="0.3937007874015748" right="0.3937007874015748" top="0.5905511811023623" bottom="0.5905511811023623" header="0.11811023622047245" footer="0.11811023622047245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130"/>
  <sheetViews>
    <sheetView showGridLines="0" defaultGridColor="0" zoomScaleSheetLayoutView="100" zoomScalePageLayoutView="0" colorId="12" workbookViewId="0" topLeftCell="A1">
      <pane ySplit="8" topLeftCell="A9" activePane="bottomLeft" state="frozen"/>
      <selection pane="topLeft" activeCell="A2" sqref="A2"/>
      <selection pane="bottomLeft" activeCell="J2" sqref="J2"/>
    </sheetView>
  </sheetViews>
  <sheetFormatPr defaultColWidth="11.4453125" defaultRowHeight="15.75"/>
  <cols>
    <col min="1" max="1" width="40.77734375" style="25" customWidth="1"/>
    <col min="2" max="2" width="3.5546875" style="26" customWidth="1"/>
    <col min="3" max="6" width="7.77734375" style="2" customWidth="1"/>
    <col min="7" max="7" width="9.21484375" style="13" customWidth="1"/>
    <col min="8" max="9" width="7.77734375" style="2" customWidth="1"/>
    <col min="10" max="10" width="9.21484375" style="19" customWidth="1"/>
    <col min="11" max="11" width="6.4453125" style="19" customWidth="1"/>
    <col min="12" max="12" width="7.6640625" style="19" customWidth="1"/>
    <col min="13" max="16384" width="11.4453125" style="19" customWidth="1"/>
  </cols>
  <sheetData>
    <row r="1" spans="1:10" s="2" customFormat="1" ht="14.25" customHeight="1" thickBot="1">
      <c r="A1" s="101" t="s">
        <v>111</v>
      </c>
      <c r="B1" s="1"/>
      <c r="C1" s="1"/>
      <c r="D1" s="1"/>
      <c r="E1" s="1"/>
      <c r="G1" s="13"/>
      <c r="H1" s="3" t="s">
        <v>0</v>
      </c>
      <c r="I1" s="29"/>
      <c r="J1" s="145" t="s">
        <v>1</v>
      </c>
    </row>
    <row r="2" spans="1:10" s="2" customFormat="1" ht="13.5" customHeight="1" thickBot="1" thickTop="1">
      <c r="A2" s="102" t="s">
        <v>2</v>
      </c>
      <c r="B2" s="4"/>
      <c r="C2" s="4"/>
      <c r="D2" s="4"/>
      <c r="E2" s="4"/>
      <c r="G2" s="13"/>
      <c r="H2" s="3" t="s">
        <v>3</v>
      </c>
      <c r="I2" s="30"/>
      <c r="J2" s="362">
        <v>2015</v>
      </c>
    </row>
    <row r="3" spans="1:10" s="2" customFormat="1" ht="12" customHeight="1" thickTop="1">
      <c r="A3" s="808" t="s">
        <v>942</v>
      </c>
      <c r="B3" s="5"/>
      <c r="C3" s="5"/>
      <c r="D3" s="5"/>
      <c r="E3" s="5"/>
      <c r="G3" s="13"/>
      <c r="H3" s="3" t="s">
        <v>4</v>
      </c>
      <c r="J3" s="41" t="s">
        <v>1</v>
      </c>
    </row>
    <row r="4" spans="2:7" s="2" customFormat="1" ht="12" customHeight="1">
      <c r="B4" s="6"/>
      <c r="C4" s="6"/>
      <c r="D4" s="6"/>
      <c r="E4" s="6"/>
      <c r="G4" s="13"/>
    </row>
    <row r="5" spans="1:11" s="8" customFormat="1" ht="12" customHeight="1">
      <c r="A5" s="7"/>
      <c r="B5" s="111"/>
      <c r="C5" s="897" t="s">
        <v>5</v>
      </c>
      <c r="D5" s="897"/>
      <c r="E5" s="897"/>
      <c r="F5" s="897"/>
      <c r="G5" s="898"/>
      <c r="H5" s="899" t="s">
        <v>6</v>
      </c>
      <c r="I5" s="900"/>
      <c r="J5" s="900"/>
      <c r="K5" s="36"/>
    </row>
    <row r="6" spans="1:10" s="83" customFormat="1" ht="12" customHeight="1">
      <c r="A6" s="92"/>
      <c r="B6" s="93"/>
      <c r="C6" s="797">
        <v>1121</v>
      </c>
      <c r="D6" s="797">
        <v>1122</v>
      </c>
      <c r="E6" s="797">
        <v>1120</v>
      </c>
      <c r="F6" s="797">
        <v>1130</v>
      </c>
      <c r="G6" s="798">
        <v>1140</v>
      </c>
      <c r="H6" s="799">
        <v>1151</v>
      </c>
      <c r="I6" s="799">
        <v>1152</v>
      </c>
      <c r="J6" s="797">
        <v>1150</v>
      </c>
    </row>
    <row r="7" spans="1:10" s="46" customFormat="1" ht="13.5" customHeight="1">
      <c r="A7" s="45" t="s">
        <v>7</v>
      </c>
      <c r="B7" s="112"/>
      <c r="C7" s="901" t="s">
        <v>348</v>
      </c>
      <c r="D7" s="902"/>
      <c r="E7" s="903"/>
      <c r="F7" s="904" t="s">
        <v>763</v>
      </c>
      <c r="G7" s="906" t="s">
        <v>272</v>
      </c>
      <c r="H7" s="39"/>
      <c r="I7" s="40"/>
      <c r="J7" s="907" t="s">
        <v>123</v>
      </c>
    </row>
    <row r="8" spans="1:10" s="10" customFormat="1" ht="38.25" customHeight="1" thickBot="1">
      <c r="A8" s="79"/>
      <c r="B8" s="113"/>
      <c r="C8" s="80" t="s">
        <v>562</v>
      </c>
      <c r="D8" s="31" t="s">
        <v>125</v>
      </c>
      <c r="E8" s="81" t="s">
        <v>126</v>
      </c>
      <c r="F8" s="905"/>
      <c r="G8" s="906"/>
      <c r="H8" s="82" t="s">
        <v>597</v>
      </c>
      <c r="I8" s="31" t="s">
        <v>125</v>
      </c>
      <c r="J8" s="907"/>
    </row>
    <row r="9" spans="1:10" s="47" customFormat="1" ht="16.5" customHeight="1" thickTop="1">
      <c r="A9" s="134" t="s">
        <v>566</v>
      </c>
      <c r="B9" s="361"/>
      <c r="C9" s="364" t="s">
        <v>273</v>
      </c>
      <c r="D9" s="365" t="s">
        <v>273</v>
      </c>
      <c r="E9" s="701" t="s">
        <v>273</v>
      </c>
      <c r="F9" s="365" t="s">
        <v>273</v>
      </c>
      <c r="G9" s="702" t="s">
        <v>273</v>
      </c>
      <c r="H9" s="366" t="s">
        <v>273</v>
      </c>
      <c r="I9" s="365" t="s">
        <v>273</v>
      </c>
      <c r="J9" s="703" t="s">
        <v>273</v>
      </c>
    </row>
    <row r="10" spans="1:11" ht="15.75" customHeight="1">
      <c r="A10" s="367" t="s">
        <v>102</v>
      </c>
      <c r="B10" s="136" t="s">
        <v>103</v>
      </c>
      <c r="C10" s="74" t="s">
        <v>273</v>
      </c>
      <c r="D10" s="72" t="s">
        <v>273</v>
      </c>
      <c r="E10" s="137" t="s">
        <v>273</v>
      </c>
      <c r="F10" s="72" t="s">
        <v>273</v>
      </c>
      <c r="G10" s="443"/>
      <c r="H10" s="74" t="s">
        <v>273</v>
      </c>
      <c r="I10" s="72" t="s">
        <v>273</v>
      </c>
      <c r="J10" s="138" t="s">
        <v>273</v>
      </c>
      <c r="K10" s="24"/>
    </row>
    <row r="11" spans="1:11" ht="15.75" customHeight="1">
      <c r="A11" s="368" t="s">
        <v>104</v>
      </c>
      <c r="B11" s="22" t="s">
        <v>105</v>
      </c>
      <c r="C11" s="66" t="s">
        <v>273</v>
      </c>
      <c r="D11" s="73" t="s">
        <v>273</v>
      </c>
      <c r="E11" s="76" t="s">
        <v>273</v>
      </c>
      <c r="F11" s="72" t="s">
        <v>273</v>
      </c>
      <c r="G11" s="429"/>
      <c r="H11" s="66" t="s">
        <v>273</v>
      </c>
      <c r="I11" s="73" t="s">
        <v>273</v>
      </c>
      <c r="J11" s="70" t="s">
        <v>273</v>
      </c>
      <c r="K11" s="24"/>
    </row>
    <row r="12" spans="1:11" ht="15.75" customHeight="1">
      <c r="A12" s="369" t="s">
        <v>106</v>
      </c>
      <c r="B12" s="27" t="s">
        <v>107</v>
      </c>
      <c r="C12" s="66" t="s">
        <v>273</v>
      </c>
      <c r="D12" s="73" t="s">
        <v>273</v>
      </c>
      <c r="E12" s="76" t="s">
        <v>273</v>
      </c>
      <c r="F12" s="72" t="s">
        <v>273</v>
      </c>
      <c r="G12" s="716"/>
      <c r="H12" s="66" t="s">
        <v>273</v>
      </c>
      <c r="I12" s="73" t="s">
        <v>273</v>
      </c>
      <c r="J12" s="70" t="s">
        <v>273</v>
      </c>
      <c r="K12" s="24"/>
    </row>
    <row r="13" spans="1:11" ht="15.75" customHeight="1" thickBot="1">
      <c r="A13" s="369" t="s">
        <v>592</v>
      </c>
      <c r="B13" s="27" t="s">
        <v>567</v>
      </c>
      <c r="C13" s="66" t="s">
        <v>273</v>
      </c>
      <c r="D13" s="73" t="s">
        <v>273</v>
      </c>
      <c r="E13" s="76" t="s">
        <v>273</v>
      </c>
      <c r="F13" s="72" t="s">
        <v>273</v>
      </c>
      <c r="G13" s="716"/>
      <c r="H13" s="66" t="s">
        <v>273</v>
      </c>
      <c r="I13" s="73" t="s">
        <v>273</v>
      </c>
      <c r="J13" s="70" t="s">
        <v>273</v>
      </c>
      <c r="K13" s="24"/>
    </row>
    <row r="14" spans="1:10" s="47" customFormat="1" ht="16.5" customHeight="1" thickTop="1">
      <c r="A14" s="134" t="s">
        <v>119</v>
      </c>
      <c r="B14" s="800" t="s">
        <v>155</v>
      </c>
      <c r="C14" s="746">
        <f>C15+C80+C107+C123</f>
        <v>0</v>
      </c>
      <c r="D14" s="747">
        <f>D15+D80+D107</f>
        <v>0</v>
      </c>
      <c r="E14" s="748">
        <f>C14+D14</f>
        <v>0</v>
      </c>
      <c r="F14" s="747">
        <f>F15+F80+F107+F123</f>
        <v>0</v>
      </c>
      <c r="G14" s="745">
        <f>E14+F14</f>
        <v>0</v>
      </c>
      <c r="H14" s="366" t="s">
        <v>273</v>
      </c>
      <c r="I14" s="365" t="s">
        <v>273</v>
      </c>
      <c r="J14" s="703" t="s">
        <v>273</v>
      </c>
    </row>
    <row r="15" spans="1:10" s="47" customFormat="1" ht="16.5" customHeight="1">
      <c r="A15" s="135" t="s">
        <v>112</v>
      </c>
      <c r="B15" s="75" t="s">
        <v>285</v>
      </c>
      <c r="C15" s="95">
        <f>C16+C66</f>
        <v>0</v>
      </c>
      <c r="D15" s="96">
        <f aca="true" t="shared" si="0" ref="D15:I15">D16+D66</f>
        <v>0</v>
      </c>
      <c r="E15" s="97">
        <f aca="true" t="shared" si="1" ref="E15:E20">C15+D15</f>
        <v>0</v>
      </c>
      <c r="F15" s="96">
        <f t="shared" si="0"/>
        <v>0</v>
      </c>
      <c r="G15" s="98">
        <f>E15+F15</f>
        <v>0</v>
      </c>
      <c r="H15" s="99">
        <f t="shared" si="0"/>
        <v>0</v>
      </c>
      <c r="I15" s="96">
        <f t="shared" si="0"/>
        <v>0</v>
      </c>
      <c r="J15" s="100">
        <f>H15+I15</f>
        <v>0</v>
      </c>
    </row>
    <row r="16" spans="1:10" s="83" customFormat="1" ht="24">
      <c r="A16" s="28" t="s">
        <v>674</v>
      </c>
      <c r="B16" s="801" t="s">
        <v>289</v>
      </c>
      <c r="C16" s="395">
        <f>C17+C20+C28+C34+C37+C40+C53+C54</f>
        <v>0</v>
      </c>
      <c r="D16" s="704">
        <f>D17+D20+D28+D34+D40</f>
        <v>0</v>
      </c>
      <c r="E16" s="396">
        <f>C16+D16</f>
        <v>0</v>
      </c>
      <c r="F16" s="704">
        <f>F17+F20+F28+F34+F40+F57+F58</f>
        <v>0</v>
      </c>
      <c r="G16" s="397">
        <f>E16+F16</f>
        <v>0</v>
      </c>
      <c r="H16" s="398">
        <f>H17+H20+H28+H34+H37+H40+H53+H54+H57</f>
        <v>0</v>
      </c>
      <c r="I16" s="704">
        <f>I17+I20+I28+I34+I40+I57</f>
        <v>0</v>
      </c>
      <c r="J16" s="103">
        <f>H16+I16</f>
        <v>0</v>
      </c>
    </row>
    <row r="17" spans="1:10" s="2" customFormat="1" ht="15.75" customHeight="1">
      <c r="A17" s="15" t="s">
        <v>120</v>
      </c>
      <c r="B17" s="22" t="s">
        <v>286</v>
      </c>
      <c r="C17" s="399">
        <f>SUM(C18:C19)</f>
        <v>0</v>
      </c>
      <c r="D17" s="400">
        <f aca="true" t="shared" si="2" ref="D17:I17">SUM(D18:D19)</f>
        <v>0</v>
      </c>
      <c r="E17" s="401">
        <f t="shared" si="1"/>
        <v>0</v>
      </c>
      <c r="F17" s="400">
        <f t="shared" si="2"/>
        <v>0</v>
      </c>
      <c r="G17" s="402">
        <f aca="true" t="shared" si="3" ref="G17:G75">E17+F17</f>
        <v>0</v>
      </c>
      <c r="H17" s="399">
        <f t="shared" si="2"/>
        <v>0</v>
      </c>
      <c r="I17" s="403">
        <f t="shared" si="2"/>
        <v>0</v>
      </c>
      <c r="J17" s="32">
        <f aca="true" t="shared" si="4" ref="J17:J43">H17+I17</f>
        <v>0</v>
      </c>
    </row>
    <row r="18" spans="1:10" s="2" customFormat="1" ht="15.75" customHeight="1">
      <c r="A18" s="91" t="s">
        <v>9</v>
      </c>
      <c r="B18" s="14" t="s">
        <v>287</v>
      </c>
      <c r="C18" s="404"/>
      <c r="D18" s="405"/>
      <c r="E18" s="401">
        <f t="shared" si="1"/>
        <v>0</v>
      </c>
      <c r="F18" s="405"/>
      <c r="G18" s="402">
        <f t="shared" si="3"/>
        <v>0</v>
      </c>
      <c r="H18" s="404"/>
      <c r="I18" s="406"/>
      <c r="J18" s="32">
        <f t="shared" si="4"/>
        <v>0</v>
      </c>
    </row>
    <row r="19" spans="1:10" s="2" customFormat="1" ht="15.75" customHeight="1">
      <c r="A19" s="91" t="s">
        <v>10</v>
      </c>
      <c r="B19" s="14" t="s">
        <v>288</v>
      </c>
      <c r="C19" s="404"/>
      <c r="D19" s="405"/>
      <c r="E19" s="401">
        <f t="shared" si="1"/>
        <v>0</v>
      </c>
      <c r="F19" s="405"/>
      <c r="G19" s="402">
        <f t="shared" si="3"/>
        <v>0</v>
      </c>
      <c r="H19" s="404"/>
      <c r="I19" s="406"/>
      <c r="J19" s="32">
        <f t="shared" si="4"/>
        <v>0</v>
      </c>
    </row>
    <row r="20" spans="1:10" s="2" customFormat="1" ht="15.75" customHeight="1">
      <c r="A20" s="15" t="s">
        <v>598</v>
      </c>
      <c r="B20" s="22" t="s">
        <v>292</v>
      </c>
      <c r="C20" s="404">
        <f>C21+C26+C27</f>
        <v>0</v>
      </c>
      <c r="D20" s="400">
        <f>D21+D26+D27</f>
        <v>0</v>
      </c>
      <c r="E20" s="401">
        <f t="shared" si="1"/>
        <v>0</v>
      </c>
      <c r="F20" s="405">
        <f>F21+F26+F27</f>
        <v>0</v>
      </c>
      <c r="G20" s="402">
        <f t="shared" si="3"/>
        <v>0</v>
      </c>
      <c r="H20" s="404">
        <f>H21+H26+H27</f>
        <v>0</v>
      </c>
      <c r="I20" s="406">
        <f>I21+I26+I27</f>
        <v>0</v>
      </c>
      <c r="J20" s="32">
        <f>H20+I20</f>
        <v>0</v>
      </c>
    </row>
    <row r="21" spans="1:10" s="2" customFormat="1" ht="22.5" customHeight="1">
      <c r="A21" s="91" t="s">
        <v>760</v>
      </c>
      <c r="B21" s="14" t="s">
        <v>299</v>
      </c>
      <c r="C21" s="404">
        <f>SUM(C22:C25)</f>
        <v>0</v>
      </c>
      <c r="D21" s="405">
        <f>D24+D25</f>
        <v>0</v>
      </c>
      <c r="E21" s="401">
        <f>C21+D21</f>
        <v>0</v>
      </c>
      <c r="F21" s="405">
        <f>F24+F25</f>
        <v>0</v>
      </c>
      <c r="G21" s="402">
        <f>E21+F21</f>
        <v>0</v>
      </c>
      <c r="H21" s="404">
        <f>SUM(H22:H25)</f>
        <v>0</v>
      </c>
      <c r="I21" s="406">
        <f>I24+I25</f>
        <v>0</v>
      </c>
      <c r="J21" s="32">
        <f>H21+I21</f>
        <v>0</v>
      </c>
    </row>
    <row r="22" spans="1:10" s="2" customFormat="1" ht="16.5" customHeight="1">
      <c r="A22" s="115" t="s">
        <v>761</v>
      </c>
      <c r="B22" s="14" t="s">
        <v>300</v>
      </c>
      <c r="C22" s="404"/>
      <c r="D22" s="67" t="s">
        <v>273</v>
      </c>
      <c r="E22" s="401">
        <f>C22</f>
        <v>0</v>
      </c>
      <c r="F22" s="67" t="s">
        <v>273</v>
      </c>
      <c r="G22" s="402">
        <f>E22</f>
        <v>0</v>
      </c>
      <c r="H22" s="404"/>
      <c r="I22" s="67" t="s">
        <v>273</v>
      </c>
      <c r="J22" s="32">
        <f>H22</f>
        <v>0</v>
      </c>
    </row>
    <row r="23" spans="1:10" s="2" customFormat="1" ht="27.75" customHeight="1">
      <c r="A23" s="115" t="s">
        <v>762</v>
      </c>
      <c r="B23" s="14" t="s">
        <v>301</v>
      </c>
      <c r="C23" s="404"/>
      <c r="D23" s="67" t="s">
        <v>273</v>
      </c>
      <c r="E23" s="401">
        <f>C23</f>
        <v>0</v>
      </c>
      <c r="F23" s="67" t="s">
        <v>273</v>
      </c>
      <c r="G23" s="402">
        <f>E23</f>
        <v>0</v>
      </c>
      <c r="H23" s="404"/>
      <c r="I23" s="67" t="s">
        <v>273</v>
      </c>
      <c r="J23" s="32">
        <f>H23</f>
        <v>0</v>
      </c>
    </row>
    <row r="24" spans="1:11" s="18" customFormat="1" ht="15.75" customHeight="1">
      <c r="A24" s="115" t="s">
        <v>669</v>
      </c>
      <c r="B24" s="14" t="s">
        <v>302</v>
      </c>
      <c r="C24" s="404"/>
      <c r="D24" s="405"/>
      <c r="E24" s="401">
        <f>C24+D24</f>
        <v>0</v>
      </c>
      <c r="F24" s="405"/>
      <c r="G24" s="402">
        <f>E24+F24</f>
        <v>0</v>
      </c>
      <c r="H24" s="404"/>
      <c r="I24" s="406"/>
      <c r="J24" s="32">
        <f>H24+I24</f>
        <v>0</v>
      </c>
      <c r="K24" s="2"/>
    </row>
    <row r="25" spans="1:10" s="2" customFormat="1" ht="15.75" customHeight="1">
      <c r="A25" s="115" t="s">
        <v>113</v>
      </c>
      <c r="B25" s="14" t="s">
        <v>303</v>
      </c>
      <c r="C25" s="404"/>
      <c r="D25" s="405"/>
      <c r="E25" s="401">
        <f>C25+D25</f>
        <v>0</v>
      </c>
      <c r="F25" s="405"/>
      <c r="G25" s="402">
        <f>E25+F25</f>
        <v>0</v>
      </c>
      <c r="H25" s="404"/>
      <c r="I25" s="406"/>
      <c r="J25" s="32">
        <f>H25+I25</f>
        <v>0</v>
      </c>
    </row>
    <row r="26" spans="1:10" s="2" customFormat="1" ht="15.75" customHeight="1">
      <c r="A26" s="91" t="s">
        <v>11</v>
      </c>
      <c r="B26" s="14" t="s">
        <v>290</v>
      </c>
      <c r="C26" s="404"/>
      <c r="D26" s="405"/>
      <c r="E26" s="401">
        <f>C26+D26</f>
        <v>0</v>
      </c>
      <c r="F26" s="405"/>
      <c r="G26" s="402">
        <f>E26+F26</f>
        <v>0</v>
      </c>
      <c r="H26" s="404"/>
      <c r="I26" s="406"/>
      <c r="J26" s="32">
        <f>H26+I26</f>
        <v>0</v>
      </c>
    </row>
    <row r="27" spans="1:10" s="2" customFormat="1" ht="15.75" customHeight="1">
      <c r="A27" s="91" t="s">
        <v>12</v>
      </c>
      <c r="B27" s="14" t="s">
        <v>293</v>
      </c>
      <c r="C27" s="404"/>
      <c r="D27" s="405"/>
      <c r="E27" s="401">
        <f>C27+D27</f>
        <v>0</v>
      </c>
      <c r="F27" s="405"/>
      <c r="G27" s="402">
        <f>E27+F27</f>
        <v>0</v>
      </c>
      <c r="H27" s="404"/>
      <c r="I27" s="406"/>
      <c r="J27" s="32">
        <f t="shared" si="4"/>
        <v>0</v>
      </c>
    </row>
    <row r="28" spans="1:10" s="2" customFormat="1" ht="15.75" customHeight="1">
      <c r="A28" s="15" t="s">
        <v>13</v>
      </c>
      <c r="B28" s="88" t="s">
        <v>294</v>
      </c>
      <c r="C28" s="404">
        <f>C29+C31</f>
        <v>0</v>
      </c>
      <c r="D28" s="405">
        <f aca="true" t="shared" si="5" ref="D28:I28">D29+D31</f>
        <v>0</v>
      </c>
      <c r="E28" s="401">
        <f aca="true" t="shared" si="6" ref="E28:E43">C28+D28</f>
        <v>0</v>
      </c>
      <c r="F28" s="405">
        <f t="shared" si="5"/>
        <v>0</v>
      </c>
      <c r="G28" s="402">
        <f t="shared" si="3"/>
        <v>0</v>
      </c>
      <c r="H28" s="404">
        <f t="shared" si="5"/>
        <v>0</v>
      </c>
      <c r="I28" s="406">
        <f t="shared" si="5"/>
        <v>0</v>
      </c>
      <c r="J28" s="32">
        <f t="shared" si="4"/>
        <v>0</v>
      </c>
    </row>
    <row r="29" spans="1:10" s="2" customFormat="1" ht="15.75" customHeight="1">
      <c r="A29" s="91" t="s">
        <v>574</v>
      </c>
      <c r="B29" s="17" t="s">
        <v>295</v>
      </c>
      <c r="C29" s="404"/>
      <c r="D29" s="405"/>
      <c r="E29" s="401">
        <f t="shared" si="6"/>
        <v>0</v>
      </c>
      <c r="F29" s="405"/>
      <c r="G29" s="402">
        <f t="shared" si="3"/>
        <v>0</v>
      </c>
      <c r="H29" s="404"/>
      <c r="I29" s="406"/>
      <c r="J29" s="32">
        <f t="shared" si="4"/>
        <v>0</v>
      </c>
    </row>
    <row r="30" spans="1:10" s="2" customFormat="1" ht="15.75" customHeight="1">
      <c r="A30" s="116" t="s">
        <v>596</v>
      </c>
      <c r="B30" s="17" t="s">
        <v>296</v>
      </c>
      <c r="C30" s="66" t="s">
        <v>273</v>
      </c>
      <c r="D30" s="405"/>
      <c r="E30" s="401">
        <f>D30</f>
        <v>0</v>
      </c>
      <c r="F30" s="405"/>
      <c r="G30" s="402">
        <f t="shared" si="3"/>
        <v>0</v>
      </c>
      <c r="H30" s="69" t="s">
        <v>273</v>
      </c>
      <c r="I30" s="412"/>
      <c r="J30" s="44">
        <f>I30</f>
        <v>0</v>
      </c>
    </row>
    <row r="31" spans="1:11" s="18" customFormat="1" ht="15.75" customHeight="1">
      <c r="A31" s="91" t="s">
        <v>14</v>
      </c>
      <c r="B31" s="17" t="s">
        <v>297</v>
      </c>
      <c r="C31" s="407"/>
      <c r="D31" s="408"/>
      <c r="E31" s="409">
        <f t="shared" si="6"/>
        <v>0</v>
      </c>
      <c r="F31" s="408"/>
      <c r="G31" s="402">
        <f t="shared" si="3"/>
        <v>0</v>
      </c>
      <c r="H31" s="410"/>
      <c r="I31" s="413"/>
      <c r="J31" s="48">
        <f t="shared" si="4"/>
        <v>0</v>
      </c>
      <c r="K31" s="2"/>
    </row>
    <row r="32" spans="1:10" s="2" customFormat="1" ht="15.75" customHeight="1">
      <c r="A32" s="117" t="s">
        <v>355</v>
      </c>
      <c r="B32" s="14" t="s">
        <v>291</v>
      </c>
      <c r="C32" s="404"/>
      <c r="D32" s="405"/>
      <c r="E32" s="401">
        <f t="shared" si="6"/>
        <v>0</v>
      </c>
      <c r="F32" s="405"/>
      <c r="G32" s="402">
        <f t="shared" si="3"/>
        <v>0</v>
      </c>
      <c r="H32" s="404"/>
      <c r="I32" s="406"/>
      <c r="J32" s="32">
        <f t="shared" si="4"/>
        <v>0</v>
      </c>
    </row>
    <row r="33" spans="1:10" s="2" customFormat="1" ht="24" customHeight="1">
      <c r="A33" s="117" t="s">
        <v>600</v>
      </c>
      <c r="B33" s="14" t="s">
        <v>298</v>
      </c>
      <c r="C33" s="404"/>
      <c r="D33" s="405"/>
      <c r="E33" s="401">
        <f t="shared" si="6"/>
        <v>0</v>
      </c>
      <c r="F33" s="405"/>
      <c r="G33" s="402">
        <f t="shared" si="3"/>
        <v>0</v>
      </c>
      <c r="H33" s="404"/>
      <c r="I33" s="406"/>
      <c r="J33" s="32">
        <f t="shared" si="4"/>
        <v>0</v>
      </c>
    </row>
    <row r="34" spans="1:10" s="2" customFormat="1" ht="15.75" customHeight="1">
      <c r="A34" s="15" t="s">
        <v>15</v>
      </c>
      <c r="B34" s="88" t="s">
        <v>304</v>
      </c>
      <c r="C34" s="404">
        <f>SUM(C35:C36)</f>
        <v>0</v>
      </c>
      <c r="D34" s="405">
        <f aca="true" t="shared" si="7" ref="D34:I34">SUM(D35:D36)</f>
        <v>0</v>
      </c>
      <c r="E34" s="401">
        <f t="shared" si="6"/>
        <v>0</v>
      </c>
      <c r="F34" s="405">
        <f t="shared" si="7"/>
        <v>0</v>
      </c>
      <c r="G34" s="402">
        <f t="shared" si="3"/>
        <v>0</v>
      </c>
      <c r="H34" s="404">
        <f t="shared" si="7"/>
        <v>0</v>
      </c>
      <c r="I34" s="406">
        <f t="shared" si="7"/>
        <v>0</v>
      </c>
      <c r="J34" s="32">
        <f t="shared" si="4"/>
        <v>0</v>
      </c>
    </row>
    <row r="35" spans="1:10" s="2" customFormat="1" ht="15.75" customHeight="1">
      <c r="A35" s="91" t="s">
        <v>645</v>
      </c>
      <c r="B35" s="17" t="s">
        <v>305</v>
      </c>
      <c r="C35" s="404"/>
      <c r="D35" s="405"/>
      <c r="E35" s="401">
        <f t="shared" si="6"/>
        <v>0</v>
      </c>
      <c r="F35" s="405"/>
      <c r="G35" s="402">
        <f t="shared" si="3"/>
        <v>0</v>
      </c>
      <c r="H35" s="404"/>
      <c r="I35" s="406"/>
      <c r="J35" s="32">
        <f t="shared" si="4"/>
        <v>0</v>
      </c>
    </row>
    <row r="36" spans="1:11" s="18" customFormat="1" ht="15.75" customHeight="1">
      <c r="A36" s="91" t="s">
        <v>16</v>
      </c>
      <c r="B36" s="17" t="s">
        <v>306</v>
      </c>
      <c r="C36" s="407"/>
      <c r="D36" s="408"/>
      <c r="E36" s="401">
        <f t="shared" si="6"/>
        <v>0</v>
      </c>
      <c r="F36" s="408"/>
      <c r="G36" s="402">
        <f t="shared" si="3"/>
        <v>0</v>
      </c>
      <c r="H36" s="411"/>
      <c r="I36" s="414"/>
      <c r="J36" s="32">
        <f t="shared" si="4"/>
        <v>0</v>
      </c>
      <c r="K36" s="2"/>
    </row>
    <row r="37" spans="1:10" s="2" customFormat="1" ht="15.75" customHeight="1">
      <c r="A37" s="15" t="s">
        <v>17</v>
      </c>
      <c r="B37" s="88" t="s">
        <v>307</v>
      </c>
      <c r="C37" s="404">
        <f>SUM(C38:C39)</f>
        <v>0</v>
      </c>
      <c r="D37" s="67" t="s">
        <v>273</v>
      </c>
      <c r="E37" s="401">
        <f>C37</f>
        <v>0</v>
      </c>
      <c r="F37" s="67" t="s">
        <v>273</v>
      </c>
      <c r="G37" s="402">
        <f>E37</f>
        <v>0</v>
      </c>
      <c r="H37" s="404">
        <f>SUM(H38:H39)</f>
        <v>0</v>
      </c>
      <c r="I37" s="67" t="s">
        <v>273</v>
      </c>
      <c r="J37" s="32">
        <f>H37</f>
        <v>0</v>
      </c>
    </row>
    <row r="38" spans="1:10" s="2" customFormat="1" ht="15.75" customHeight="1">
      <c r="A38" s="91" t="s">
        <v>18</v>
      </c>
      <c r="B38" s="17" t="s">
        <v>308</v>
      </c>
      <c r="C38" s="404"/>
      <c r="D38" s="67" t="s">
        <v>273</v>
      </c>
      <c r="E38" s="401">
        <f>C38</f>
        <v>0</v>
      </c>
      <c r="F38" s="67" t="s">
        <v>273</v>
      </c>
      <c r="G38" s="402">
        <f>E38</f>
        <v>0</v>
      </c>
      <c r="H38" s="404"/>
      <c r="I38" s="67" t="s">
        <v>273</v>
      </c>
      <c r="J38" s="32">
        <f>H38</f>
        <v>0</v>
      </c>
    </row>
    <row r="39" spans="1:11" s="18" customFormat="1" ht="15.75" customHeight="1">
      <c r="A39" s="91" t="s">
        <v>19</v>
      </c>
      <c r="B39" s="17" t="s">
        <v>309</v>
      </c>
      <c r="C39" s="407"/>
      <c r="D39" s="67" t="s">
        <v>273</v>
      </c>
      <c r="E39" s="401">
        <f>C39</f>
        <v>0</v>
      </c>
      <c r="F39" s="67" t="s">
        <v>273</v>
      </c>
      <c r="G39" s="402">
        <f>E39</f>
        <v>0</v>
      </c>
      <c r="H39" s="411"/>
      <c r="I39" s="67" t="s">
        <v>273</v>
      </c>
      <c r="J39" s="32">
        <f>H39</f>
        <v>0</v>
      </c>
      <c r="K39" s="2"/>
    </row>
    <row r="40" spans="1:10" s="2" customFormat="1" ht="15.75" customHeight="1">
      <c r="A40" s="15" t="s">
        <v>20</v>
      </c>
      <c r="B40" s="88" t="s">
        <v>310</v>
      </c>
      <c r="C40" s="404">
        <f>C41+C46</f>
        <v>0</v>
      </c>
      <c r="D40" s="405">
        <f>D41</f>
        <v>0</v>
      </c>
      <c r="E40" s="401">
        <f t="shared" si="6"/>
        <v>0</v>
      </c>
      <c r="F40" s="405">
        <f>F41+F51</f>
        <v>0</v>
      </c>
      <c r="G40" s="402">
        <f t="shared" si="3"/>
        <v>0</v>
      </c>
      <c r="H40" s="404">
        <f>H41+H46</f>
        <v>0</v>
      </c>
      <c r="I40" s="406">
        <f>I41</f>
        <v>0</v>
      </c>
      <c r="J40" s="32">
        <f t="shared" si="4"/>
        <v>0</v>
      </c>
    </row>
    <row r="41" spans="1:10" s="2" customFormat="1" ht="15.75" customHeight="1">
      <c r="A41" s="116" t="s">
        <v>121</v>
      </c>
      <c r="B41" s="14" t="s">
        <v>311</v>
      </c>
      <c r="C41" s="404">
        <f>SUM(C42:C44)</f>
        <v>0</v>
      </c>
      <c r="D41" s="405">
        <f>SUM(D42:D43)</f>
        <v>0</v>
      </c>
      <c r="E41" s="401">
        <f t="shared" si="6"/>
        <v>0</v>
      </c>
      <c r="F41" s="405">
        <f>SUM(F42:F43)</f>
        <v>0</v>
      </c>
      <c r="G41" s="402">
        <f t="shared" si="3"/>
        <v>0</v>
      </c>
      <c r="H41" s="404">
        <f>SUM(H42:H44)</f>
        <v>0</v>
      </c>
      <c r="I41" s="406">
        <f>SUM(I42:I43)</f>
        <v>0</v>
      </c>
      <c r="J41" s="32">
        <f>H41+I41</f>
        <v>0</v>
      </c>
    </row>
    <row r="42" spans="1:10" s="2" customFormat="1" ht="15.75" customHeight="1">
      <c r="A42" s="115" t="s">
        <v>599</v>
      </c>
      <c r="B42" s="14" t="s">
        <v>312</v>
      </c>
      <c r="C42" s="404"/>
      <c r="D42" s="405"/>
      <c r="E42" s="401">
        <f t="shared" si="6"/>
        <v>0</v>
      </c>
      <c r="F42" s="405"/>
      <c r="G42" s="402">
        <f t="shared" si="3"/>
        <v>0</v>
      </c>
      <c r="H42" s="404"/>
      <c r="I42" s="406"/>
      <c r="J42" s="32">
        <f t="shared" si="4"/>
        <v>0</v>
      </c>
    </row>
    <row r="43" spans="1:10" s="2" customFormat="1" ht="15.75" customHeight="1">
      <c r="A43" s="115" t="s">
        <v>24</v>
      </c>
      <c r="B43" s="14" t="s">
        <v>313</v>
      </c>
      <c r="C43" s="404"/>
      <c r="D43" s="405"/>
      <c r="E43" s="401">
        <f t="shared" si="6"/>
        <v>0</v>
      </c>
      <c r="F43" s="405"/>
      <c r="G43" s="402">
        <f t="shared" si="3"/>
        <v>0</v>
      </c>
      <c r="H43" s="404"/>
      <c r="I43" s="406"/>
      <c r="J43" s="32">
        <f t="shared" si="4"/>
        <v>0</v>
      </c>
    </row>
    <row r="44" spans="1:10" s="2" customFormat="1" ht="15.75" customHeight="1">
      <c r="A44" s="115" t="s">
        <v>25</v>
      </c>
      <c r="B44" s="14" t="s">
        <v>314</v>
      </c>
      <c r="C44" s="404"/>
      <c r="D44" s="67" t="s">
        <v>273</v>
      </c>
      <c r="E44" s="401">
        <f aca="true" t="shared" si="8" ref="E44:E50">C44</f>
        <v>0</v>
      </c>
      <c r="F44" s="67" t="s">
        <v>273</v>
      </c>
      <c r="G44" s="402">
        <f aca="true" t="shared" si="9" ref="G44:G50">E44</f>
        <v>0</v>
      </c>
      <c r="H44" s="404"/>
      <c r="I44" s="67" t="s">
        <v>273</v>
      </c>
      <c r="J44" s="32">
        <f aca="true" t="shared" si="10" ref="J44:J50">H44</f>
        <v>0</v>
      </c>
    </row>
    <row r="45" spans="1:10" s="2" customFormat="1" ht="15.75" customHeight="1">
      <c r="A45" s="119" t="s">
        <v>124</v>
      </c>
      <c r="B45" s="14" t="s">
        <v>315</v>
      </c>
      <c r="C45" s="404"/>
      <c r="D45" s="67" t="s">
        <v>273</v>
      </c>
      <c r="E45" s="401">
        <f t="shared" si="8"/>
        <v>0</v>
      </c>
      <c r="F45" s="67" t="s">
        <v>273</v>
      </c>
      <c r="G45" s="402">
        <f t="shared" si="9"/>
        <v>0</v>
      </c>
      <c r="H45" s="404"/>
      <c r="I45" s="68" t="s">
        <v>273</v>
      </c>
      <c r="J45" s="32">
        <f t="shared" si="10"/>
        <v>0</v>
      </c>
    </row>
    <row r="46" spans="1:10" s="2" customFormat="1" ht="15.75" customHeight="1">
      <c r="A46" s="120" t="s">
        <v>122</v>
      </c>
      <c r="B46" s="14" t="s">
        <v>316</v>
      </c>
      <c r="C46" s="404">
        <f>SUM(C47:C50)</f>
        <v>0</v>
      </c>
      <c r="D46" s="67" t="s">
        <v>273</v>
      </c>
      <c r="E46" s="401">
        <f>C46</f>
        <v>0</v>
      </c>
      <c r="F46" s="67" t="s">
        <v>273</v>
      </c>
      <c r="G46" s="402">
        <f t="shared" si="9"/>
        <v>0</v>
      </c>
      <c r="H46" s="404">
        <f>SUM(H47:H50)</f>
        <v>0</v>
      </c>
      <c r="I46" s="68" t="s">
        <v>273</v>
      </c>
      <c r="J46" s="32">
        <f>H46</f>
        <v>0</v>
      </c>
    </row>
    <row r="47" spans="1:10" s="2" customFormat="1" ht="15.75" customHeight="1">
      <c r="A47" s="115" t="s">
        <v>157</v>
      </c>
      <c r="B47" s="14" t="s">
        <v>317</v>
      </c>
      <c r="C47" s="404"/>
      <c r="D47" s="67" t="s">
        <v>273</v>
      </c>
      <c r="E47" s="401">
        <f t="shared" si="8"/>
        <v>0</v>
      </c>
      <c r="F47" s="67" t="s">
        <v>273</v>
      </c>
      <c r="G47" s="402">
        <f t="shared" si="9"/>
        <v>0</v>
      </c>
      <c r="H47" s="404"/>
      <c r="I47" s="68" t="s">
        <v>273</v>
      </c>
      <c r="J47" s="32">
        <f t="shared" si="10"/>
        <v>0</v>
      </c>
    </row>
    <row r="48" spans="1:10" s="2" customFormat="1" ht="15.75" customHeight="1">
      <c r="A48" s="115" t="s">
        <v>271</v>
      </c>
      <c r="B48" s="14" t="s">
        <v>318</v>
      </c>
      <c r="C48" s="404"/>
      <c r="D48" s="67" t="s">
        <v>273</v>
      </c>
      <c r="E48" s="401">
        <f t="shared" si="8"/>
        <v>0</v>
      </c>
      <c r="F48" s="67" t="s">
        <v>273</v>
      </c>
      <c r="G48" s="402">
        <f t="shared" si="9"/>
        <v>0</v>
      </c>
      <c r="H48" s="404"/>
      <c r="I48" s="68" t="s">
        <v>273</v>
      </c>
      <c r="J48" s="32">
        <f t="shared" si="10"/>
        <v>0</v>
      </c>
    </row>
    <row r="49" spans="1:10" s="2" customFormat="1" ht="15.75" customHeight="1">
      <c r="A49" s="115" t="s">
        <v>158</v>
      </c>
      <c r="B49" s="14" t="s">
        <v>319</v>
      </c>
      <c r="C49" s="404"/>
      <c r="D49" s="67" t="s">
        <v>273</v>
      </c>
      <c r="E49" s="401">
        <f t="shared" si="8"/>
        <v>0</v>
      </c>
      <c r="F49" s="67" t="s">
        <v>273</v>
      </c>
      <c r="G49" s="402">
        <f t="shared" si="9"/>
        <v>0</v>
      </c>
      <c r="H49" s="404"/>
      <c r="I49" s="68" t="s">
        <v>273</v>
      </c>
      <c r="J49" s="32">
        <f t="shared" si="10"/>
        <v>0</v>
      </c>
    </row>
    <row r="50" spans="1:10" s="2" customFormat="1" ht="15.75" customHeight="1">
      <c r="A50" s="115" t="s">
        <v>113</v>
      </c>
      <c r="B50" s="14" t="s">
        <v>320</v>
      </c>
      <c r="C50" s="404"/>
      <c r="D50" s="67" t="s">
        <v>273</v>
      </c>
      <c r="E50" s="401">
        <f t="shared" si="8"/>
        <v>0</v>
      </c>
      <c r="F50" s="67" t="s">
        <v>273</v>
      </c>
      <c r="G50" s="402">
        <f t="shared" si="9"/>
        <v>0</v>
      </c>
      <c r="H50" s="404"/>
      <c r="I50" s="68" t="s">
        <v>273</v>
      </c>
      <c r="J50" s="32">
        <f t="shared" si="10"/>
        <v>0</v>
      </c>
    </row>
    <row r="51" spans="1:10" s="2" customFormat="1" ht="15.75" customHeight="1">
      <c r="A51" s="120" t="s">
        <v>568</v>
      </c>
      <c r="B51" s="14" t="s">
        <v>321</v>
      </c>
      <c r="C51" s="66" t="s">
        <v>273</v>
      </c>
      <c r="D51" s="67" t="s">
        <v>273</v>
      </c>
      <c r="E51" s="64" t="s">
        <v>273</v>
      </c>
      <c r="F51" s="405"/>
      <c r="G51" s="402">
        <f>F51</f>
        <v>0</v>
      </c>
      <c r="H51" s="66" t="s">
        <v>273</v>
      </c>
      <c r="I51" s="68" t="s">
        <v>273</v>
      </c>
      <c r="J51" s="65" t="s">
        <v>273</v>
      </c>
    </row>
    <row r="52" spans="1:10" s="2" customFormat="1" ht="15.75" customHeight="1">
      <c r="A52" s="114" t="s">
        <v>569</v>
      </c>
      <c r="B52" s="14" t="s">
        <v>322</v>
      </c>
      <c r="C52" s="66" t="s">
        <v>273</v>
      </c>
      <c r="D52" s="67" t="s">
        <v>273</v>
      </c>
      <c r="E52" s="64" t="s">
        <v>273</v>
      </c>
      <c r="F52" s="405"/>
      <c r="G52" s="402">
        <f>F52</f>
        <v>0</v>
      </c>
      <c r="H52" s="66" t="s">
        <v>273</v>
      </c>
      <c r="I52" s="68" t="s">
        <v>273</v>
      </c>
      <c r="J52" s="65" t="s">
        <v>273</v>
      </c>
    </row>
    <row r="53" spans="1:10" s="2" customFormat="1" ht="15.75" customHeight="1">
      <c r="A53" s="15" t="s">
        <v>21</v>
      </c>
      <c r="B53" s="22" t="s">
        <v>323</v>
      </c>
      <c r="C53" s="404"/>
      <c r="D53" s="67" t="s">
        <v>273</v>
      </c>
      <c r="E53" s="401">
        <f>C53</f>
        <v>0</v>
      </c>
      <c r="F53" s="67" t="s">
        <v>273</v>
      </c>
      <c r="G53" s="402">
        <f>E53</f>
        <v>0</v>
      </c>
      <c r="H53" s="404"/>
      <c r="I53" s="67" t="s">
        <v>273</v>
      </c>
      <c r="J53" s="32">
        <f>H53</f>
        <v>0</v>
      </c>
    </row>
    <row r="54" spans="1:10" s="2" customFormat="1" ht="15.75" customHeight="1">
      <c r="A54" s="15" t="s">
        <v>22</v>
      </c>
      <c r="B54" s="22" t="s">
        <v>324</v>
      </c>
      <c r="C54" s="404">
        <f>SUM(C55:C56)</f>
        <v>0</v>
      </c>
      <c r="D54" s="67" t="s">
        <v>273</v>
      </c>
      <c r="E54" s="401">
        <f>C54</f>
        <v>0</v>
      </c>
      <c r="F54" s="67" t="s">
        <v>273</v>
      </c>
      <c r="G54" s="402">
        <f>E54</f>
        <v>0</v>
      </c>
      <c r="H54" s="404">
        <f>SUM(H55:H56)</f>
        <v>0</v>
      </c>
      <c r="I54" s="67" t="s">
        <v>273</v>
      </c>
      <c r="J54" s="32">
        <f>H54</f>
        <v>0</v>
      </c>
    </row>
    <row r="55" spans="1:10" s="2" customFormat="1" ht="15.75" customHeight="1">
      <c r="A55" s="91" t="s">
        <v>573</v>
      </c>
      <c r="B55" s="14" t="s">
        <v>325</v>
      </c>
      <c r="C55" s="404"/>
      <c r="D55" s="67" t="s">
        <v>273</v>
      </c>
      <c r="E55" s="401">
        <f>C55</f>
        <v>0</v>
      </c>
      <c r="F55" s="67" t="s">
        <v>273</v>
      </c>
      <c r="G55" s="402">
        <f>E55</f>
        <v>0</v>
      </c>
      <c r="H55" s="404"/>
      <c r="I55" s="67" t="s">
        <v>273</v>
      </c>
      <c r="J55" s="32">
        <f>H55</f>
        <v>0</v>
      </c>
    </row>
    <row r="56" spans="1:10" s="2" customFormat="1" ht="15.75" customHeight="1">
      <c r="A56" s="91" t="s">
        <v>23</v>
      </c>
      <c r="B56" s="14" t="s">
        <v>326</v>
      </c>
      <c r="C56" s="404"/>
      <c r="D56" s="67" t="s">
        <v>273</v>
      </c>
      <c r="E56" s="401">
        <f>C56</f>
        <v>0</v>
      </c>
      <c r="F56" s="67" t="s">
        <v>273</v>
      </c>
      <c r="G56" s="402">
        <f>E56</f>
        <v>0</v>
      </c>
      <c r="H56" s="404"/>
      <c r="I56" s="67" t="s">
        <v>273</v>
      </c>
      <c r="J56" s="32">
        <f>H56</f>
        <v>0</v>
      </c>
    </row>
    <row r="57" spans="1:10" s="77" customFormat="1" ht="15.75" customHeight="1">
      <c r="A57" s="15" t="s">
        <v>765</v>
      </c>
      <c r="B57" s="78" t="s">
        <v>327</v>
      </c>
      <c r="C57" s="736" t="s">
        <v>273</v>
      </c>
      <c r="D57" s="67" t="s">
        <v>273</v>
      </c>
      <c r="E57" s="737" t="s">
        <v>273</v>
      </c>
      <c r="F57" s="405"/>
      <c r="G57" s="415">
        <f>F57</f>
        <v>0</v>
      </c>
      <c r="H57" s="736"/>
      <c r="I57" s="67"/>
      <c r="J57" s="738"/>
    </row>
    <row r="58" spans="1:10" s="77" customFormat="1" ht="15.75" customHeight="1">
      <c r="A58" s="123" t="s">
        <v>672</v>
      </c>
      <c r="B58" s="22" t="s">
        <v>673</v>
      </c>
      <c r="C58" s="805" t="s">
        <v>273</v>
      </c>
      <c r="D58" s="67" t="s">
        <v>273</v>
      </c>
      <c r="E58" s="737" t="s">
        <v>273</v>
      </c>
      <c r="F58" s="405"/>
      <c r="G58" s="415">
        <f>F58</f>
        <v>0</v>
      </c>
      <c r="H58" s="805" t="s">
        <v>273</v>
      </c>
      <c r="I58" s="67" t="s">
        <v>273</v>
      </c>
      <c r="J58" s="738" t="s">
        <v>273</v>
      </c>
    </row>
    <row r="59" spans="1:10" s="2" customFormat="1" ht="15.75" customHeight="1">
      <c r="A59" s="144" t="s">
        <v>349</v>
      </c>
      <c r="B59" s="23"/>
      <c r="C59" s="717"/>
      <c r="D59" s="718"/>
      <c r="E59" s="719"/>
      <c r="F59" s="718"/>
      <c r="G59" s="720"/>
      <c r="H59" s="717"/>
      <c r="I59" s="718"/>
      <c r="J59" s="44"/>
    </row>
    <row r="60" spans="1:10" s="2" customFormat="1" ht="15.75" customHeight="1">
      <c r="A60" s="118" t="s">
        <v>350</v>
      </c>
      <c r="B60" s="20" t="s">
        <v>328</v>
      </c>
      <c r="C60" s="416"/>
      <c r="D60" s="417"/>
      <c r="E60" s="418">
        <f aca="true" t="shared" si="11" ref="E60:E75">C60+D60</f>
        <v>0</v>
      </c>
      <c r="F60" s="417"/>
      <c r="G60" s="419">
        <f t="shared" si="3"/>
        <v>0</v>
      </c>
      <c r="H60" s="416"/>
      <c r="I60" s="417"/>
      <c r="J60" s="94">
        <f aca="true" t="shared" si="12" ref="J60:J74">H60+I60</f>
        <v>0</v>
      </c>
    </row>
    <row r="61" spans="1:10" s="2" customFormat="1" ht="15.75" customHeight="1">
      <c r="A61" s="121" t="s">
        <v>351</v>
      </c>
      <c r="B61" s="14" t="s">
        <v>329</v>
      </c>
      <c r="C61" s="404"/>
      <c r="D61" s="405"/>
      <c r="E61" s="401">
        <f t="shared" si="11"/>
        <v>0</v>
      </c>
      <c r="F61" s="405"/>
      <c r="G61" s="402">
        <f t="shared" si="3"/>
        <v>0</v>
      </c>
      <c r="H61" s="404"/>
      <c r="I61" s="405"/>
      <c r="J61" s="32">
        <f>H61+I61</f>
        <v>0</v>
      </c>
    </row>
    <row r="62" spans="1:10" s="2" customFormat="1" ht="21.75" customHeight="1">
      <c r="A62" s="744" t="s">
        <v>665</v>
      </c>
      <c r="B62" s="14" t="s">
        <v>330</v>
      </c>
      <c r="C62" s="404"/>
      <c r="D62" s="405"/>
      <c r="E62" s="401">
        <f t="shared" si="11"/>
        <v>0</v>
      </c>
      <c r="F62" s="405"/>
      <c r="G62" s="402">
        <f t="shared" si="3"/>
        <v>0</v>
      </c>
      <c r="H62" s="404"/>
      <c r="I62" s="405"/>
      <c r="J62" s="32">
        <f t="shared" si="12"/>
        <v>0</v>
      </c>
    </row>
    <row r="63" spans="1:10" s="2" customFormat="1" ht="15.75" customHeight="1">
      <c r="A63" s="122" t="s">
        <v>352</v>
      </c>
      <c r="B63" s="14" t="s">
        <v>331</v>
      </c>
      <c r="C63" s="404"/>
      <c r="D63" s="406"/>
      <c r="E63" s="401">
        <f t="shared" si="11"/>
        <v>0</v>
      </c>
      <c r="F63" s="406"/>
      <c r="G63" s="402">
        <f t="shared" si="3"/>
        <v>0</v>
      </c>
      <c r="H63" s="404"/>
      <c r="I63" s="406"/>
      <c r="J63" s="32">
        <f t="shared" si="12"/>
        <v>0</v>
      </c>
    </row>
    <row r="64" spans="1:10" s="2" customFormat="1" ht="15.75" customHeight="1">
      <c r="A64" s="118" t="s">
        <v>662</v>
      </c>
      <c r="B64" s="14" t="s">
        <v>332</v>
      </c>
      <c r="C64" s="404"/>
      <c r="D64" s="406"/>
      <c r="E64" s="401">
        <f t="shared" si="11"/>
        <v>0</v>
      </c>
      <c r="F64" s="406"/>
      <c r="G64" s="419">
        <f t="shared" si="3"/>
        <v>0</v>
      </c>
      <c r="H64" s="404"/>
      <c r="I64" s="406"/>
      <c r="J64" s="32">
        <f t="shared" si="12"/>
        <v>0</v>
      </c>
    </row>
    <row r="65" spans="1:10" s="2" customFormat="1" ht="15.75" customHeight="1">
      <c r="A65" s="118" t="s">
        <v>353</v>
      </c>
      <c r="B65" s="14" t="s">
        <v>333</v>
      </c>
      <c r="C65" s="404"/>
      <c r="D65" s="406"/>
      <c r="E65" s="401">
        <f t="shared" si="11"/>
        <v>0</v>
      </c>
      <c r="F65" s="406"/>
      <c r="G65" s="419">
        <f t="shared" si="3"/>
        <v>0</v>
      </c>
      <c r="H65" s="404"/>
      <c r="I65" s="406"/>
      <c r="J65" s="32">
        <f t="shared" si="12"/>
        <v>0</v>
      </c>
    </row>
    <row r="66" spans="1:10" s="105" customFormat="1" ht="29.25" customHeight="1">
      <c r="A66" s="104" t="s">
        <v>347</v>
      </c>
      <c r="B66" s="27" t="s">
        <v>334</v>
      </c>
      <c r="C66" s="420">
        <f>C67</f>
        <v>0</v>
      </c>
      <c r="D66" s="421">
        <f>D67</f>
        <v>0</v>
      </c>
      <c r="E66" s="422">
        <f t="shared" si="11"/>
        <v>0</v>
      </c>
      <c r="F66" s="423">
        <f>F67+F76</f>
        <v>0</v>
      </c>
      <c r="G66" s="424">
        <f t="shared" si="3"/>
        <v>0</v>
      </c>
      <c r="H66" s="425">
        <f>H67</f>
        <v>0</v>
      </c>
      <c r="I66" s="421">
        <f>I67</f>
        <v>0</v>
      </c>
      <c r="J66" s="426">
        <f t="shared" si="12"/>
        <v>0</v>
      </c>
    </row>
    <row r="67" spans="1:10" s="2" customFormat="1" ht="15.75" customHeight="1">
      <c r="A67" s="123" t="s">
        <v>282</v>
      </c>
      <c r="B67" s="14" t="s">
        <v>335</v>
      </c>
      <c r="C67" s="404">
        <f>SUM(C68:C75)</f>
        <v>0</v>
      </c>
      <c r="D67" s="427">
        <f aca="true" t="shared" si="13" ref="D67:I67">SUM(D68:D75)</f>
        <v>0</v>
      </c>
      <c r="E67" s="428">
        <f t="shared" si="11"/>
        <v>0</v>
      </c>
      <c r="F67" s="427">
        <f t="shared" si="13"/>
        <v>0</v>
      </c>
      <c r="G67" s="429">
        <f t="shared" si="3"/>
        <v>0</v>
      </c>
      <c r="H67" s="404">
        <f t="shared" si="13"/>
        <v>0</v>
      </c>
      <c r="I67" s="430">
        <f t="shared" si="13"/>
        <v>0</v>
      </c>
      <c r="J67" s="431">
        <f t="shared" si="12"/>
        <v>0</v>
      </c>
    </row>
    <row r="68" spans="1:10" s="2" customFormat="1" ht="15.75" customHeight="1">
      <c r="A68" s="124" t="s">
        <v>281</v>
      </c>
      <c r="B68" s="14" t="s">
        <v>336</v>
      </c>
      <c r="C68" s="404"/>
      <c r="D68" s="427"/>
      <c r="E68" s="428">
        <f>C68+D68</f>
        <v>0</v>
      </c>
      <c r="F68" s="427"/>
      <c r="G68" s="429">
        <f t="shared" si="3"/>
        <v>0</v>
      </c>
      <c r="H68" s="404"/>
      <c r="I68" s="430"/>
      <c r="J68" s="431">
        <f t="shared" si="12"/>
        <v>0</v>
      </c>
    </row>
    <row r="69" spans="1:10" s="2" customFormat="1" ht="15.75" customHeight="1">
      <c r="A69" s="124" t="s">
        <v>668</v>
      </c>
      <c r="B69" s="14" t="s">
        <v>337</v>
      </c>
      <c r="C69" s="404"/>
      <c r="D69" s="427"/>
      <c r="E69" s="428">
        <f t="shared" si="11"/>
        <v>0</v>
      </c>
      <c r="F69" s="427"/>
      <c r="G69" s="429">
        <f t="shared" si="3"/>
        <v>0</v>
      </c>
      <c r="H69" s="404"/>
      <c r="I69" s="430"/>
      <c r="J69" s="431">
        <f t="shared" si="12"/>
        <v>0</v>
      </c>
    </row>
    <row r="70" spans="1:10" s="2" customFormat="1" ht="15.75" customHeight="1">
      <c r="A70" s="124" t="s">
        <v>277</v>
      </c>
      <c r="B70" s="14" t="s">
        <v>338</v>
      </c>
      <c r="C70" s="404"/>
      <c r="D70" s="427"/>
      <c r="E70" s="428">
        <f t="shared" si="11"/>
        <v>0</v>
      </c>
      <c r="F70" s="427"/>
      <c r="G70" s="429">
        <f t="shared" si="3"/>
        <v>0</v>
      </c>
      <c r="H70" s="404"/>
      <c r="I70" s="430"/>
      <c r="J70" s="431">
        <f t="shared" si="12"/>
        <v>0</v>
      </c>
    </row>
    <row r="71" spans="1:10" s="2" customFormat="1" ht="15.75" customHeight="1">
      <c r="A71" s="124" t="s">
        <v>650</v>
      </c>
      <c r="B71" s="14" t="s">
        <v>339</v>
      </c>
      <c r="C71" s="404"/>
      <c r="D71" s="427"/>
      <c r="E71" s="428">
        <f t="shared" si="11"/>
        <v>0</v>
      </c>
      <c r="F71" s="427"/>
      <c r="G71" s="429">
        <f t="shared" si="3"/>
        <v>0</v>
      </c>
      <c r="H71" s="404"/>
      <c r="I71" s="430"/>
      <c r="J71" s="431">
        <f t="shared" si="12"/>
        <v>0</v>
      </c>
    </row>
    <row r="72" spans="1:10" s="2" customFormat="1" ht="15.75" customHeight="1">
      <c r="A72" s="124" t="s">
        <v>278</v>
      </c>
      <c r="B72" s="14" t="s">
        <v>340</v>
      </c>
      <c r="C72" s="404"/>
      <c r="D72" s="427"/>
      <c r="E72" s="428">
        <f>C72+D72</f>
        <v>0</v>
      </c>
      <c r="F72" s="427"/>
      <c r="G72" s="429">
        <f t="shared" si="3"/>
        <v>0</v>
      </c>
      <c r="H72" s="404"/>
      <c r="I72" s="430"/>
      <c r="J72" s="431">
        <f t="shared" si="12"/>
        <v>0</v>
      </c>
    </row>
    <row r="73" spans="1:10" s="2" customFormat="1" ht="15.75" customHeight="1">
      <c r="A73" s="124" t="s">
        <v>651</v>
      </c>
      <c r="B73" s="14" t="s">
        <v>341</v>
      </c>
      <c r="C73" s="404"/>
      <c r="D73" s="427"/>
      <c r="E73" s="428">
        <f t="shared" si="11"/>
        <v>0</v>
      </c>
      <c r="F73" s="427"/>
      <c r="G73" s="429">
        <f t="shared" si="3"/>
        <v>0</v>
      </c>
      <c r="H73" s="404"/>
      <c r="I73" s="430"/>
      <c r="J73" s="431">
        <f t="shared" si="12"/>
        <v>0</v>
      </c>
    </row>
    <row r="74" spans="1:10" s="2" customFormat="1" ht="15.75" customHeight="1">
      <c r="A74" s="124" t="s">
        <v>279</v>
      </c>
      <c r="B74" s="14" t="s">
        <v>342</v>
      </c>
      <c r="C74" s="404"/>
      <c r="D74" s="427"/>
      <c r="E74" s="428">
        <f t="shared" si="11"/>
        <v>0</v>
      </c>
      <c r="F74" s="427"/>
      <c r="G74" s="429">
        <f t="shared" si="3"/>
        <v>0</v>
      </c>
      <c r="H74" s="404"/>
      <c r="I74" s="430"/>
      <c r="J74" s="431">
        <f t="shared" si="12"/>
        <v>0</v>
      </c>
    </row>
    <row r="75" spans="1:10" s="2" customFormat="1" ht="15.75" customHeight="1">
      <c r="A75" s="124" t="s">
        <v>280</v>
      </c>
      <c r="B75" s="14" t="s">
        <v>343</v>
      </c>
      <c r="C75" s="404"/>
      <c r="D75" s="427"/>
      <c r="E75" s="428">
        <f t="shared" si="11"/>
        <v>0</v>
      </c>
      <c r="F75" s="427"/>
      <c r="G75" s="429">
        <f t="shared" si="3"/>
        <v>0</v>
      </c>
      <c r="H75" s="404"/>
      <c r="I75" s="430"/>
      <c r="J75" s="431">
        <f>H75+I75</f>
        <v>0</v>
      </c>
    </row>
    <row r="76" spans="1:10" s="77" customFormat="1" ht="21" customHeight="1">
      <c r="A76" s="123" t="s">
        <v>764</v>
      </c>
      <c r="B76" s="78" t="s">
        <v>344</v>
      </c>
      <c r="C76" s="736" t="s">
        <v>273</v>
      </c>
      <c r="D76" s="67" t="s">
        <v>273</v>
      </c>
      <c r="E76" s="737" t="s">
        <v>273</v>
      </c>
      <c r="F76" s="405"/>
      <c r="G76" s="415">
        <f>F76</f>
        <v>0</v>
      </c>
      <c r="H76" s="736"/>
      <c r="I76" s="67"/>
      <c r="J76" s="738"/>
    </row>
    <row r="77" spans="1:10" s="2" customFormat="1" ht="11.25" customHeight="1">
      <c r="A77" s="125" t="s">
        <v>116</v>
      </c>
      <c r="B77" s="23"/>
      <c r="C77" s="705"/>
      <c r="D77" s="706"/>
      <c r="E77" s="432"/>
      <c r="F77" s="707"/>
      <c r="G77" s="708"/>
      <c r="H77" s="709"/>
      <c r="I77" s="707"/>
      <c r="J77" s="710"/>
    </row>
    <row r="78" spans="1:10" s="18" customFormat="1" ht="14.25" customHeight="1">
      <c r="A78" s="126" t="s">
        <v>117</v>
      </c>
      <c r="B78" s="20" t="s">
        <v>345</v>
      </c>
      <c r="C78" s="711"/>
      <c r="D78" s="72" t="s">
        <v>273</v>
      </c>
      <c r="E78" s="433">
        <f>C78</f>
        <v>0</v>
      </c>
      <c r="F78" s="72" t="s">
        <v>273</v>
      </c>
      <c r="G78" s="712">
        <f>E78</f>
        <v>0</v>
      </c>
      <c r="H78" s="713" t="s">
        <v>273</v>
      </c>
      <c r="I78" s="714" t="s">
        <v>273</v>
      </c>
      <c r="J78" s="715" t="s">
        <v>273</v>
      </c>
    </row>
    <row r="79" spans="1:253" s="18" customFormat="1" ht="14.25" customHeight="1">
      <c r="A79" s="127" t="s">
        <v>118</v>
      </c>
      <c r="B79" s="14" t="s">
        <v>346</v>
      </c>
      <c r="C79" s="404"/>
      <c r="D79" s="73" t="s">
        <v>273</v>
      </c>
      <c r="E79" s="428">
        <f>C79</f>
        <v>0</v>
      </c>
      <c r="F79" s="73" t="s">
        <v>273</v>
      </c>
      <c r="G79" s="429">
        <f>E79</f>
        <v>0</v>
      </c>
      <c r="H79" s="66" t="s">
        <v>273</v>
      </c>
      <c r="I79" s="71" t="s">
        <v>273</v>
      </c>
      <c r="J79" s="70" t="s">
        <v>273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</row>
    <row r="80" spans="1:10" s="12" customFormat="1" ht="16.5" customHeight="1">
      <c r="A80" s="90" t="s">
        <v>26</v>
      </c>
      <c r="B80" s="75" t="s">
        <v>27</v>
      </c>
      <c r="C80" s="95">
        <f>C81+C100</f>
        <v>0</v>
      </c>
      <c r="D80" s="721">
        <f aca="true" t="shared" si="14" ref="D80:I80">D81+D100</f>
        <v>0</v>
      </c>
      <c r="E80" s="722">
        <f>C80+D80</f>
        <v>0</v>
      </c>
      <c r="F80" s="721">
        <f t="shared" si="14"/>
        <v>0</v>
      </c>
      <c r="G80" s="723">
        <f aca="true" t="shared" si="15" ref="G80:G122">E80+F80</f>
        <v>0</v>
      </c>
      <c r="H80" s="724">
        <f t="shared" si="14"/>
        <v>0</v>
      </c>
      <c r="I80" s="721">
        <f t="shared" si="14"/>
        <v>0</v>
      </c>
      <c r="J80" s="725">
        <f>H80+I80</f>
        <v>0</v>
      </c>
    </row>
    <row r="81" spans="1:10" s="105" customFormat="1" ht="16.5" customHeight="1">
      <c r="A81" s="106" t="s">
        <v>28</v>
      </c>
      <c r="B81" s="14" t="s">
        <v>29</v>
      </c>
      <c r="C81" s="434">
        <f>C82+C85+C96</f>
        <v>0</v>
      </c>
      <c r="D81" s="435">
        <f>D82+D85+D91+D96</f>
        <v>0</v>
      </c>
      <c r="E81" s="436">
        <f>C81+D81</f>
        <v>0</v>
      </c>
      <c r="F81" s="435">
        <f>F82+F85+F91+F96+F99</f>
        <v>0</v>
      </c>
      <c r="G81" s="437">
        <f t="shared" si="15"/>
        <v>0</v>
      </c>
      <c r="H81" s="438">
        <f>H82+H85+H96</f>
        <v>0</v>
      </c>
      <c r="I81" s="435">
        <f>I82+I85+I91+I96</f>
        <v>0</v>
      </c>
      <c r="J81" s="439">
        <f>H81+I81</f>
        <v>0</v>
      </c>
    </row>
    <row r="82" spans="1:11" ht="15.75" customHeight="1">
      <c r="A82" s="15" t="s">
        <v>30</v>
      </c>
      <c r="B82" s="22" t="s">
        <v>31</v>
      </c>
      <c r="C82" s="404">
        <f>C84</f>
        <v>0</v>
      </c>
      <c r="D82" s="427">
        <f>SUM(D83:D84)</f>
        <v>0</v>
      </c>
      <c r="E82" s="428">
        <f>C82+D82</f>
        <v>0</v>
      </c>
      <c r="F82" s="427">
        <f>SUM(F83:F84)</f>
        <v>0</v>
      </c>
      <c r="G82" s="429">
        <f t="shared" si="15"/>
        <v>0</v>
      </c>
      <c r="H82" s="404">
        <f>H84</f>
        <v>0</v>
      </c>
      <c r="I82" s="430">
        <f>SUM(I83:I84)</f>
        <v>0</v>
      </c>
      <c r="J82" s="431">
        <f>H82+I82</f>
        <v>0</v>
      </c>
      <c r="K82" s="63"/>
    </row>
    <row r="83" spans="1:11" ht="15.75" customHeight="1">
      <c r="A83" s="91" t="s">
        <v>575</v>
      </c>
      <c r="B83" s="14" t="s">
        <v>32</v>
      </c>
      <c r="C83" s="66" t="s">
        <v>273</v>
      </c>
      <c r="D83" s="427"/>
      <c r="E83" s="428">
        <f>D83</f>
        <v>0</v>
      </c>
      <c r="F83" s="427"/>
      <c r="G83" s="429">
        <f t="shared" si="15"/>
        <v>0</v>
      </c>
      <c r="H83" s="66" t="s">
        <v>273</v>
      </c>
      <c r="I83" s="430"/>
      <c r="J83" s="431">
        <f>I83</f>
        <v>0</v>
      </c>
      <c r="K83" s="63"/>
    </row>
    <row r="84" spans="1:11" ht="15.75" customHeight="1">
      <c r="A84" s="91" t="s">
        <v>576</v>
      </c>
      <c r="B84" s="14" t="s">
        <v>356</v>
      </c>
      <c r="C84" s="404"/>
      <c r="D84" s="427"/>
      <c r="E84" s="428">
        <f>C84+D84</f>
        <v>0</v>
      </c>
      <c r="F84" s="427"/>
      <c r="G84" s="429">
        <f t="shared" si="15"/>
        <v>0</v>
      </c>
      <c r="H84" s="404"/>
      <c r="I84" s="430"/>
      <c r="J84" s="431">
        <f>H84+I84</f>
        <v>0</v>
      </c>
      <c r="K84" s="63"/>
    </row>
    <row r="85" spans="1:11" ht="15.75" customHeight="1">
      <c r="A85" s="15" t="s">
        <v>33</v>
      </c>
      <c r="B85" s="38" t="s">
        <v>34</v>
      </c>
      <c r="C85" s="404">
        <f>C90</f>
        <v>0</v>
      </c>
      <c r="D85" s="427">
        <f>D86+D90</f>
        <v>0</v>
      </c>
      <c r="E85" s="428">
        <f>C85+D85</f>
        <v>0</v>
      </c>
      <c r="F85" s="427">
        <f>F86+F90</f>
        <v>0</v>
      </c>
      <c r="G85" s="429">
        <f t="shared" si="15"/>
        <v>0</v>
      </c>
      <c r="H85" s="404">
        <f>H90</f>
        <v>0</v>
      </c>
      <c r="I85" s="430">
        <f>I86+I90</f>
        <v>0</v>
      </c>
      <c r="J85" s="431">
        <f>H85+I85</f>
        <v>0</v>
      </c>
      <c r="K85" s="63"/>
    </row>
    <row r="86" spans="1:11" ht="15.75" customHeight="1">
      <c r="A86" s="91" t="s">
        <v>601</v>
      </c>
      <c r="B86" s="14" t="s">
        <v>35</v>
      </c>
      <c r="C86" s="66" t="s">
        <v>273</v>
      </c>
      <c r="D86" s="427"/>
      <c r="E86" s="428">
        <f>D86</f>
        <v>0</v>
      </c>
      <c r="F86" s="427"/>
      <c r="G86" s="429">
        <f t="shared" si="15"/>
        <v>0</v>
      </c>
      <c r="H86" s="66" t="s">
        <v>273</v>
      </c>
      <c r="I86" s="430"/>
      <c r="J86" s="431">
        <f>I86</f>
        <v>0</v>
      </c>
      <c r="K86" s="63"/>
    </row>
    <row r="87" spans="1:11" ht="15.75" customHeight="1">
      <c r="A87" s="91" t="s">
        <v>36</v>
      </c>
      <c r="B87" s="14" t="s">
        <v>37</v>
      </c>
      <c r="C87" s="66" t="s">
        <v>273</v>
      </c>
      <c r="D87" s="427"/>
      <c r="E87" s="428">
        <f>D87</f>
        <v>0</v>
      </c>
      <c r="F87" s="427"/>
      <c r="G87" s="429">
        <f t="shared" si="15"/>
        <v>0</v>
      </c>
      <c r="H87" s="66" t="s">
        <v>273</v>
      </c>
      <c r="I87" s="430"/>
      <c r="J87" s="431">
        <f>I87</f>
        <v>0</v>
      </c>
      <c r="K87" s="63"/>
    </row>
    <row r="88" spans="1:11" ht="15.75" customHeight="1">
      <c r="A88" s="116" t="s">
        <v>128</v>
      </c>
      <c r="B88" s="14" t="s">
        <v>38</v>
      </c>
      <c r="C88" s="66" t="s">
        <v>273</v>
      </c>
      <c r="D88" s="427"/>
      <c r="E88" s="428">
        <f>D88</f>
        <v>0</v>
      </c>
      <c r="F88" s="427"/>
      <c r="G88" s="429">
        <f t="shared" si="15"/>
        <v>0</v>
      </c>
      <c r="H88" s="66" t="s">
        <v>273</v>
      </c>
      <c r="I88" s="430"/>
      <c r="J88" s="431">
        <f>I88</f>
        <v>0</v>
      </c>
      <c r="K88" s="63"/>
    </row>
    <row r="89" spans="1:11" ht="15.75" customHeight="1">
      <c r="A89" s="116" t="s">
        <v>129</v>
      </c>
      <c r="B89" s="14" t="s">
        <v>39</v>
      </c>
      <c r="C89" s="66" t="s">
        <v>273</v>
      </c>
      <c r="D89" s="427"/>
      <c r="E89" s="428">
        <f>D89</f>
        <v>0</v>
      </c>
      <c r="F89" s="427"/>
      <c r="G89" s="429">
        <f t="shared" si="15"/>
        <v>0</v>
      </c>
      <c r="H89" s="66" t="s">
        <v>273</v>
      </c>
      <c r="I89" s="430"/>
      <c r="J89" s="431">
        <f>I89</f>
        <v>0</v>
      </c>
      <c r="K89" s="63"/>
    </row>
    <row r="90" spans="1:11" ht="15.75" customHeight="1">
      <c r="A90" s="91" t="s">
        <v>577</v>
      </c>
      <c r="B90" s="14" t="s">
        <v>40</v>
      </c>
      <c r="C90" s="404"/>
      <c r="D90" s="427"/>
      <c r="E90" s="428">
        <f>C90+D90</f>
        <v>0</v>
      </c>
      <c r="F90" s="427"/>
      <c r="G90" s="429">
        <f t="shared" si="15"/>
        <v>0</v>
      </c>
      <c r="H90" s="404"/>
      <c r="I90" s="430"/>
      <c r="J90" s="431">
        <f>H90+I90</f>
        <v>0</v>
      </c>
      <c r="K90" s="63"/>
    </row>
    <row r="91" spans="1:11" ht="15.75" customHeight="1">
      <c r="A91" s="15" t="s">
        <v>154</v>
      </c>
      <c r="B91" s="22" t="s">
        <v>41</v>
      </c>
      <c r="C91" s="66" t="s">
        <v>273</v>
      </c>
      <c r="D91" s="427">
        <f>D92+D95</f>
        <v>0</v>
      </c>
      <c r="E91" s="428">
        <f>D91</f>
        <v>0</v>
      </c>
      <c r="F91" s="427">
        <f>F92+F95</f>
        <v>0</v>
      </c>
      <c r="G91" s="429">
        <f t="shared" si="15"/>
        <v>0</v>
      </c>
      <c r="H91" s="66" t="s">
        <v>273</v>
      </c>
      <c r="I91" s="430">
        <f>I92+I95</f>
        <v>0</v>
      </c>
      <c r="J91" s="431">
        <f>I91</f>
        <v>0</v>
      </c>
      <c r="K91" s="63"/>
    </row>
    <row r="92" spans="1:11" ht="15.75" customHeight="1">
      <c r="A92" s="91" t="s">
        <v>578</v>
      </c>
      <c r="B92" s="14" t="s">
        <v>42</v>
      </c>
      <c r="C92" s="66" t="s">
        <v>273</v>
      </c>
      <c r="D92" s="427">
        <f>SUM(D93:D94)</f>
        <v>0</v>
      </c>
      <c r="E92" s="428">
        <f>D92</f>
        <v>0</v>
      </c>
      <c r="F92" s="427">
        <f>SUM(F93:F94)</f>
        <v>0</v>
      </c>
      <c r="G92" s="429">
        <f t="shared" si="15"/>
        <v>0</v>
      </c>
      <c r="H92" s="66" t="s">
        <v>273</v>
      </c>
      <c r="I92" s="430">
        <f>SUM(I93:I94)</f>
        <v>0</v>
      </c>
      <c r="J92" s="431">
        <f>I92</f>
        <v>0</v>
      </c>
      <c r="K92" s="63"/>
    </row>
    <row r="93" spans="1:11" ht="15.75" customHeight="1">
      <c r="A93" s="91" t="s">
        <v>43</v>
      </c>
      <c r="B93" s="14" t="s">
        <v>44</v>
      </c>
      <c r="C93" s="66" t="s">
        <v>273</v>
      </c>
      <c r="D93" s="427"/>
      <c r="E93" s="428">
        <f>D93</f>
        <v>0</v>
      </c>
      <c r="F93" s="427"/>
      <c r="G93" s="429">
        <f t="shared" si="15"/>
        <v>0</v>
      </c>
      <c r="H93" s="66" t="s">
        <v>273</v>
      </c>
      <c r="I93" s="430"/>
      <c r="J93" s="431">
        <f>I93</f>
        <v>0</v>
      </c>
      <c r="K93" s="63"/>
    </row>
    <row r="94" spans="1:11" ht="15.75" customHeight="1">
      <c r="A94" s="91" t="s">
        <v>45</v>
      </c>
      <c r="B94" s="14" t="s">
        <v>46</v>
      </c>
      <c r="C94" s="66" t="s">
        <v>273</v>
      </c>
      <c r="D94" s="427"/>
      <c r="E94" s="428">
        <f>D94</f>
        <v>0</v>
      </c>
      <c r="F94" s="427"/>
      <c r="G94" s="429">
        <f t="shared" si="15"/>
        <v>0</v>
      </c>
      <c r="H94" s="66" t="s">
        <v>273</v>
      </c>
      <c r="I94" s="430"/>
      <c r="J94" s="431">
        <f>I94</f>
        <v>0</v>
      </c>
      <c r="K94" s="63"/>
    </row>
    <row r="95" spans="1:11" ht="15.75" customHeight="1">
      <c r="A95" s="129" t="s">
        <v>579</v>
      </c>
      <c r="B95" s="20" t="s">
        <v>47</v>
      </c>
      <c r="C95" s="66" t="s">
        <v>273</v>
      </c>
      <c r="D95" s="427"/>
      <c r="E95" s="428">
        <f>D95</f>
        <v>0</v>
      </c>
      <c r="F95" s="427"/>
      <c r="G95" s="429">
        <f t="shared" si="15"/>
        <v>0</v>
      </c>
      <c r="H95" s="66" t="s">
        <v>273</v>
      </c>
      <c r="I95" s="430"/>
      <c r="J95" s="431">
        <f>I95</f>
        <v>0</v>
      </c>
      <c r="K95" s="63"/>
    </row>
    <row r="96" spans="1:11" ht="15.75" customHeight="1">
      <c r="A96" s="15" t="s">
        <v>48</v>
      </c>
      <c r="B96" s="22" t="s">
        <v>49</v>
      </c>
      <c r="C96" s="404">
        <f>C98</f>
        <v>0</v>
      </c>
      <c r="D96" s="427">
        <f>SUM(D97:D98)</f>
        <v>0</v>
      </c>
      <c r="E96" s="428">
        <f>C96+D96</f>
        <v>0</v>
      </c>
      <c r="F96" s="427">
        <f>SUM(F97:F98)</f>
        <v>0</v>
      </c>
      <c r="G96" s="429">
        <f t="shared" si="15"/>
        <v>0</v>
      </c>
      <c r="H96" s="404">
        <f>H98</f>
        <v>0</v>
      </c>
      <c r="I96" s="430">
        <f>SUM(I97:I98)</f>
        <v>0</v>
      </c>
      <c r="J96" s="431">
        <f>H96+I96</f>
        <v>0</v>
      </c>
      <c r="K96" s="63"/>
    </row>
    <row r="97" spans="1:11" ht="15.75" customHeight="1">
      <c r="A97" s="91" t="s">
        <v>50</v>
      </c>
      <c r="B97" s="14" t="s">
        <v>51</v>
      </c>
      <c r="C97" s="66" t="s">
        <v>273</v>
      </c>
      <c r="D97" s="427"/>
      <c r="E97" s="428">
        <f>D97</f>
        <v>0</v>
      </c>
      <c r="F97" s="427"/>
      <c r="G97" s="429">
        <f t="shared" si="15"/>
        <v>0</v>
      </c>
      <c r="H97" s="66" t="s">
        <v>273</v>
      </c>
      <c r="I97" s="430"/>
      <c r="J97" s="431">
        <f>I97</f>
        <v>0</v>
      </c>
      <c r="K97" s="63"/>
    </row>
    <row r="98" spans="1:11" ht="15.75" customHeight="1">
      <c r="A98" s="91" t="s">
        <v>663</v>
      </c>
      <c r="B98" s="14" t="s">
        <v>52</v>
      </c>
      <c r="C98" s="404"/>
      <c r="D98" s="427"/>
      <c r="E98" s="428">
        <f>C98+D98</f>
        <v>0</v>
      </c>
      <c r="F98" s="427"/>
      <c r="G98" s="429">
        <f t="shared" si="15"/>
        <v>0</v>
      </c>
      <c r="H98" s="404"/>
      <c r="I98" s="427"/>
      <c r="J98" s="431">
        <f>H98+I98</f>
        <v>0</v>
      </c>
      <c r="K98" s="63"/>
    </row>
    <row r="99" spans="1:11" ht="15.75" customHeight="1">
      <c r="A99" s="15" t="s">
        <v>570</v>
      </c>
      <c r="B99" s="38" t="s">
        <v>53</v>
      </c>
      <c r="C99" s="66" t="s">
        <v>273</v>
      </c>
      <c r="D99" s="73" t="s">
        <v>273</v>
      </c>
      <c r="E99" s="76" t="s">
        <v>273</v>
      </c>
      <c r="F99" s="427"/>
      <c r="G99" s="429">
        <f>F99</f>
        <v>0</v>
      </c>
      <c r="H99" s="66" t="s">
        <v>273</v>
      </c>
      <c r="I99" s="71" t="s">
        <v>273</v>
      </c>
      <c r="J99" s="70" t="s">
        <v>273</v>
      </c>
      <c r="K99" s="63"/>
    </row>
    <row r="100" spans="1:10" s="105" customFormat="1" ht="16.5" customHeight="1">
      <c r="A100" s="106" t="s">
        <v>54</v>
      </c>
      <c r="B100" s="14" t="s">
        <v>55</v>
      </c>
      <c r="C100" s="434">
        <f>C102</f>
        <v>0</v>
      </c>
      <c r="D100" s="435">
        <f>SUM(D101:D102)</f>
        <v>0</v>
      </c>
      <c r="E100" s="436">
        <f>C100+D100</f>
        <v>0</v>
      </c>
      <c r="F100" s="435">
        <f>SUM(F101:F102)</f>
        <v>0</v>
      </c>
      <c r="G100" s="437">
        <f t="shared" si="15"/>
        <v>0</v>
      </c>
      <c r="H100" s="438">
        <f>H102</f>
        <v>0</v>
      </c>
      <c r="I100" s="435">
        <f>SUM(I101:I102)</f>
        <v>0</v>
      </c>
      <c r="J100" s="439">
        <f>H100+I100</f>
        <v>0</v>
      </c>
    </row>
    <row r="101" spans="1:11" ht="15.75" customHeight="1">
      <c r="A101" s="91" t="s">
        <v>56</v>
      </c>
      <c r="B101" s="14" t="s">
        <v>57</v>
      </c>
      <c r="C101" s="66" t="s">
        <v>273</v>
      </c>
      <c r="D101" s="427"/>
      <c r="E101" s="428">
        <f>D101</f>
        <v>0</v>
      </c>
      <c r="F101" s="427"/>
      <c r="G101" s="429">
        <f t="shared" si="15"/>
        <v>0</v>
      </c>
      <c r="H101" s="66" t="s">
        <v>273</v>
      </c>
      <c r="I101" s="427"/>
      <c r="J101" s="431">
        <f>I101</f>
        <v>0</v>
      </c>
      <c r="K101" s="63"/>
    </row>
    <row r="102" spans="1:11" ht="15.75" customHeight="1">
      <c r="A102" s="91" t="s">
        <v>58</v>
      </c>
      <c r="B102" s="14" t="s">
        <v>59</v>
      </c>
      <c r="C102" s="404"/>
      <c r="D102" s="427"/>
      <c r="E102" s="428">
        <f>C102+D102</f>
        <v>0</v>
      </c>
      <c r="F102" s="427"/>
      <c r="G102" s="429">
        <f t="shared" si="15"/>
        <v>0</v>
      </c>
      <c r="H102" s="404"/>
      <c r="I102" s="430"/>
      <c r="J102" s="431">
        <f>H102+I102</f>
        <v>0</v>
      </c>
      <c r="K102" s="63"/>
    </row>
    <row r="103" spans="1:11" ht="15.75" customHeight="1">
      <c r="A103" s="117" t="s">
        <v>60</v>
      </c>
      <c r="B103" s="20" t="s">
        <v>61</v>
      </c>
      <c r="C103" s="66" t="s">
        <v>273</v>
      </c>
      <c r="D103" s="73" t="s">
        <v>273</v>
      </c>
      <c r="E103" s="76" t="s">
        <v>273</v>
      </c>
      <c r="F103" s="427">
        <f>SUM(F104:F105)</f>
        <v>0</v>
      </c>
      <c r="G103" s="429">
        <f>F103</f>
        <v>0</v>
      </c>
      <c r="H103" s="66" t="s">
        <v>273</v>
      </c>
      <c r="I103" s="71" t="s">
        <v>273</v>
      </c>
      <c r="J103" s="70" t="s">
        <v>273</v>
      </c>
      <c r="K103" s="21"/>
    </row>
    <row r="104" spans="1:11" ht="15.75" customHeight="1">
      <c r="A104" s="130" t="s">
        <v>62</v>
      </c>
      <c r="B104" s="14" t="s">
        <v>63</v>
      </c>
      <c r="C104" s="66" t="s">
        <v>273</v>
      </c>
      <c r="D104" s="73" t="s">
        <v>273</v>
      </c>
      <c r="E104" s="76" t="s">
        <v>273</v>
      </c>
      <c r="F104" s="427"/>
      <c r="G104" s="429">
        <f>F104</f>
        <v>0</v>
      </c>
      <c r="H104" s="66" t="s">
        <v>273</v>
      </c>
      <c r="I104" s="71" t="s">
        <v>273</v>
      </c>
      <c r="J104" s="70" t="s">
        <v>273</v>
      </c>
      <c r="K104" s="21"/>
    </row>
    <row r="105" spans="1:11" ht="15.75" customHeight="1">
      <c r="A105" s="130" t="s">
        <v>64</v>
      </c>
      <c r="B105" s="14" t="s">
        <v>65</v>
      </c>
      <c r="C105" s="66" t="s">
        <v>273</v>
      </c>
      <c r="D105" s="73" t="s">
        <v>273</v>
      </c>
      <c r="E105" s="76" t="s">
        <v>273</v>
      </c>
      <c r="F105" s="427"/>
      <c r="G105" s="429">
        <f>F105</f>
        <v>0</v>
      </c>
      <c r="H105" s="66" t="s">
        <v>273</v>
      </c>
      <c r="I105" s="71" t="s">
        <v>273</v>
      </c>
      <c r="J105" s="70" t="s">
        <v>273</v>
      </c>
      <c r="K105" s="21"/>
    </row>
    <row r="106" spans="1:11" ht="15.75" customHeight="1">
      <c r="A106" s="130" t="s">
        <v>571</v>
      </c>
      <c r="B106" s="14" t="s">
        <v>66</v>
      </c>
      <c r="C106" s="66" t="s">
        <v>273</v>
      </c>
      <c r="D106" s="73" t="s">
        <v>273</v>
      </c>
      <c r="E106" s="76" t="s">
        <v>273</v>
      </c>
      <c r="F106" s="427"/>
      <c r="G106" s="429">
        <f>F106</f>
        <v>0</v>
      </c>
      <c r="H106" s="66" t="s">
        <v>273</v>
      </c>
      <c r="I106" s="71" t="s">
        <v>273</v>
      </c>
      <c r="J106" s="70" t="s">
        <v>273</v>
      </c>
      <c r="K106" s="21"/>
    </row>
    <row r="107" spans="1:10" s="12" customFormat="1" ht="16.5" customHeight="1">
      <c r="A107" s="131" t="s">
        <v>67</v>
      </c>
      <c r="B107" s="89" t="s">
        <v>168</v>
      </c>
      <c r="C107" s="749">
        <f>C122</f>
        <v>0</v>
      </c>
      <c r="D107" s="726">
        <f>D108+D122</f>
        <v>0</v>
      </c>
      <c r="E107" s="727">
        <f>C107+D107</f>
        <v>0</v>
      </c>
      <c r="F107" s="726">
        <f>F108+F122</f>
        <v>0</v>
      </c>
      <c r="G107" s="728">
        <f t="shared" si="15"/>
        <v>0</v>
      </c>
      <c r="H107" s="729" t="s">
        <v>273</v>
      </c>
      <c r="I107" s="730" t="s">
        <v>273</v>
      </c>
      <c r="J107" s="731" t="s">
        <v>273</v>
      </c>
    </row>
    <row r="108" spans="1:10" s="105" customFormat="1" ht="16.5" customHeight="1">
      <c r="A108" s="106" t="s">
        <v>68</v>
      </c>
      <c r="B108" s="14" t="s">
        <v>69</v>
      </c>
      <c r="C108" s="66" t="s">
        <v>273</v>
      </c>
      <c r="D108" s="435">
        <f>D109+D111</f>
        <v>0</v>
      </c>
      <c r="E108" s="440">
        <f>D108</f>
        <v>0</v>
      </c>
      <c r="F108" s="435">
        <f>F109+F111+F121</f>
        <v>0</v>
      </c>
      <c r="G108" s="437">
        <f t="shared" si="15"/>
        <v>0</v>
      </c>
      <c r="H108" s="107" t="s">
        <v>273</v>
      </c>
      <c r="I108" s="108" t="s">
        <v>273</v>
      </c>
      <c r="J108" s="370" t="s">
        <v>273</v>
      </c>
    </row>
    <row r="109" spans="1:11" ht="15.75" customHeight="1">
      <c r="A109" s="91" t="s">
        <v>70</v>
      </c>
      <c r="B109" s="14" t="s">
        <v>71</v>
      </c>
      <c r="C109" s="66" t="s">
        <v>273</v>
      </c>
      <c r="D109" s="427"/>
      <c r="E109" s="428">
        <f aca="true" t="shared" si="16" ref="E109:E119">D109</f>
        <v>0</v>
      </c>
      <c r="F109" s="427"/>
      <c r="G109" s="429">
        <f t="shared" si="15"/>
        <v>0</v>
      </c>
      <c r="H109" s="66" t="s">
        <v>273</v>
      </c>
      <c r="I109" s="73" t="s">
        <v>273</v>
      </c>
      <c r="J109" s="70" t="s">
        <v>273</v>
      </c>
      <c r="K109" s="63"/>
    </row>
    <row r="110" spans="1:11" ht="15.75" customHeight="1">
      <c r="A110" s="91" t="s">
        <v>72</v>
      </c>
      <c r="B110" s="14" t="s">
        <v>73</v>
      </c>
      <c r="C110" s="66" t="s">
        <v>273</v>
      </c>
      <c r="D110" s="427"/>
      <c r="E110" s="428">
        <f t="shared" si="16"/>
        <v>0</v>
      </c>
      <c r="F110" s="427"/>
      <c r="G110" s="429">
        <f t="shared" si="15"/>
        <v>0</v>
      </c>
      <c r="H110" s="66" t="s">
        <v>273</v>
      </c>
      <c r="I110" s="73" t="s">
        <v>273</v>
      </c>
      <c r="J110" s="70" t="s">
        <v>273</v>
      </c>
      <c r="K110" s="63"/>
    </row>
    <row r="111" spans="1:11" ht="15.75" customHeight="1">
      <c r="A111" s="91" t="s">
        <v>74</v>
      </c>
      <c r="B111" s="16" t="s">
        <v>75</v>
      </c>
      <c r="C111" s="66" t="s">
        <v>273</v>
      </c>
      <c r="D111" s="427">
        <f>D112+D116</f>
        <v>0</v>
      </c>
      <c r="E111" s="428">
        <f t="shared" si="16"/>
        <v>0</v>
      </c>
      <c r="F111" s="427">
        <f>F112+F116</f>
        <v>0</v>
      </c>
      <c r="G111" s="429">
        <f t="shared" si="15"/>
        <v>0</v>
      </c>
      <c r="H111" s="66" t="s">
        <v>273</v>
      </c>
      <c r="I111" s="73" t="s">
        <v>273</v>
      </c>
      <c r="J111" s="70" t="s">
        <v>273</v>
      </c>
      <c r="K111" s="63"/>
    </row>
    <row r="112" spans="1:11" ht="15.75" customHeight="1">
      <c r="A112" s="91" t="s">
        <v>76</v>
      </c>
      <c r="B112" s="16" t="s">
        <v>77</v>
      </c>
      <c r="C112" s="66" t="s">
        <v>273</v>
      </c>
      <c r="D112" s="427">
        <f>SUM(D113:D115)</f>
        <v>0</v>
      </c>
      <c r="E112" s="428">
        <f t="shared" si="16"/>
        <v>0</v>
      </c>
      <c r="F112" s="427">
        <f>SUM(F113:F115)</f>
        <v>0</v>
      </c>
      <c r="G112" s="429">
        <f t="shared" si="15"/>
        <v>0</v>
      </c>
      <c r="H112" s="66" t="s">
        <v>273</v>
      </c>
      <c r="I112" s="73" t="s">
        <v>273</v>
      </c>
      <c r="J112" s="70" t="s">
        <v>273</v>
      </c>
      <c r="K112" s="63"/>
    </row>
    <row r="113" spans="1:11" ht="15.75" customHeight="1">
      <c r="A113" s="91" t="s">
        <v>78</v>
      </c>
      <c r="B113" s="14" t="s">
        <v>79</v>
      </c>
      <c r="C113" s="66" t="s">
        <v>273</v>
      </c>
      <c r="D113" s="427"/>
      <c r="E113" s="428">
        <f t="shared" si="16"/>
        <v>0</v>
      </c>
      <c r="F113" s="427"/>
      <c r="G113" s="429">
        <f t="shared" si="15"/>
        <v>0</v>
      </c>
      <c r="H113" s="66" t="s">
        <v>273</v>
      </c>
      <c r="I113" s="73" t="s">
        <v>273</v>
      </c>
      <c r="J113" s="70" t="s">
        <v>273</v>
      </c>
      <c r="K113" s="63"/>
    </row>
    <row r="114" spans="1:11" ht="15.75" customHeight="1">
      <c r="A114" s="91" t="s">
        <v>80</v>
      </c>
      <c r="B114" s="14" t="s">
        <v>81</v>
      </c>
      <c r="C114" s="66" t="s">
        <v>273</v>
      </c>
      <c r="D114" s="427"/>
      <c r="E114" s="428">
        <f t="shared" si="16"/>
        <v>0</v>
      </c>
      <c r="F114" s="427"/>
      <c r="G114" s="429">
        <f t="shared" si="15"/>
        <v>0</v>
      </c>
      <c r="H114" s="66" t="s">
        <v>273</v>
      </c>
      <c r="I114" s="73" t="s">
        <v>273</v>
      </c>
      <c r="J114" s="70" t="s">
        <v>273</v>
      </c>
      <c r="K114" s="63"/>
    </row>
    <row r="115" spans="1:11" ht="15.75" customHeight="1">
      <c r="A115" s="91" t="s">
        <v>82</v>
      </c>
      <c r="B115" s="16" t="s">
        <v>83</v>
      </c>
      <c r="C115" s="66" t="s">
        <v>273</v>
      </c>
      <c r="D115" s="427"/>
      <c r="E115" s="428">
        <f t="shared" si="16"/>
        <v>0</v>
      </c>
      <c r="F115" s="427"/>
      <c r="G115" s="429">
        <f t="shared" si="15"/>
        <v>0</v>
      </c>
      <c r="H115" s="66" t="s">
        <v>273</v>
      </c>
      <c r="I115" s="73" t="s">
        <v>273</v>
      </c>
      <c r="J115" s="70" t="s">
        <v>273</v>
      </c>
      <c r="K115" s="63"/>
    </row>
    <row r="116" spans="1:11" ht="15.75" customHeight="1">
      <c r="A116" s="91" t="s">
        <v>84</v>
      </c>
      <c r="B116" s="14" t="s">
        <v>85</v>
      </c>
      <c r="C116" s="66" t="s">
        <v>273</v>
      </c>
      <c r="D116" s="427">
        <f>SUM(D117:D120)</f>
        <v>0</v>
      </c>
      <c r="E116" s="428">
        <f t="shared" si="16"/>
        <v>0</v>
      </c>
      <c r="F116" s="427">
        <f>SUM(F117:F120)</f>
        <v>0</v>
      </c>
      <c r="G116" s="429">
        <f t="shared" si="15"/>
        <v>0</v>
      </c>
      <c r="H116" s="66" t="s">
        <v>273</v>
      </c>
      <c r="I116" s="73" t="s">
        <v>273</v>
      </c>
      <c r="J116" s="70" t="s">
        <v>273</v>
      </c>
      <c r="K116" s="63"/>
    </row>
    <row r="117" spans="1:11" ht="15.75" customHeight="1">
      <c r="A117" s="91" t="s">
        <v>86</v>
      </c>
      <c r="B117" s="14" t="s">
        <v>87</v>
      </c>
      <c r="C117" s="66" t="s">
        <v>273</v>
      </c>
      <c r="D117" s="427"/>
      <c r="E117" s="428">
        <f t="shared" si="16"/>
        <v>0</v>
      </c>
      <c r="F117" s="427"/>
      <c r="G117" s="429">
        <f t="shared" si="15"/>
        <v>0</v>
      </c>
      <c r="H117" s="66" t="s">
        <v>273</v>
      </c>
      <c r="I117" s="73" t="s">
        <v>273</v>
      </c>
      <c r="J117" s="70" t="s">
        <v>273</v>
      </c>
      <c r="K117" s="63"/>
    </row>
    <row r="118" spans="1:11" ht="15.75" customHeight="1">
      <c r="A118" s="91" t="s">
        <v>88</v>
      </c>
      <c r="B118" s="14" t="s">
        <v>89</v>
      </c>
      <c r="C118" s="66" t="s">
        <v>273</v>
      </c>
      <c r="D118" s="427"/>
      <c r="E118" s="428">
        <f t="shared" si="16"/>
        <v>0</v>
      </c>
      <c r="F118" s="427"/>
      <c r="G118" s="429">
        <f>E118+F118</f>
        <v>0</v>
      </c>
      <c r="H118" s="66" t="s">
        <v>273</v>
      </c>
      <c r="I118" s="73" t="s">
        <v>273</v>
      </c>
      <c r="J118" s="70" t="s">
        <v>273</v>
      </c>
      <c r="K118" s="63"/>
    </row>
    <row r="119" spans="1:11" ht="15.75" customHeight="1">
      <c r="A119" s="91" t="s">
        <v>90</v>
      </c>
      <c r="B119" s="14" t="s">
        <v>91</v>
      </c>
      <c r="C119" s="66" t="s">
        <v>273</v>
      </c>
      <c r="D119" s="427"/>
      <c r="E119" s="428">
        <f t="shared" si="16"/>
        <v>0</v>
      </c>
      <c r="F119" s="427"/>
      <c r="G119" s="429">
        <f t="shared" si="15"/>
        <v>0</v>
      </c>
      <c r="H119" s="66" t="s">
        <v>273</v>
      </c>
      <c r="I119" s="73" t="s">
        <v>273</v>
      </c>
      <c r="J119" s="70" t="s">
        <v>273</v>
      </c>
      <c r="K119" s="63"/>
    </row>
    <row r="120" spans="1:11" ht="15.75" customHeight="1">
      <c r="A120" s="91" t="s">
        <v>92</v>
      </c>
      <c r="B120" s="14" t="s">
        <v>93</v>
      </c>
      <c r="C120" s="66" t="s">
        <v>273</v>
      </c>
      <c r="D120" s="427"/>
      <c r="E120" s="428">
        <f>D120</f>
        <v>0</v>
      </c>
      <c r="F120" s="427"/>
      <c r="G120" s="429">
        <f t="shared" si="15"/>
        <v>0</v>
      </c>
      <c r="H120" s="66" t="s">
        <v>273</v>
      </c>
      <c r="I120" s="73" t="s">
        <v>273</v>
      </c>
      <c r="J120" s="70" t="s">
        <v>273</v>
      </c>
      <c r="K120" s="63"/>
    </row>
    <row r="121" spans="1:11" ht="15.75" customHeight="1">
      <c r="A121" s="91" t="s">
        <v>572</v>
      </c>
      <c r="B121" s="16" t="s">
        <v>94</v>
      </c>
      <c r="C121" s="66" t="s">
        <v>273</v>
      </c>
      <c r="D121" s="73" t="s">
        <v>273</v>
      </c>
      <c r="E121" s="76" t="s">
        <v>273</v>
      </c>
      <c r="F121" s="427"/>
      <c r="G121" s="429">
        <f>F121</f>
        <v>0</v>
      </c>
      <c r="H121" s="66" t="s">
        <v>273</v>
      </c>
      <c r="I121" s="73" t="s">
        <v>273</v>
      </c>
      <c r="J121" s="70" t="s">
        <v>273</v>
      </c>
      <c r="K121" s="63"/>
    </row>
    <row r="122" spans="1:10" s="105" customFormat="1" ht="16.5" customHeight="1">
      <c r="A122" s="106" t="s">
        <v>95</v>
      </c>
      <c r="B122" s="14" t="s">
        <v>96</v>
      </c>
      <c r="C122" s="434"/>
      <c r="D122" s="435"/>
      <c r="E122" s="442">
        <f>C122+D122</f>
        <v>0</v>
      </c>
      <c r="F122" s="435"/>
      <c r="G122" s="441">
        <f t="shared" si="15"/>
        <v>0</v>
      </c>
      <c r="H122" s="107" t="s">
        <v>273</v>
      </c>
      <c r="I122" s="108" t="s">
        <v>273</v>
      </c>
      <c r="J122" s="109" t="s">
        <v>273</v>
      </c>
    </row>
    <row r="123" spans="1:10" s="12" customFormat="1" ht="16.5" customHeight="1">
      <c r="A123" s="90" t="s">
        <v>97</v>
      </c>
      <c r="B123" s="75" t="s">
        <v>98</v>
      </c>
      <c r="C123" s="95">
        <f>C124</f>
        <v>0</v>
      </c>
      <c r="D123" s="733" t="s">
        <v>273</v>
      </c>
      <c r="E123" s="722">
        <f>C123</f>
        <v>0</v>
      </c>
      <c r="F123" s="721">
        <f>F125</f>
        <v>0</v>
      </c>
      <c r="G123" s="739">
        <f>E123+F123</f>
        <v>0</v>
      </c>
      <c r="H123" s="732" t="s">
        <v>273</v>
      </c>
      <c r="I123" s="733" t="s">
        <v>273</v>
      </c>
      <c r="J123" s="734" t="s">
        <v>273</v>
      </c>
    </row>
    <row r="124" spans="1:11" ht="15.75" customHeight="1">
      <c r="A124" s="132" t="s">
        <v>354</v>
      </c>
      <c r="B124" s="20" t="s">
        <v>99</v>
      </c>
      <c r="C124" s="416"/>
      <c r="D124" s="73" t="s">
        <v>273</v>
      </c>
      <c r="E124" s="433">
        <f>C124</f>
        <v>0</v>
      </c>
      <c r="F124" s="72" t="s">
        <v>273</v>
      </c>
      <c r="G124" s="443">
        <f>E124</f>
        <v>0</v>
      </c>
      <c r="H124" s="66" t="s">
        <v>273</v>
      </c>
      <c r="I124" s="73" t="s">
        <v>273</v>
      </c>
      <c r="J124" s="70" t="s">
        <v>273</v>
      </c>
      <c r="K124" s="63"/>
    </row>
    <row r="125" spans="1:11" ht="15.75" customHeight="1">
      <c r="A125" s="133" t="s">
        <v>100</v>
      </c>
      <c r="B125" s="23" t="s">
        <v>101</v>
      </c>
      <c r="C125" s="66" t="s">
        <v>273</v>
      </c>
      <c r="D125" s="73" t="s">
        <v>273</v>
      </c>
      <c r="E125" s="76" t="s">
        <v>273</v>
      </c>
      <c r="F125" s="750"/>
      <c r="G125" s="429">
        <f>F125</f>
        <v>0</v>
      </c>
      <c r="H125" s="66" t="s">
        <v>273</v>
      </c>
      <c r="I125" s="73" t="s">
        <v>273</v>
      </c>
      <c r="J125" s="70" t="s">
        <v>273</v>
      </c>
      <c r="K125" s="63"/>
    </row>
    <row r="126" spans="1:10" s="12" customFormat="1" ht="25.5" customHeight="1">
      <c r="A126" s="90" t="s">
        <v>108</v>
      </c>
      <c r="B126" s="75"/>
      <c r="C126" s="140" t="s">
        <v>273</v>
      </c>
      <c r="D126" s="141" t="s">
        <v>273</v>
      </c>
      <c r="E126" s="735" t="s">
        <v>273</v>
      </c>
      <c r="F126" s="139" t="s">
        <v>273</v>
      </c>
      <c r="G126" s="740" t="s">
        <v>273</v>
      </c>
      <c r="H126" s="142" t="s">
        <v>273</v>
      </c>
      <c r="I126" s="141" t="s">
        <v>273</v>
      </c>
      <c r="J126" s="143" t="s">
        <v>273</v>
      </c>
    </row>
    <row r="127" spans="1:11" ht="15.75" customHeight="1">
      <c r="A127" s="91" t="s">
        <v>109</v>
      </c>
      <c r="B127" s="14" t="s">
        <v>110</v>
      </c>
      <c r="C127" s="404"/>
      <c r="D127" s="427"/>
      <c r="E127" s="428">
        <f>C127+D127</f>
        <v>0</v>
      </c>
      <c r="F127" s="427"/>
      <c r="G127" s="429">
        <f>E127+F127</f>
        <v>0</v>
      </c>
      <c r="H127" s="66" t="s">
        <v>273</v>
      </c>
      <c r="I127" s="73" t="s">
        <v>273</v>
      </c>
      <c r="J127" s="70" t="s">
        <v>273</v>
      </c>
      <c r="K127" s="63"/>
    </row>
    <row r="128" ht="6.75" customHeight="1"/>
    <row r="129" spans="1:10" s="83" customFormat="1" ht="10.5" customHeight="1">
      <c r="A129" s="128" t="s">
        <v>559</v>
      </c>
      <c r="B129" s="110"/>
      <c r="C129" s="85"/>
      <c r="D129" s="84"/>
      <c r="E129" s="85"/>
      <c r="F129" s="37"/>
      <c r="G129" s="86"/>
      <c r="H129" s="85"/>
      <c r="I129" s="84"/>
      <c r="J129" s="87"/>
    </row>
    <row r="130" spans="1:10" s="83" customFormat="1" ht="10.5" customHeight="1">
      <c r="A130" s="363" t="s">
        <v>594</v>
      </c>
      <c r="B130" s="110"/>
      <c r="C130" s="85"/>
      <c r="D130" s="84"/>
      <c r="E130" s="85"/>
      <c r="F130" s="37"/>
      <c r="G130" s="86"/>
      <c r="H130" s="85"/>
      <c r="I130" s="84"/>
      <c r="J130" s="87"/>
    </row>
  </sheetData>
  <sheetProtection/>
  <mergeCells count="6">
    <mergeCell ref="C5:G5"/>
    <mergeCell ref="H5:J5"/>
    <mergeCell ref="C7:E7"/>
    <mergeCell ref="F7:F8"/>
    <mergeCell ref="G7:G8"/>
    <mergeCell ref="J7:J8"/>
  </mergeCells>
  <printOptions/>
  <pageMargins left="0.31496062992125984" right="0.2755905511811024" top="0.2362204724409449" bottom="0.1968503937007874" header="0.1968503937007874" footer="0.11811023622047245"/>
  <pageSetup firstPageNumber="1" useFirstPageNumber="1" fitToHeight="2" fitToWidth="2" horizontalDpi="600" verticalDpi="600" orientation="portrait" pageOrder="overThenDown" paperSize="9" scale="70" r:id="rId1"/>
  <headerFooter alignWithMargins="0">
    <oddFooter>&amp;C&amp;10&amp;P&amp;R&amp;10&amp;D, &amp;T</oddFooter>
  </headerFooter>
  <rowBreaks count="1" manualBreakCount="1">
    <brk id="65" max="9" man="1"/>
  </rowBreaks>
  <ignoredErrors>
    <ignoredError sqref="B58:B128 B10:B57" numberStoredAsText="1"/>
    <ignoredError sqref="E15 G15 F93:F95 F90 F97:F99 J99 J101:J102 E104:E106 F119 F117:F118 F107 F29:F33 F14:F15 E107 F17" formula="1"/>
    <ignoredError sqref="E27 C28:D28 H28:I28 C34:D34 C37:D37 H34:I34 J27:J29 E38:E39 F37:J37 J31:J36 C46:F46 E42:E45 E47:E50 C54:F54 E53 E55:E56 H46:I46 H54:I54 G38:G39 E60:E65 G60:G66 C66:D67 H66:I67 E68:E75 G76 J59:J60 C81:D82 H81:J82 C85:D85 H85:I85 E86:E89 I91:J95 C96:D96 H96:I96 C100:D100 D91:D92 F100:I100 G101:G107 G110 F102:F103 D108:D118 E120:E122 G120 G122 G27 F124 E124:E125 G124:G125 E127:G127 J17:J19 F78:G79 J38:J56 J62:J75 J20:J25 G24:G25 D21 H20 C22:D23 C20:D20 I20 C21 G21:I21 C26:J26 C24:D25 H24:I25 H22:I23 F22:F23 F24:F25 G42:G56 D40:E40 H40:I40 G40 C41 C40 D41 F40 G41:I41" unlockedFormula="1"/>
    <ignoredError sqref="E17:E20 G17:G19 E28 E29:E32 G34 G28 G29:G33 E35:E36 E33 E34 E37 G35:G36 J30 F66:F67 E66:E67 G67 G68 G69:G75 E85 E81:E82 E83:E84 E80 G80 G85 G81:G82 G83:G84 G86:G89 J85:J90 J83:J84 E90 E96:F96 E91:F92 G97:G99 G93:G95 G90 G91:G92 G96 E97:E99 E93:E95 J100 J96 J97:J98 E101 E100 E110:F110 E102:E103 F111:F116 E111:E119 G117:G119 G111:G116 G121 F80:F81 F85 F82 F83:F84 F34 F28 E108 E24:E25 E22:E23 G20 G22:G23 E41:F41 F20 E21:F21 G108:G109 E109 F108:F109" formula="1" unlockedFormula="1"/>
    <ignoredError sqref="G108:G109" evalError="1" unlockedFormula="1"/>
    <ignoredError sqref="E109 F108:F109" evalError="1" formula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18"/>
  <sheetViews>
    <sheetView tabSelected="1" zoomScalePageLayoutView="0" workbookViewId="0" topLeftCell="A1">
      <selection activeCell="C8" sqref="C8"/>
    </sheetView>
  </sheetViews>
  <sheetFormatPr defaultColWidth="8.88671875" defaultRowHeight="15.75"/>
  <cols>
    <col min="1" max="1" width="42.10546875" style="0" customWidth="1"/>
    <col min="2" max="2" width="12.21484375" style="0" customWidth="1"/>
    <col min="3" max="3" width="12.88671875" style="0" customWidth="1"/>
  </cols>
  <sheetData>
    <row r="1" spans="1:3" s="2" customFormat="1" ht="14.25" customHeight="1" thickBot="1">
      <c r="A1" s="101" t="s">
        <v>946</v>
      </c>
      <c r="B1" s="3" t="s">
        <v>0</v>
      </c>
      <c r="C1" s="145" t="s">
        <v>1</v>
      </c>
    </row>
    <row r="2" spans="1:3" s="2" customFormat="1" ht="13.5" customHeight="1" thickBot="1" thickTop="1">
      <c r="A2" s="102" t="s">
        <v>947</v>
      </c>
      <c r="B2" s="3" t="s">
        <v>3</v>
      </c>
      <c r="C2" s="362">
        <v>2015</v>
      </c>
    </row>
    <row r="3" spans="1:3" s="2" customFormat="1" ht="12" customHeight="1" thickTop="1">
      <c r="A3" s="808" t="s">
        <v>942</v>
      </c>
      <c r="B3" s="3" t="s">
        <v>4</v>
      </c>
      <c r="C3" s="41" t="s">
        <v>1</v>
      </c>
    </row>
    <row r="4" s="2" customFormat="1" ht="12" customHeight="1" thickBot="1"/>
    <row r="5" spans="1:3" s="47" customFormat="1" ht="16.5" customHeight="1" thickTop="1">
      <c r="A5" s="884" t="s">
        <v>566</v>
      </c>
      <c r="B5" s="885"/>
      <c r="C5" s="364"/>
    </row>
    <row r="6" spans="1:4" s="19" customFormat="1" ht="15.75" customHeight="1">
      <c r="A6" s="886" t="s">
        <v>948</v>
      </c>
      <c r="B6" s="22" t="s">
        <v>969</v>
      </c>
      <c r="C6" s="887"/>
      <c r="D6" s="24"/>
    </row>
    <row r="7" spans="1:3" s="47" customFormat="1" ht="16.5" customHeight="1">
      <c r="A7" s="888" t="s">
        <v>112</v>
      </c>
      <c r="B7" s="75" t="s">
        <v>949</v>
      </c>
      <c r="C7" s="95">
        <f>C8+C16</f>
        <v>0</v>
      </c>
    </row>
    <row r="8" spans="1:3" s="47" customFormat="1" ht="16.5" customHeight="1">
      <c r="A8" s="889" t="s">
        <v>960</v>
      </c>
      <c r="B8" s="22" t="s">
        <v>968</v>
      </c>
      <c r="C8" s="896">
        <f>C9+C10+C15</f>
        <v>0</v>
      </c>
    </row>
    <row r="9" spans="1:3" s="83" customFormat="1" ht="12.75">
      <c r="A9" s="889" t="s">
        <v>961</v>
      </c>
      <c r="B9" s="22">
        <v>11016</v>
      </c>
      <c r="C9" s="890"/>
    </row>
    <row r="10" spans="1:3" ht="15.75">
      <c r="A10" s="889" t="s">
        <v>962</v>
      </c>
      <c r="B10" s="22" t="s">
        <v>950</v>
      </c>
      <c r="C10" s="890">
        <f>C11+C12+C13+C14</f>
        <v>0</v>
      </c>
    </row>
    <row r="11" spans="1:3" ht="15.75">
      <c r="A11" s="891" t="s">
        <v>951</v>
      </c>
      <c r="B11" s="22" t="s">
        <v>952</v>
      </c>
      <c r="C11" s="890"/>
    </row>
    <row r="12" spans="1:3" ht="15.75">
      <c r="A12" s="891" t="s">
        <v>953</v>
      </c>
      <c r="B12" s="22" t="s">
        <v>954</v>
      </c>
      <c r="C12" s="890"/>
    </row>
    <row r="13" spans="1:3" ht="15.75">
      <c r="A13" s="891" t="s">
        <v>955</v>
      </c>
      <c r="B13" s="22" t="s">
        <v>956</v>
      </c>
      <c r="C13" s="890"/>
    </row>
    <row r="14" spans="1:3" ht="15.75">
      <c r="A14" s="891" t="s">
        <v>959</v>
      </c>
      <c r="B14" s="22" t="s">
        <v>964</v>
      </c>
      <c r="C14" s="890"/>
    </row>
    <row r="15" spans="1:3" ht="15.75">
      <c r="A15" s="892" t="s">
        <v>965</v>
      </c>
      <c r="B15" s="22" t="s">
        <v>957</v>
      </c>
      <c r="C15" s="890"/>
    </row>
    <row r="16" spans="1:3" ht="15.75">
      <c r="A16" s="892" t="s">
        <v>963</v>
      </c>
      <c r="B16" s="22" t="s">
        <v>970</v>
      </c>
      <c r="C16" s="890">
        <f>C17+C18</f>
        <v>0</v>
      </c>
    </row>
    <row r="17" spans="1:3" ht="15.75">
      <c r="A17" s="892" t="s">
        <v>966</v>
      </c>
      <c r="B17" s="22" t="s">
        <v>971</v>
      </c>
      <c r="C17" s="890"/>
    </row>
    <row r="18" spans="1:3" ht="15.75">
      <c r="A18" s="892" t="s">
        <v>967</v>
      </c>
      <c r="B18" s="22" t="s">
        <v>972</v>
      </c>
      <c r="C18" s="89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300"/>
  <sheetViews>
    <sheetView showGridLines="0" zoomScale="70" zoomScaleNormal="70" zoomScalePageLayoutView="0" workbookViewId="0" topLeftCell="A1">
      <pane xSplit="2" ySplit="14" topLeftCell="H15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292" sqref="A19:A292"/>
    </sheetView>
  </sheetViews>
  <sheetFormatPr defaultColWidth="11.4453125" defaultRowHeight="15.75"/>
  <cols>
    <col min="1" max="1" width="39.77734375" style="151" customWidth="1"/>
    <col min="2" max="2" width="5.77734375" style="149" customWidth="1"/>
    <col min="3" max="3" width="11.77734375" style="151" customWidth="1"/>
    <col min="4" max="4" width="10.77734375" style="151" customWidth="1"/>
    <col min="5" max="5" width="10.77734375" style="152" customWidth="1"/>
    <col min="6" max="6" width="10.77734375" style="151" customWidth="1"/>
    <col min="7" max="7" width="9.5546875" style="373" customWidth="1"/>
    <col min="8" max="10" width="11.77734375" style="151" customWidth="1"/>
    <col min="11" max="11" width="10.77734375" style="151" customWidth="1"/>
    <col min="12" max="13" width="12.99609375" style="151" customWidth="1"/>
    <col min="14" max="14" width="11.77734375" style="151" customWidth="1"/>
    <col min="15" max="15" width="10.77734375" style="151" customWidth="1"/>
    <col min="16" max="16" width="19.3359375" style="147" customWidth="1"/>
    <col min="17" max="17" width="11.77734375" style="151" customWidth="1"/>
    <col min="18" max="18" width="11.77734375" style="154" customWidth="1"/>
    <col min="19" max="19" width="11.77734375" style="151" customWidth="1"/>
    <col min="20" max="20" width="11.99609375" style="151" customWidth="1"/>
    <col min="21" max="16384" width="11.4453125" style="151" customWidth="1"/>
  </cols>
  <sheetData>
    <row r="1" spans="1:20" ht="15.75" customHeight="1" thickBot="1">
      <c r="A1" s="148" t="s">
        <v>358</v>
      </c>
      <c r="C1" s="150"/>
      <c r="F1" s="153"/>
      <c r="H1" s="153"/>
      <c r="J1" s="153"/>
      <c r="K1" s="153"/>
      <c r="L1" s="153"/>
      <c r="M1" s="153"/>
      <c r="N1" s="153"/>
      <c r="O1" s="153"/>
      <c r="P1" s="153"/>
      <c r="Q1" s="154"/>
      <c r="R1" s="155"/>
      <c r="S1" s="156" t="s">
        <v>0</v>
      </c>
      <c r="T1" s="157" t="s">
        <v>1</v>
      </c>
    </row>
    <row r="2" spans="1:20" ht="15.75" customHeight="1" thickBot="1" thickTop="1">
      <c r="A2" s="158" t="s">
        <v>359</v>
      </c>
      <c r="C2" s="150"/>
      <c r="D2" s="150"/>
      <c r="E2" s="159"/>
      <c r="F2" s="150"/>
      <c r="G2" s="392"/>
      <c r="H2" s="150"/>
      <c r="J2" s="150"/>
      <c r="K2" s="150"/>
      <c r="L2" s="160"/>
      <c r="M2" s="160"/>
      <c r="N2" s="160"/>
      <c r="O2" s="160"/>
      <c r="P2" s="56"/>
      <c r="Q2" s="154"/>
      <c r="S2" s="156" t="s">
        <v>3</v>
      </c>
      <c r="T2" s="161">
        <v>2015</v>
      </c>
    </row>
    <row r="3" spans="1:20" ht="15.75" customHeight="1" thickTop="1">
      <c r="A3" s="162" t="s">
        <v>942</v>
      </c>
      <c r="C3" s="150"/>
      <c r="F3" s="163"/>
      <c r="H3" s="163"/>
      <c r="J3" s="163"/>
      <c r="K3" s="163"/>
      <c r="L3" s="163"/>
      <c r="M3" s="163"/>
      <c r="N3" s="163"/>
      <c r="O3" s="163"/>
      <c r="P3" s="163"/>
      <c r="Q3" s="154"/>
      <c r="S3" s="164" t="s">
        <v>4</v>
      </c>
      <c r="T3" s="165" t="s">
        <v>1</v>
      </c>
    </row>
    <row r="4" spans="1:20" ht="15.75" customHeight="1">
      <c r="A4" s="166"/>
      <c r="C4" s="150"/>
      <c r="F4" s="163"/>
      <c r="H4" s="163"/>
      <c r="I4" s="163"/>
      <c r="J4" s="163"/>
      <c r="K4" s="163"/>
      <c r="L4" s="163"/>
      <c r="M4" s="163"/>
      <c r="N4" s="163"/>
      <c r="O4" s="163"/>
      <c r="P4" s="163"/>
      <c r="Q4" s="154"/>
      <c r="S4" s="164"/>
      <c r="T4" s="167"/>
    </row>
    <row r="5" spans="1:20" ht="15.75" customHeight="1">
      <c r="A5" s="166"/>
      <c r="C5" s="150"/>
      <c r="F5" s="163"/>
      <c r="H5" s="163"/>
      <c r="I5" s="163"/>
      <c r="J5" s="163"/>
      <c r="K5" s="163"/>
      <c r="L5" s="163"/>
      <c r="M5" s="163"/>
      <c r="N5" s="163"/>
      <c r="O5" s="163"/>
      <c r="P5" s="163"/>
      <c r="Q5" s="154"/>
      <c r="S5" s="164"/>
      <c r="T5" s="167"/>
    </row>
    <row r="6" spans="1:20" ht="15.75" customHeight="1">
      <c r="A6" s="166"/>
      <c r="C6" s="150"/>
      <c r="F6" s="163"/>
      <c r="H6" s="163"/>
      <c r="I6" s="163"/>
      <c r="J6" s="163"/>
      <c r="K6" s="163"/>
      <c r="L6" s="163"/>
      <c r="M6" s="163"/>
      <c r="N6" s="163"/>
      <c r="O6" s="163"/>
      <c r="P6" s="163"/>
      <c r="Q6" s="154"/>
      <c r="S6" s="164"/>
      <c r="T6" s="167"/>
    </row>
    <row r="7" spans="1:20" ht="15.75" customHeight="1">
      <c r="A7" s="168"/>
      <c r="B7" s="169"/>
      <c r="C7" s="168"/>
      <c r="D7" s="168"/>
      <c r="E7" s="170"/>
      <c r="F7" s="168"/>
      <c r="G7" s="803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</row>
    <row r="8" spans="1:20" ht="15.75" customHeight="1">
      <c r="A8" s="172"/>
      <c r="B8" s="173"/>
      <c r="C8" s="174" t="s">
        <v>360</v>
      </c>
      <c r="D8" s="174" t="s">
        <v>114</v>
      </c>
      <c r="E8" s="175">
        <v>221</v>
      </c>
      <c r="F8" s="176" t="s">
        <v>160</v>
      </c>
      <c r="G8" s="177">
        <v>219</v>
      </c>
      <c r="H8" s="176" t="s">
        <v>166</v>
      </c>
      <c r="I8" s="177">
        <v>211</v>
      </c>
      <c r="J8" s="174" t="s">
        <v>361</v>
      </c>
      <c r="K8" s="178" t="s">
        <v>362</v>
      </c>
      <c r="L8" s="174" t="s">
        <v>363</v>
      </c>
      <c r="M8" s="179" t="s">
        <v>364</v>
      </c>
      <c r="N8" s="178" t="s">
        <v>365</v>
      </c>
      <c r="O8" s="180" t="s">
        <v>366</v>
      </c>
      <c r="P8" s="811" t="s">
        <v>167</v>
      </c>
      <c r="Q8" s="174" t="s">
        <v>110</v>
      </c>
      <c r="R8" s="178" t="s">
        <v>367</v>
      </c>
      <c r="S8" s="180" t="s">
        <v>368</v>
      </c>
      <c r="T8" s="174" t="s">
        <v>369</v>
      </c>
    </row>
    <row r="9" spans="1:20" ht="15.75" customHeight="1">
      <c r="A9" s="181" t="s">
        <v>179</v>
      </c>
      <c r="B9" s="182"/>
      <c r="D9" s="908" t="s">
        <v>370</v>
      </c>
      <c r="E9" s="908"/>
      <c r="F9" s="909"/>
      <c r="G9" s="197"/>
      <c r="H9" s="183" t="s">
        <v>371</v>
      </c>
      <c r="I9" s="184" t="s">
        <v>372</v>
      </c>
      <c r="J9" s="185" t="s">
        <v>373</v>
      </c>
      <c r="K9" s="160"/>
      <c r="L9" s="160"/>
      <c r="M9" s="160"/>
      <c r="N9" s="186"/>
      <c r="O9" s="187"/>
      <c r="P9" s="810" t="s">
        <v>374</v>
      </c>
      <c r="Q9" s="189"/>
      <c r="R9" s="190"/>
      <c r="S9" s="191"/>
      <c r="T9" s="189"/>
    </row>
    <row r="10" spans="1:20" ht="15.75" customHeight="1">
      <c r="A10" s="192"/>
      <c r="B10" s="182"/>
      <c r="C10" s="193" t="s">
        <v>375</v>
      </c>
      <c r="D10" s="181" t="s">
        <v>376</v>
      </c>
      <c r="E10" s="371" t="s">
        <v>377</v>
      </c>
      <c r="F10" s="194" t="s">
        <v>378</v>
      </c>
      <c r="G10" s="197" t="s">
        <v>560</v>
      </c>
      <c r="H10" s="183" t="s">
        <v>379</v>
      </c>
      <c r="I10" s="184" t="s">
        <v>380</v>
      </c>
      <c r="J10" s="195"/>
      <c r="K10" s="195"/>
      <c r="L10" s="195"/>
      <c r="M10" s="195"/>
      <c r="N10" s="195"/>
      <c r="O10" s="196"/>
      <c r="P10" s="810"/>
      <c r="Q10" s="910"/>
      <c r="R10" s="910"/>
      <c r="S10" s="911"/>
      <c r="T10" s="189"/>
    </row>
    <row r="11" spans="1:19" ht="15.75" customHeight="1">
      <c r="A11" s="192"/>
      <c r="B11" s="182"/>
      <c r="C11" s="181"/>
      <c r="D11" s="181" t="s">
        <v>381</v>
      </c>
      <c r="E11" s="371" t="s">
        <v>382</v>
      </c>
      <c r="F11" s="197" t="s">
        <v>383</v>
      </c>
      <c r="G11" s="197" t="s">
        <v>561</v>
      </c>
      <c r="H11" s="198" t="s">
        <v>384</v>
      </c>
      <c r="I11" s="184" t="s">
        <v>385</v>
      </c>
      <c r="J11" s="181" t="s">
        <v>386</v>
      </c>
      <c r="K11" s="199" t="s">
        <v>387</v>
      </c>
      <c r="L11" s="181" t="s">
        <v>388</v>
      </c>
      <c r="M11" s="200" t="s">
        <v>389</v>
      </c>
      <c r="N11" s="181" t="s">
        <v>390</v>
      </c>
      <c r="O11" s="201" t="s">
        <v>387</v>
      </c>
      <c r="P11" s="810" t="s">
        <v>391</v>
      </c>
      <c r="R11" s="181" t="s">
        <v>392</v>
      </c>
      <c r="S11" s="372" t="s">
        <v>393</v>
      </c>
    </row>
    <row r="12" spans="1:20" ht="15.75" customHeight="1">
      <c r="A12" s="192"/>
      <c r="B12" s="182"/>
      <c r="C12" s="202"/>
      <c r="D12" s="181" t="s">
        <v>394</v>
      </c>
      <c r="E12" s="371" t="s">
        <v>375</v>
      </c>
      <c r="F12" s="197" t="s">
        <v>395</v>
      </c>
      <c r="G12" s="197"/>
      <c r="H12" s="183" t="s">
        <v>396</v>
      </c>
      <c r="I12" s="184" t="s">
        <v>397</v>
      </c>
      <c r="K12" s="200" t="s">
        <v>398</v>
      </c>
      <c r="L12" s="200" t="s">
        <v>399</v>
      </c>
      <c r="M12" s="200" t="s">
        <v>400</v>
      </c>
      <c r="O12" s="194" t="s">
        <v>269</v>
      </c>
      <c r="P12" s="810"/>
      <c r="Q12" s="181" t="s">
        <v>401</v>
      </c>
      <c r="R12" s="181" t="s">
        <v>402</v>
      </c>
      <c r="S12" s="372" t="s">
        <v>403</v>
      </c>
      <c r="T12" s="181" t="s">
        <v>383</v>
      </c>
    </row>
    <row r="13" spans="1:20" ht="15.75" customHeight="1">
      <c r="A13" s="181" t="s">
        <v>404</v>
      </c>
      <c r="B13" s="182"/>
      <c r="D13" s="181" t="s">
        <v>405</v>
      </c>
      <c r="E13" s="371"/>
      <c r="F13" s="197"/>
      <c r="G13" s="197"/>
      <c r="H13" s="183" t="s">
        <v>406</v>
      </c>
      <c r="I13" s="184" t="s">
        <v>407</v>
      </c>
      <c r="K13" s="203" t="s">
        <v>408</v>
      </c>
      <c r="L13" s="200" t="s">
        <v>409</v>
      </c>
      <c r="M13" s="200" t="s">
        <v>410</v>
      </c>
      <c r="N13" s="181" t="s">
        <v>411</v>
      </c>
      <c r="O13" s="197" t="s">
        <v>412</v>
      </c>
      <c r="P13" s="810" t="s">
        <v>413</v>
      </c>
      <c r="Q13" s="181" t="s">
        <v>414</v>
      </c>
      <c r="R13" s="181" t="s">
        <v>415</v>
      </c>
      <c r="S13" s="197" t="s">
        <v>416</v>
      </c>
      <c r="T13" s="181" t="s">
        <v>388</v>
      </c>
    </row>
    <row r="14" spans="1:20" ht="15.75" customHeight="1">
      <c r="A14" s="204"/>
      <c r="B14" s="205"/>
      <c r="C14" s="206"/>
      <c r="D14" s="206"/>
      <c r="E14" s="207"/>
      <c r="F14" s="208"/>
      <c r="G14" s="804" t="s">
        <v>417</v>
      </c>
      <c r="H14" s="208"/>
      <c r="I14" s="209"/>
      <c r="J14" s="206"/>
      <c r="K14" s="210"/>
      <c r="L14" s="211" t="s">
        <v>417</v>
      </c>
      <c r="M14" s="211" t="s">
        <v>417</v>
      </c>
      <c r="N14" s="210"/>
      <c r="O14" s="212"/>
      <c r="P14" s="810"/>
      <c r="Q14" s="809" t="s">
        <v>770</v>
      </c>
      <c r="R14" s="809" t="s">
        <v>770</v>
      </c>
      <c r="S14" s="284" t="s">
        <v>770</v>
      </c>
      <c r="T14" s="211" t="s">
        <v>417</v>
      </c>
    </row>
    <row r="15" spans="1:20" ht="15.75" customHeight="1">
      <c r="A15" s="192"/>
      <c r="B15" s="213"/>
      <c r="C15" s="214"/>
      <c r="D15" s="214"/>
      <c r="E15" s="215"/>
      <c r="F15" s="214"/>
      <c r="G15" s="393"/>
      <c r="H15" s="214"/>
      <c r="I15" s="214"/>
      <c r="J15" s="214"/>
      <c r="K15" s="191"/>
      <c r="L15" s="183"/>
      <c r="M15" s="183"/>
      <c r="N15" s="191"/>
      <c r="O15" s="191"/>
      <c r="P15" s="216"/>
      <c r="Q15" s="214"/>
      <c r="R15" s="217"/>
      <c r="S15" s="191"/>
      <c r="T15" s="193"/>
    </row>
    <row r="16" spans="1:20" s="373" customFormat="1" ht="19.5">
      <c r="A16" s="444" t="s">
        <v>418</v>
      </c>
      <c r="B16" s="445" t="s">
        <v>245</v>
      </c>
      <c r="C16" s="218">
        <f>SUM(C18:C29)</f>
        <v>0</v>
      </c>
      <c r="D16" s="218">
        <f>SUM(D18:D29)</f>
        <v>0</v>
      </c>
      <c r="E16" s="218">
        <f>SUM(E18:E29)</f>
        <v>0</v>
      </c>
      <c r="F16" s="218">
        <f>SUM(F18:F29)</f>
        <v>0</v>
      </c>
      <c r="G16" s="218">
        <f>SUM(G18:G29)</f>
        <v>0</v>
      </c>
      <c r="H16" s="446" t="s">
        <v>273</v>
      </c>
      <c r="I16" s="446" t="s">
        <v>273</v>
      </c>
      <c r="J16" s="218">
        <f>SUM(J18:J29)</f>
        <v>0</v>
      </c>
      <c r="K16" s="218">
        <f>SUM(K18:K29)</f>
        <v>0</v>
      </c>
      <c r="L16" s="218">
        <f>SUM(L18:L29)</f>
        <v>0</v>
      </c>
      <c r="M16" s="218">
        <f>SUM(M18:M29)</f>
        <v>0</v>
      </c>
      <c r="N16" s="218">
        <f>J16+L16+M16</f>
        <v>0</v>
      </c>
      <c r="O16" s="218">
        <f>SUM(O18:O29)</f>
        <v>0</v>
      </c>
      <c r="P16" s="447">
        <f>C16+G16+N16</f>
        <v>0</v>
      </c>
      <c r="Q16" s="218">
        <f>SUM(Q18:Q29)</f>
        <v>0</v>
      </c>
      <c r="R16" s="218">
        <f>SUM(R18:R29)</f>
        <v>0</v>
      </c>
      <c r="S16" s="218">
        <f>SUM(S18:S29)</f>
        <v>0</v>
      </c>
      <c r="T16" s="448">
        <f>SUM(T18:T29)</f>
        <v>0</v>
      </c>
    </row>
    <row r="17" spans="1:20" ht="15.75" customHeight="1">
      <c r="A17" s="152"/>
      <c r="B17" s="449"/>
      <c r="C17" s="227"/>
      <c r="D17" s="219"/>
      <c r="E17" s="219"/>
      <c r="F17" s="227"/>
      <c r="G17" s="450"/>
      <c r="H17" s="243" t="s">
        <v>273</v>
      </c>
      <c r="I17" s="243" t="s">
        <v>273</v>
      </c>
      <c r="J17" s="227"/>
      <c r="K17" s="375"/>
      <c r="L17" s="227"/>
      <c r="M17" s="227"/>
      <c r="N17" s="375"/>
      <c r="O17" s="375"/>
      <c r="P17" s="451"/>
      <c r="Q17" s="227"/>
      <c r="R17" s="375"/>
      <c r="S17" s="375"/>
      <c r="T17" s="377"/>
    </row>
    <row r="18" spans="1:20" ht="15.75" customHeight="1">
      <c r="A18" s="220" t="s">
        <v>781</v>
      </c>
      <c r="B18" s="222" t="s">
        <v>156</v>
      </c>
      <c r="C18" s="221"/>
      <c r="D18" s="221"/>
      <c r="E18" s="221"/>
      <c r="F18" s="221"/>
      <c r="G18" s="234"/>
      <c r="H18" s="223" t="s">
        <v>273</v>
      </c>
      <c r="I18" s="223" t="s">
        <v>273</v>
      </c>
      <c r="J18" s="221"/>
      <c r="K18" s="224"/>
      <c r="L18" s="221"/>
      <c r="M18" s="221"/>
      <c r="N18" s="224">
        <f aca="true" t="shared" si="0" ref="N18:N29">J18+L18+M18</f>
        <v>0</v>
      </c>
      <c r="O18" s="224"/>
      <c r="P18" s="225">
        <f aca="true" t="shared" si="1" ref="P18:P29">C18+G18+N18</f>
        <v>0</v>
      </c>
      <c r="Q18" s="221"/>
      <c r="R18" s="224"/>
      <c r="S18" s="224"/>
      <c r="T18" s="226"/>
    </row>
    <row r="19" spans="1:20" s="189" customFormat="1" ht="15.75" customHeight="1">
      <c r="A19" s="295" t="s">
        <v>783</v>
      </c>
      <c r="B19" s="296" t="s">
        <v>419</v>
      </c>
      <c r="C19" s="221"/>
      <c r="D19" s="221"/>
      <c r="E19" s="221"/>
      <c r="F19" s="221"/>
      <c r="G19" s="234"/>
      <c r="H19" s="223" t="s">
        <v>273</v>
      </c>
      <c r="I19" s="223" t="s">
        <v>273</v>
      </c>
      <c r="J19" s="224"/>
      <c r="K19" s="221"/>
      <c r="L19" s="221"/>
      <c r="M19" s="221"/>
      <c r="N19" s="224">
        <f t="shared" si="0"/>
        <v>0</v>
      </c>
      <c r="O19" s="221"/>
      <c r="P19" s="225">
        <f t="shared" si="1"/>
        <v>0</v>
      </c>
      <c r="Q19" s="224"/>
      <c r="R19" s="221"/>
      <c r="S19" s="452"/>
      <c r="T19" s="453"/>
    </row>
    <row r="20" spans="1:20" ht="15.75" customHeight="1">
      <c r="A20" s="220" t="s">
        <v>784</v>
      </c>
      <c r="B20" s="222" t="s">
        <v>420</v>
      </c>
      <c r="C20" s="221"/>
      <c r="D20" s="221"/>
      <c r="E20" s="221"/>
      <c r="F20" s="221"/>
      <c r="G20" s="234"/>
      <c r="H20" s="223" t="s">
        <v>273</v>
      </c>
      <c r="I20" s="223" t="s">
        <v>273</v>
      </c>
      <c r="J20" s="221"/>
      <c r="K20" s="224"/>
      <c r="L20" s="221"/>
      <c r="M20" s="221"/>
      <c r="N20" s="224">
        <f t="shared" si="0"/>
        <v>0</v>
      </c>
      <c r="O20" s="224"/>
      <c r="P20" s="225">
        <f t="shared" si="1"/>
        <v>0</v>
      </c>
      <c r="Q20" s="221"/>
      <c r="R20" s="224"/>
      <c r="S20" s="224"/>
      <c r="T20" s="226"/>
    </row>
    <row r="21" spans="1:20" ht="15.75" customHeight="1">
      <c r="A21" s="295" t="s">
        <v>785</v>
      </c>
      <c r="B21" s="222" t="s">
        <v>421</v>
      </c>
      <c r="C21" s="221"/>
      <c r="D21" s="221"/>
      <c r="E21" s="221"/>
      <c r="F21" s="221"/>
      <c r="G21" s="234"/>
      <c r="H21" s="223" t="s">
        <v>273</v>
      </c>
      <c r="I21" s="223" t="s">
        <v>273</v>
      </c>
      <c r="J21" s="221"/>
      <c r="K21" s="224"/>
      <c r="L21" s="221"/>
      <c r="M21" s="221"/>
      <c r="N21" s="224">
        <f>J21+L21+M21</f>
        <v>0</v>
      </c>
      <c r="O21" s="224"/>
      <c r="P21" s="225">
        <f>C21+G21+N21</f>
        <v>0</v>
      </c>
      <c r="Q21" s="221"/>
      <c r="R21" s="224"/>
      <c r="S21" s="224"/>
      <c r="T21" s="226"/>
    </row>
    <row r="22" spans="1:20" s="394" customFormat="1" ht="15.75" customHeight="1">
      <c r="A22" s="220" t="s">
        <v>786</v>
      </c>
      <c r="B22" s="222" t="s">
        <v>602</v>
      </c>
      <c r="C22" s="221"/>
      <c r="D22" s="221"/>
      <c r="E22" s="221"/>
      <c r="F22" s="221"/>
      <c r="G22" s="234"/>
      <c r="H22" s="223" t="s">
        <v>273</v>
      </c>
      <c r="I22" s="223" t="s">
        <v>273</v>
      </c>
      <c r="J22" s="221"/>
      <c r="K22" s="224"/>
      <c r="L22" s="221"/>
      <c r="M22" s="221"/>
      <c r="N22" s="224">
        <f t="shared" si="0"/>
        <v>0</v>
      </c>
      <c r="O22" s="224"/>
      <c r="P22" s="225">
        <f t="shared" si="1"/>
        <v>0</v>
      </c>
      <c r="Q22" s="221"/>
      <c r="R22" s="224"/>
      <c r="S22" s="224"/>
      <c r="T22" s="226"/>
    </row>
    <row r="23" spans="1:20" ht="15.75" customHeight="1">
      <c r="A23" s="295" t="s">
        <v>787</v>
      </c>
      <c r="B23" s="296" t="s">
        <v>159</v>
      </c>
      <c r="C23" s="221"/>
      <c r="D23" s="221"/>
      <c r="E23" s="221"/>
      <c r="F23" s="221"/>
      <c r="G23" s="234"/>
      <c r="H23" s="223" t="s">
        <v>273</v>
      </c>
      <c r="I23" s="223" t="s">
        <v>273</v>
      </c>
      <c r="J23" s="224"/>
      <c r="K23" s="221"/>
      <c r="L23" s="221"/>
      <c r="M23" s="221"/>
      <c r="N23" s="224">
        <f t="shared" si="0"/>
        <v>0</v>
      </c>
      <c r="O23" s="221"/>
      <c r="P23" s="225">
        <f t="shared" si="1"/>
        <v>0</v>
      </c>
      <c r="Q23" s="224"/>
      <c r="R23" s="221"/>
      <c r="S23" s="452"/>
      <c r="T23" s="453"/>
    </row>
    <row r="24" spans="1:20" s="152" customFormat="1" ht="15.75" customHeight="1">
      <c r="A24" s="220" t="s">
        <v>788</v>
      </c>
      <c r="B24" s="222" t="s">
        <v>422</v>
      </c>
      <c r="C24" s="221"/>
      <c r="D24" s="221"/>
      <c r="E24" s="221"/>
      <c r="F24" s="221"/>
      <c r="G24" s="234"/>
      <c r="H24" s="223" t="s">
        <v>273</v>
      </c>
      <c r="I24" s="223" t="s">
        <v>273</v>
      </c>
      <c r="J24" s="221"/>
      <c r="K24" s="224"/>
      <c r="L24" s="221"/>
      <c r="M24" s="221"/>
      <c r="N24" s="224">
        <f t="shared" si="0"/>
        <v>0</v>
      </c>
      <c r="O24" s="224"/>
      <c r="P24" s="225">
        <f t="shared" si="1"/>
        <v>0</v>
      </c>
      <c r="Q24" s="221"/>
      <c r="R24" s="224"/>
      <c r="S24" s="224"/>
      <c r="T24" s="226"/>
    </row>
    <row r="25" spans="1:20" s="152" customFormat="1" ht="15.75" customHeight="1">
      <c r="A25" s="220" t="s">
        <v>789</v>
      </c>
      <c r="B25" s="222" t="s">
        <v>423</v>
      </c>
      <c r="C25" s="221"/>
      <c r="D25" s="221"/>
      <c r="E25" s="221"/>
      <c r="F25" s="221"/>
      <c r="G25" s="234"/>
      <c r="H25" s="223" t="s">
        <v>273</v>
      </c>
      <c r="I25" s="223" t="s">
        <v>273</v>
      </c>
      <c r="J25" s="221"/>
      <c r="K25" s="224"/>
      <c r="L25" s="221"/>
      <c r="M25" s="221"/>
      <c r="N25" s="224">
        <f t="shared" si="0"/>
        <v>0</v>
      </c>
      <c r="O25" s="224"/>
      <c r="P25" s="225">
        <f t="shared" si="1"/>
        <v>0</v>
      </c>
      <c r="Q25" s="221"/>
      <c r="R25" s="224"/>
      <c r="S25" s="224"/>
      <c r="T25" s="226"/>
    </row>
    <row r="26" spans="1:20" ht="15.75" customHeight="1">
      <c r="A26" s="220" t="s">
        <v>790</v>
      </c>
      <c r="B26" s="222" t="s">
        <v>424</v>
      </c>
      <c r="C26" s="221"/>
      <c r="D26" s="221"/>
      <c r="E26" s="221"/>
      <c r="F26" s="221"/>
      <c r="G26" s="234"/>
      <c r="H26" s="223" t="s">
        <v>273</v>
      </c>
      <c r="I26" s="223" t="s">
        <v>273</v>
      </c>
      <c r="J26" s="221"/>
      <c r="K26" s="224"/>
      <c r="L26" s="221"/>
      <c r="M26" s="221"/>
      <c r="N26" s="224">
        <f t="shared" si="0"/>
        <v>0</v>
      </c>
      <c r="O26" s="224"/>
      <c r="P26" s="225">
        <f t="shared" si="1"/>
        <v>0</v>
      </c>
      <c r="Q26" s="221"/>
      <c r="R26" s="224"/>
      <c r="S26" s="224"/>
      <c r="T26" s="226"/>
    </row>
    <row r="27" spans="1:20" s="189" customFormat="1" ht="15.75" customHeight="1">
      <c r="A27" s="295" t="s">
        <v>791</v>
      </c>
      <c r="B27" s="296" t="s">
        <v>425</v>
      </c>
      <c r="C27" s="221"/>
      <c r="D27" s="221"/>
      <c r="E27" s="221"/>
      <c r="F27" s="221"/>
      <c r="G27" s="234"/>
      <c r="H27" s="223" t="s">
        <v>273</v>
      </c>
      <c r="I27" s="223" t="s">
        <v>273</v>
      </c>
      <c r="J27" s="224"/>
      <c r="K27" s="221"/>
      <c r="L27" s="221"/>
      <c r="M27" s="221"/>
      <c r="N27" s="224">
        <f t="shared" si="0"/>
        <v>0</v>
      </c>
      <c r="O27" s="221"/>
      <c r="P27" s="225">
        <f t="shared" si="1"/>
        <v>0</v>
      </c>
      <c r="Q27" s="224"/>
      <c r="R27" s="221"/>
      <c r="S27" s="452"/>
      <c r="T27" s="453"/>
    </row>
    <row r="28" spans="1:20" ht="15.75" customHeight="1">
      <c r="A28" s="220" t="s">
        <v>793</v>
      </c>
      <c r="B28" s="222" t="s">
        <v>426</v>
      </c>
      <c r="C28" s="221"/>
      <c r="D28" s="221"/>
      <c r="E28" s="221"/>
      <c r="F28" s="221"/>
      <c r="G28" s="234"/>
      <c r="H28" s="223" t="s">
        <v>273</v>
      </c>
      <c r="I28" s="223" t="s">
        <v>273</v>
      </c>
      <c r="J28" s="221"/>
      <c r="K28" s="224"/>
      <c r="L28" s="221"/>
      <c r="M28" s="221"/>
      <c r="N28" s="224">
        <f t="shared" si="0"/>
        <v>0</v>
      </c>
      <c r="O28" s="224"/>
      <c r="P28" s="225">
        <f t="shared" si="1"/>
        <v>0</v>
      </c>
      <c r="Q28" s="221"/>
      <c r="R28" s="224"/>
      <c r="S28" s="224"/>
      <c r="T28" s="226"/>
    </row>
    <row r="29" spans="1:20" ht="15.75" customHeight="1">
      <c r="A29" s="220" t="s">
        <v>792</v>
      </c>
      <c r="B29" s="222" t="s">
        <v>427</v>
      </c>
      <c r="C29" s="221"/>
      <c r="D29" s="221"/>
      <c r="E29" s="221"/>
      <c r="F29" s="221"/>
      <c r="G29" s="234"/>
      <c r="H29" s="223" t="s">
        <v>273</v>
      </c>
      <c r="I29" s="223" t="s">
        <v>273</v>
      </c>
      <c r="J29" s="221"/>
      <c r="K29" s="224"/>
      <c r="L29" s="221"/>
      <c r="M29" s="221"/>
      <c r="N29" s="224">
        <f t="shared" si="0"/>
        <v>0</v>
      </c>
      <c r="O29" s="224"/>
      <c r="P29" s="225">
        <f t="shared" si="1"/>
        <v>0</v>
      </c>
      <c r="Q29" s="221"/>
      <c r="R29" s="224"/>
      <c r="S29" s="224"/>
      <c r="T29" s="226"/>
    </row>
    <row r="30" spans="1:20" ht="15.75" customHeight="1">
      <c r="A30" s="152"/>
      <c r="B30" s="239"/>
      <c r="C30" s="227"/>
      <c r="D30" s="227"/>
      <c r="E30" s="227"/>
      <c r="F30" s="227"/>
      <c r="G30" s="454"/>
      <c r="H30" s="243" t="s">
        <v>273</v>
      </c>
      <c r="I30" s="243" t="s">
        <v>273</v>
      </c>
      <c r="J30" s="227"/>
      <c r="K30" s="375"/>
      <c r="L30" s="227"/>
      <c r="M30" s="227"/>
      <c r="N30" s="375"/>
      <c r="O30" s="375"/>
      <c r="P30" s="376"/>
      <c r="Q30" s="227"/>
      <c r="R30" s="375"/>
      <c r="S30" s="375"/>
      <c r="T30" s="377"/>
    </row>
    <row r="31" spans="1:20" s="228" customFormat="1" ht="19.5">
      <c r="A31" s="444" t="s">
        <v>428</v>
      </c>
      <c r="B31" s="445"/>
      <c r="C31" s="218">
        <f>C33+C41+C94</f>
        <v>0</v>
      </c>
      <c r="D31" s="218">
        <f>D33+D41+D94</f>
        <v>0</v>
      </c>
      <c r="E31" s="218">
        <f>E33+E41+E94</f>
        <v>0</v>
      </c>
      <c r="F31" s="218">
        <f>F33+F41+F94</f>
        <v>0</v>
      </c>
      <c r="G31" s="218">
        <f>G33+G41+G94</f>
        <v>0</v>
      </c>
      <c r="H31" s="446" t="s">
        <v>273</v>
      </c>
      <c r="I31" s="446" t="s">
        <v>273</v>
      </c>
      <c r="J31" s="218">
        <f>J33+J41+J94</f>
        <v>0</v>
      </c>
      <c r="K31" s="218">
        <f>K33+K41+K94</f>
        <v>0</v>
      </c>
      <c r="L31" s="218">
        <f>L33+L41+L94</f>
        <v>0</v>
      </c>
      <c r="M31" s="218">
        <f>M33+M41+M94</f>
        <v>0</v>
      </c>
      <c r="N31" s="218">
        <f>J31+L31+M31</f>
        <v>0</v>
      </c>
      <c r="O31" s="218">
        <f>O33+O41+O94</f>
        <v>0</v>
      </c>
      <c r="P31" s="447">
        <f>C31+G31+N31</f>
        <v>0</v>
      </c>
      <c r="Q31" s="218">
        <f>Q33+Q41+Q94</f>
        <v>0</v>
      </c>
      <c r="R31" s="218">
        <f>R33+R41+R94</f>
        <v>0</v>
      </c>
      <c r="S31" s="218">
        <f>S33+S41+S94</f>
        <v>0</v>
      </c>
      <c r="T31" s="448">
        <f>T33+T41+T94</f>
        <v>0</v>
      </c>
    </row>
    <row r="32" spans="1:20" ht="15.75" customHeight="1">
      <c r="A32" s="152"/>
      <c r="B32" s="239"/>
      <c r="C32" s="227"/>
      <c r="D32" s="227"/>
      <c r="E32" s="227"/>
      <c r="F32" s="227"/>
      <c r="G32" s="454"/>
      <c r="H32" s="243" t="s">
        <v>273</v>
      </c>
      <c r="I32" s="243" t="s">
        <v>273</v>
      </c>
      <c r="J32" s="227"/>
      <c r="K32" s="375"/>
      <c r="L32" s="227"/>
      <c r="M32" s="227"/>
      <c r="N32" s="375"/>
      <c r="O32" s="375"/>
      <c r="P32" s="376"/>
      <c r="Q32" s="227"/>
      <c r="R32" s="375"/>
      <c r="S32" s="375"/>
      <c r="T32" s="377"/>
    </row>
    <row r="33" spans="1:20" s="189" customFormat="1" ht="15.75" customHeight="1">
      <c r="A33" s="455" t="s">
        <v>429</v>
      </c>
      <c r="B33" s="231"/>
      <c r="C33" s="224">
        <f>SUM(C34:C39)</f>
        <v>0</v>
      </c>
      <c r="D33" s="224">
        <f>SUM(D34:D39)</f>
        <v>0</v>
      </c>
      <c r="E33" s="224">
        <f>SUM(E34:E39)</f>
        <v>0</v>
      </c>
      <c r="F33" s="224">
        <f>SUM(F34:F39)</f>
        <v>0</v>
      </c>
      <c r="G33" s="218">
        <f>SUM(G34:G39)</f>
        <v>0</v>
      </c>
      <c r="H33" s="223" t="s">
        <v>273</v>
      </c>
      <c r="I33" s="223" t="s">
        <v>273</v>
      </c>
      <c r="J33" s="224">
        <f aca="true" t="shared" si="2" ref="J33:T33">SUM(J34:J39)</f>
        <v>0</v>
      </c>
      <c r="K33" s="224">
        <f t="shared" si="2"/>
        <v>0</v>
      </c>
      <c r="L33" s="224">
        <f t="shared" si="2"/>
        <v>0</v>
      </c>
      <c r="M33" s="224">
        <f t="shared" si="2"/>
        <v>0</v>
      </c>
      <c r="N33" s="224">
        <f aca="true" t="shared" si="3" ref="N33:N39">J33+L33+M33</f>
        <v>0</v>
      </c>
      <c r="O33" s="224">
        <f t="shared" si="2"/>
        <v>0</v>
      </c>
      <c r="P33" s="225">
        <f>C33+G33+N33</f>
        <v>0</v>
      </c>
      <c r="Q33" s="224">
        <f t="shared" si="2"/>
        <v>0</v>
      </c>
      <c r="R33" s="224">
        <f t="shared" si="2"/>
        <v>0</v>
      </c>
      <c r="S33" s="224">
        <f t="shared" si="2"/>
        <v>0</v>
      </c>
      <c r="T33" s="242">
        <f t="shared" si="2"/>
        <v>0</v>
      </c>
    </row>
    <row r="34" spans="1:20" ht="15.75" customHeight="1">
      <c r="A34" s="220" t="s">
        <v>782</v>
      </c>
      <c r="B34" s="231">
        <v>130</v>
      </c>
      <c r="C34" s="221"/>
      <c r="D34" s="221"/>
      <c r="E34" s="221"/>
      <c r="F34" s="221"/>
      <c r="G34" s="234"/>
      <c r="H34" s="223" t="s">
        <v>273</v>
      </c>
      <c r="I34" s="223" t="s">
        <v>273</v>
      </c>
      <c r="J34" s="221"/>
      <c r="K34" s="224"/>
      <c r="L34" s="221"/>
      <c r="M34" s="221"/>
      <c r="N34" s="224">
        <f t="shared" si="3"/>
        <v>0</v>
      </c>
      <c r="O34" s="224"/>
      <c r="P34" s="225">
        <f aca="true" t="shared" si="4" ref="P34:P39">C34+G34+N34</f>
        <v>0</v>
      </c>
      <c r="Q34" s="221"/>
      <c r="R34" s="224"/>
      <c r="S34" s="224"/>
      <c r="T34" s="226"/>
    </row>
    <row r="35" spans="1:20" ht="15.75" customHeight="1">
      <c r="A35" s="220" t="s">
        <v>794</v>
      </c>
      <c r="B35" s="231">
        <v>142</v>
      </c>
      <c r="C35" s="221"/>
      <c r="D35" s="221"/>
      <c r="E35" s="221"/>
      <c r="F35" s="221"/>
      <c r="G35" s="234"/>
      <c r="H35" s="223" t="s">
        <v>273</v>
      </c>
      <c r="I35" s="223" t="s">
        <v>273</v>
      </c>
      <c r="J35" s="221"/>
      <c r="K35" s="224"/>
      <c r="L35" s="221"/>
      <c r="M35" s="221"/>
      <c r="N35" s="224">
        <f t="shared" si="3"/>
        <v>0</v>
      </c>
      <c r="O35" s="224"/>
      <c r="P35" s="225">
        <f t="shared" si="4"/>
        <v>0</v>
      </c>
      <c r="Q35" s="221"/>
      <c r="R35" s="224"/>
      <c r="S35" s="224"/>
      <c r="T35" s="226"/>
    </row>
    <row r="36" spans="1:20" s="189" customFormat="1" ht="15.75" customHeight="1">
      <c r="A36" s="220" t="s">
        <v>795</v>
      </c>
      <c r="B36" s="231">
        <v>133</v>
      </c>
      <c r="C36" s="221"/>
      <c r="D36" s="221"/>
      <c r="E36" s="221"/>
      <c r="F36" s="221"/>
      <c r="G36" s="234"/>
      <c r="H36" s="223" t="s">
        <v>273</v>
      </c>
      <c r="I36" s="223" t="s">
        <v>273</v>
      </c>
      <c r="J36" s="221"/>
      <c r="K36" s="224"/>
      <c r="L36" s="221"/>
      <c r="M36" s="221"/>
      <c r="N36" s="224">
        <f t="shared" si="3"/>
        <v>0</v>
      </c>
      <c r="O36" s="224"/>
      <c r="P36" s="225">
        <f t="shared" si="4"/>
        <v>0</v>
      </c>
      <c r="Q36" s="221"/>
      <c r="R36" s="224"/>
      <c r="S36" s="224"/>
      <c r="T36" s="226"/>
    </row>
    <row r="37" spans="1:20" ht="15.75" customHeight="1">
      <c r="A37" s="220" t="s">
        <v>796</v>
      </c>
      <c r="B37" s="231">
        <v>136</v>
      </c>
      <c r="C37" s="221"/>
      <c r="D37" s="221"/>
      <c r="E37" s="221"/>
      <c r="F37" s="221"/>
      <c r="G37" s="234"/>
      <c r="H37" s="223" t="s">
        <v>273</v>
      </c>
      <c r="I37" s="223" t="s">
        <v>273</v>
      </c>
      <c r="J37" s="221"/>
      <c r="K37" s="224"/>
      <c r="L37" s="221"/>
      <c r="M37" s="221"/>
      <c r="N37" s="224">
        <f t="shared" si="3"/>
        <v>0</v>
      </c>
      <c r="O37" s="224"/>
      <c r="P37" s="225">
        <f t="shared" si="4"/>
        <v>0</v>
      </c>
      <c r="Q37" s="221"/>
      <c r="R37" s="224"/>
      <c r="S37" s="224"/>
      <c r="T37" s="226"/>
    </row>
    <row r="38" spans="1:20" ht="15.75" customHeight="1">
      <c r="A38" s="220" t="s">
        <v>797</v>
      </c>
      <c r="B38" s="231">
        <v>139</v>
      </c>
      <c r="C38" s="221"/>
      <c r="D38" s="221"/>
      <c r="E38" s="221"/>
      <c r="F38" s="221"/>
      <c r="G38" s="234"/>
      <c r="H38" s="223" t="s">
        <v>273</v>
      </c>
      <c r="I38" s="223" t="s">
        <v>273</v>
      </c>
      <c r="J38" s="221"/>
      <c r="K38" s="224"/>
      <c r="L38" s="221"/>
      <c r="M38" s="221"/>
      <c r="N38" s="224">
        <f t="shared" si="3"/>
        <v>0</v>
      </c>
      <c r="O38" s="224"/>
      <c r="P38" s="225">
        <f t="shared" si="4"/>
        <v>0</v>
      </c>
      <c r="Q38" s="221"/>
      <c r="R38" s="224"/>
      <c r="S38" s="224"/>
      <c r="T38" s="226"/>
    </row>
    <row r="39" spans="1:20" ht="15.75" customHeight="1">
      <c r="A39" s="220" t="s">
        <v>798</v>
      </c>
      <c r="B39" s="231">
        <v>189</v>
      </c>
      <c r="C39" s="221"/>
      <c r="D39" s="221"/>
      <c r="E39" s="221"/>
      <c r="F39" s="221"/>
      <c r="G39" s="234"/>
      <c r="H39" s="223" t="s">
        <v>273</v>
      </c>
      <c r="I39" s="223" t="s">
        <v>273</v>
      </c>
      <c r="J39" s="221"/>
      <c r="K39" s="224"/>
      <c r="L39" s="221"/>
      <c r="M39" s="221"/>
      <c r="N39" s="224">
        <f t="shared" si="3"/>
        <v>0</v>
      </c>
      <c r="O39" s="224"/>
      <c r="P39" s="225">
        <f t="shared" si="4"/>
        <v>0</v>
      </c>
      <c r="Q39" s="221"/>
      <c r="R39" s="224"/>
      <c r="S39" s="224"/>
      <c r="T39" s="226"/>
    </row>
    <row r="40" spans="1:20" ht="15.75" customHeight="1">
      <c r="A40" s="456" t="s">
        <v>430</v>
      </c>
      <c r="B40" s="239" t="s">
        <v>245</v>
      </c>
      <c r="C40" s="227"/>
      <c r="D40" s="227"/>
      <c r="E40" s="227"/>
      <c r="F40" s="227"/>
      <c r="G40" s="454"/>
      <c r="H40" s="243" t="s">
        <v>273</v>
      </c>
      <c r="I40" s="243" t="s">
        <v>273</v>
      </c>
      <c r="J40" s="227"/>
      <c r="K40" s="375"/>
      <c r="L40" s="227"/>
      <c r="M40" s="227"/>
      <c r="N40" s="375"/>
      <c r="O40" s="375"/>
      <c r="P40" s="376"/>
      <c r="Q40" s="227"/>
      <c r="R40" s="375"/>
      <c r="S40" s="375"/>
      <c r="T40" s="377"/>
    </row>
    <row r="41" spans="1:20" s="229" customFormat="1" ht="15.75" customHeight="1">
      <c r="A41" s="455" t="s">
        <v>431</v>
      </c>
      <c r="B41" s="231" t="s">
        <v>245</v>
      </c>
      <c r="C41" s="224">
        <f>SUM(C42:C92)</f>
        <v>0</v>
      </c>
      <c r="D41" s="224">
        <f>SUM(D42:D92)</f>
        <v>0</v>
      </c>
      <c r="E41" s="224">
        <f>SUM(E42:E92)</f>
        <v>0</v>
      </c>
      <c r="F41" s="224">
        <f>SUM(F42:F92)</f>
        <v>0</v>
      </c>
      <c r="G41" s="218">
        <f>SUM(G42:G92)</f>
        <v>0</v>
      </c>
      <c r="H41" s="223" t="s">
        <v>273</v>
      </c>
      <c r="I41" s="223" t="s">
        <v>273</v>
      </c>
      <c r="J41" s="224">
        <f aca="true" t="shared" si="5" ref="J41:T41">SUM(J42:J92)</f>
        <v>0</v>
      </c>
      <c r="K41" s="224">
        <f t="shared" si="5"/>
        <v>0</v>
      </c>
      <c r="L41" s="224">
        <f t="shared" si="5"/>
        <v>0</v>
      </c>
      <c r="M41" s="224">
        <f t="shared" si="5"/>
        <v>0</v>
      </c>
      <c r="N41" s="224">
        <f aca="true" t="shared" si="6" ref="N41:N92">J41+L41+M41</f>
        <v>0</v>
      </c>
      <c r="O41" s="224">
        <f t="shared" si="5"/>
        <v>0</v>
      </c>
      <c r="P41" s="225">
        <f>C41+G41+N41</f>
        <v>0</v>
      </c>
      <c r="Q41" s="224">
        <f t="shared" si="5"/>
        <v>0</v>
      </c>
      <c r="R41" s="224">
        <f t="shared" si="5"/>
        <v>0</v>
      </c>
      <c r="S41" s="224">
        <f t="shared" si="5"/>
        <v>0</v>
      </c>
      <c r="T41" s="242">
        <f t="shared" si="5"/>
        <v>0</v>
      </c>
    </row>
    <row r="42" spans="1:20" ht="15.75" customHeight="1">
      <c r="A42" s="220" t="s">
        <v>800</v>
      </c>
      <c r="B42" s="231">
        <v>225</v>
      </c>
      <c r="C42" s="221"/>
      <c r="D42" s="221"/>
      <c r="E42" s="221"/>
      <c r="F42" s="221"/>
      <c r="G42" s="234"/>
      <c r="H42" s="223" t="s">
        <v>273</v>
      </c>
      <c r="I42" s="223" t="s">
        <v>273</v>
      </c>
      <c r="J42" s="221"/>
      <c r="K42" s="224"/>
      <c r="L42" s="221"/>
      <c r="M42" s="221"/>
      <c r="N42" s="224">
        <f t="shared" si="6"/>
        <v>0</v>
      </c>
      <c r="O42" s="224"/>
      <c r="P42" s="225">
        <f aca="true" t="shared" si="7" ref="P42:P94">C42+G42+N42</f>
        <v>0</v>
      </c>
      <c r="Q42" s="221"/>
      <c r="R42" s="224"/>
      <c r="S42" s="224"/>
      <c r="T42" s="226"/>
    </row>
    <row r="43" spans="1:20" ht="15.75" customHeight="1">
      <c r="A43" s="220" t="s">
        <v>801</v>
      </c>
      <c r="B43" s="231">
        <v>236</v>
      </c>
      <c r="C43" s="221"/>
      <c r="D43" s="221"/>
      <c r="E43" s="221"/>
      <c r="F43" s="221"/>
      <c r="G43" s="234"/>
      <c r="H43" s="223" t="s">
        <v>273</v>
      </c>
      <c r="I43" s="223" t="s">
        <v>273</v>
      </c>
      <c r="J43" s="221"/>
      <c r="K43" s="224"/>
      <c r="L43" s="221"/>
      <c r="M43" s="221"/>
      <c r="N43" s="224">
        <f t="shared" si="6"/>
        <v>0</v>
      </c>
      <c r="O43" s="224"/>
      <c r="P43" s="225">
        <f t="shared" si="7"/>
        <v>0</v>
      </c>
      <c r="Q43" s="221"/>
      <c r="R43" s="224"/>
      <c r="S43" s="224"/>
      <c r="T43" s="226"/>
    </row>
    <row r="44" spans="1:20" ht="15.75" customHeight="1">
      <c r="A44" s="220" t="s">
        <v>802</v>
      </c>
      <c r="B44" s="231">
        <v>227</v>
      </c>
      <c r="C44" s="221"/>
      <c r="D44" s="221"/>
      <c r="E44" s="221"/>
      <c r="F44" s="221"/>
      <c r="G44" s="234"/>
      <c r="H44" s="223" t="s">
        <v>273</v>
      </c>
      <c r="I44" s="223" t="s">
        <v>273</v>
      </c>
      <c r="J44" s="221"/>
      <c r="K44" s="224"/>
      <c r="L44" s="221"/>
      <c r="M44" s="221"/>
      <c r="N44" s="224">
        <f t="shared" si="6"/>
        <v>0</v>
      </c>
      <c r="O44" s="224"/>
      <c r="P44" s="225">
        <f t="shared" si="7"/>
        <v>0</v>
      </c>
      <c r="Q44" s="221"/>
      <c r="R44" s="224"/>
      <c r="S44" s="224"/>
      <c r="T44" s="226"/>
    </row>
    <row r="45" spans="1:20" ht="15.75" customHeight="1">
      <c r="A45" s="220" t="s">
        <v>803</v>
      </c>
      <c r="B45" s="231">
        <v>287</v>
      </c>
      <c r="C45" s="221"/>
      <c r="D45" s="221"/>
      <c r="E45" s="221"/>
      <c r="F45" s="221"/>
      <c r="G45" s="234"/>
      <c r="H45" s="223" t="s">
        <v>273</v>
      </c>
      <c r="I45" s="223" t="s">
        <v>273</v>
      </c>
      <c r="J45" s="221"/>
      <c r="K45" s="224"/>
      <c r="L45" s="221"/>
      <c r="M45" s="221"/>
      <c r="N45" s="224">
        <f t="shared" si="6"/>
        <v>0</v>
      </c>
      <c r="O45" s="224"/>
      <c r="P45" s="225">
        <f t="shared" si="7"/>
        <v>0</v>
      </c>
      <c r="Q45" s="221"/>
      <c r="R45" s="224"/>
      <c r="S45" s="224"/>
      <c r="T45" s="226"/>
    </row>
    <row r="46" spans="1:20" ht="15.75" customHeight="1">
      <c r="A46" s="220" t="s">
        <v>804</v>
      </c>
      <c r="B46" s="231">
        <v>228</v>
      </c>
      <c r="C46" s="221"/>
      <c r="D46" s="221"/>
      <c r="E46" s="221"/>
      <c r="F46" s="221"/>
      <c r="G46" s="234"/>
      <c r="H46" s="223" t="s">
        <v>273</v>
      </c>
      <c r="I46" s="223" t="s">
        <v>273</v>
      </c>
      <c r="J46" s="221"/>
      <c r="K46" s="224"/>
      <c r="L46" s="221"/>
      <c r="M46" s="221"/>
      <c r="N46" s="224">
        <f t="shared" si="6"/>
        <v>0</v>
      </c>
      <c r="O46" s="224"/>
      <c r="P46" s="225">
        <f t="shared" si="7"/>
        <v>0</v>
      </c>
      <c r="Q46" s="221"/>
      <c r="R46" s="224"/>
      <c r="S46" s="224"/>
      <c r="T46" s="226"/>
    </row>
    <row r="47" spans="1:20" ht="15.75" customHeight="1">
      <c r="A47" s="220" t="s">
        <v>806</v>
      </c>
      <c r="B47" s="231">
        <v>230</v>
      </c>
      <c r="C47" s="221"/>
      <c r="D47" s="221"/>
      <c r="E47" s="221"/>
      <c r="F47" s="221"/>
      <c r="G47" s="234"/>
      <c r="H47" s="223" t="s">
        <v>273</v>
      </c>
      <c r="I47" s="223" t="s">
        <v>273</v>
      </c>
      <c r="J47" s="221"/>
      <c r="K47" s="224"/>
      <c r="L47" s="221"/>
      <c r="M47" s="221"/>
      <c r="N47" s="224">
        <f t="shared" si="6"/>
        <v>0</v>
      </c>
      <c r="O47" s="224"/>
      <c r="P47" s="225">
        <f t="shared" si="7"/>
        <v>0</v>
      </c>
      <c r="Q47" s="221"/>
      <c r="R47" s="224"/>
      <c r="S47" s="224"/>
      <c r="T47" s="226"/>
    </row>
    <row r="48" spans="1:20" ht="15.75" customHeight="1">
      <c r="A48" s="220" t="s">
        <v>805</v>
      </c>
      <c r="B48" s="231">
        <v>229</v>
      </c>
      <c r="C48" s="221"/>
      <c r="D48" s="221"/>
      <c r="E48" s="221"/>
      <c r="F48" s="221"/>
      <c r="G48" s="234"/>
      <c r="H48" s="223" t="s">
        <v>273</v>
      </c>
      <c r="I48" s="223" t="s">
        <v>273</v>
      </c>
      <c r="J48" s="221"/>
      <c r="K48" s="224"/>
      <c r="L48" s="221"/>
      <c r="M48" s="221"/>
      <c r="N48" s="224">
        <f t="shared" si="6"/>
        <v>0</v>
      </c>
      <c r="O48" s="224"/>
      <c r="P48" s="225">
        <f t="shared" si="7"/>
        <v>0</v>
      </c>
      <c r="Q48" s="221"/>
      <c r="R48" s="224"/>
      <c r="S48" s="224"/>
      <c r="T48" s="226"/>
    </row>
    <row r="49" spans="1:20" ht="15.75" customHeight="1">
      <c r="A49" s="220" t="s">
        <v>807</v>
      </c>
      <c r="B49" s="231">
        <v>231</v>
      </c>
      <c r="C49" s="221"/>
      <c r="D49" s="221"/>
      <c r="E49" s="221"/>
      <c r="F49" s="221"/>
      <c r="G49" s="234"/>
      <c r="H49" s="223" t="s">
        <v>273</v>
      </c>
      <c r="I49" s="223" t="s">
        <v>273</v>
      </c>
      <c r="J49" s="221"/>
      <c r="K49" s="224"/>
      <c r="L49" s="221"/>
      <c r="M49" s="221"/>
      <c r="N49" s="224">
        <f t="shared" si="6"/>
        <v>0</v>
      </c>
      <c r="O49" s="224"/>
      <c r="P49" s="225">
        <f t="shared" si="7"/>
        <v>0</v>
      </c>
      <c r="Q49" s="221"/>
      <c r="R49" s="224"/>
      <c r="S49" s="224"/>
      <c r="T49" s="226"/>
    </row>
    <row r="50" spans="1:20" ht="15.75" customHeight="1">
      <c r="A50" s="220" t="s">
        <v>808</v>
      </c>
      <c r="B50" s="231">
        <v>232</v>
      </c>
      <c r="C50" s="221"/>
      <c r="D50" s="221"/>
      <c r="E50" s="221"/>
      <c r="F50" s="221"/>
      <c r="G50" s="234"/>
      <c r="H50" s="223" t="s">
        <v>273</v>
      </c>
      <c r="I50" s="223" t="s">
        <v>273</v>
      </c>
      <c r="J50" s="221"/>
      <c r="K50" s="224"/>
      <c r="L50" s="221"/>
      <c r="M50" s="221"/>
      <c r="N50" s="224">
        <f t="shared" si="6"/>
        <v>0</v>
      </c>
      <c r="O50" s="224"/>
      <c r="P50" s="225">
        <f t="shared" si="7"/>
        <v>0</v>
      </c>
      <c r="Q50" s="221"/>
      <c r="R50" s="224"/>
      <c r="S50" s="224"/>
      <c r="T50" s="226"/>
    </row>
    <row r="51" spans="1:20" ht="15.75" customHeight="1">
      <c r="A51" s="220" t="s">
        <v>809</v>
      </c>
      <c r="B51" s="231">
        <v>233</v>
      </c>
      <c r="C51" s="221"/>
      <c r="D51" s="221"/>
      <c r="E51" s="221"/>
      <c r="F51" s="221"/>
      <c r="G51" s="234"/>
      <c r="H51" s="223" t="s">
        <v>273</v>
      </c>
      <c r="I51" s="223" t="s">
        <v>273</v>
      </c>
      <c r="J51" s="221"/>
      <c r="K51" s="224"/>
      <c r="L51" s="221"/>
      <c r="M51" s="221"/>
      <c r="N51" s="224">
        <f t="shared" si="6"/>
        <v>0</v>
      </c>
      <c r="O51" s="224"/>
      <c r="P51" s="225">
        <f t="shared" si="7"/>
        <v>0</v>
      </c>
      <c r="Q51" s="221"/>
      <c r="R51" s="224"/>
      <c r="S51" s="224"/>
      <c r="T51" s="226"/>
    </row>
    <row r="52" spans="1:20" ht="15.75" customHeight="1">
      <c r="A52" s="220" t="s">
        <v>811</v>
      </c>
      <c r="B52" s="231">
        <v>234</v>
      </c>
      <c r="C52" s="221"/>
      <c r="D52" s="221"/>
      <c r="E52" s="221"/>
      <c r="F52" s="221"/>
      <c r="G52" s="234"/>
      <c r="H52" s="223" t="s">
        <v>273</v>
      </c>
      <c r="I52" s="223" t="s">
        <v>273</v>
      </c>
      <c r="J52" s="221"/>
      <c r="K52" s="224"/>
      <c r="L52" s="221"/>
      <c r="M52" s="221"/>
      <c r="N52" s="224">
        <f t="shared" si="6"/>
        <v>0</v>
      </c>
      <c r="O52" s="224"/>
      <c r="P52" s="225">
        <f t="shared" si="7"/>
        <v>0</v>
      </c>
      <c r="Q52" s="221"/>
      <c r="R52" s="224"/>
      <c r="S52" s="224"/>
      <c r="T52" s="226"/>
    </row>
    <row r="53" spans="1:20" ht="15.75" customHeight="1">
      <c r="A53" s="220" t="s">
        <v>812</v>
      </c>
      <c r="B53" s="231">
        <v>247</v>
      </c>
      <c r="C53" s="221"/>
      <c r="D53" s="221"/>
      <c r="E53" s="221"/>
      <c r="F53" s="221"/>
      <c r="G53" s="234"/>
      <c r="H53" s="223" t="s">
        <v>273</v>
      </c>
      <c r="I53" s="223" t="s">
        <v>273</v>
      </c>
      <c r="J53" s="221"/>
      <c r="K53" s="224"/>
      <c r="L53" s="221"/>
      <c r="M53" s="221"/>
      <c r="N53" s="224">
        <f t="shared" si="6"/>
        <v>0</v>
      </c>
      <c r="O53" s="224"/>
      <c r="P53" s="225">
        <f t="shared" si="7"/>
        <v>0</v>
      </c>
      <c r="Q53" s="221"/>
      <c r="R53" s="224"/>
      <c r="S53" s="224"/>
      <c r="T53" s="226"/>
    </row>
    <row r="54" spans="1:20" ht="15.75" customHeight="1">
      <c r="A54" s="220" t="s">
        <v>810</v>
      </c>
      <c r="B54" s="231">
        <v>235</v>
      </c>
      <c r="C54" s="221"/>
      <c r="D54" s="221"/>
      <c r="E54" s="221"/>
      <c r="F54" s="221"/>
      <c r="G54" s="234"/>
      <c r="H54" s="223" t="s">
        <v>273</v>
      </c>
      <c r="I54" s="223" t="s">
        <v>273</v>
      </c>
      <c r="J54" s="221"/>
      <c r="K54" s="224"/>
      <c r="L54" s="221"/>
      <c r="M54" s="221"/>
      <c r="N54" s="224">
        <f t="shared" si="6"/>
        <v>0</v>
      </c>
      <c r="O54" s="224"/>
      <c r="P54" s="225">
        <f t="shared" si="7"/>
        <v>0</v>
      </c>
      <c r="Q54" s="221"/>
      <c r="R54" s="224"/>
      <c r="S54" s="224"/>
      <c r="T54" s="226"/>
    </row>
    <row r="55" spans="1:20" ht="15.75" customHeight="1">
      <c r="A55" s="220" t="s">
        <v>813</v>
      </c>
      <c r="B55" s="231">
        <v>274</v>
      </c>
      <c r="C55" s="221"/>
      <c r="D55" s="221"/>
      <c r="E55" s="221"/>
      <c r="F55" s="221"/>
      <c r="G55" s="234"/>
      <c r="H55" s="223" t="s">
        <v>273</v>
      </c>
      <c r="I55" s="223" t="s">
        <v>273</v>
      </c>
      <c r="J55" s="221"/>
      <c r="K55" s="224"/>
      <c r="L55" s="221"/>
      <c r="M55" s="221"/>
      <c r="N55" s="224">
        <f t="shared" si="6"/>
        <v>0</v>
      </c>
      <c r="O55" s="224"/>
      <c r="P55" s="225">
        <f t="shared" si="7"/>
        <v>0</v>
      </c>
      <c r="Q55" s="221"/>
      <c r="R55" s="224"/>
      <c r="S55" s="224"/>
      <c r="T55" s="226"/>
    </row>
    <row r="56" spans="1:20" ht="15.75" customHeight="1">
      <c r="A56" s="220" t="s">
        <v>814</v>
      </c>
      <c r="B56" s="231">
        <v>245</v>
      </c>
      <c r="C56" s="221"/>
      <c r="D56" s="221"/>
      <c r="E56" s="221"/>
      <c r="F56" s="221"/>
      <c r="G56" s="234"/>
      <c r="H56" s="223" t="s">
        <v>273</v>
      </c>
      <c r="I56" s="223" t="s">
        <v>273</v>
      </c>
      <c r="J56" s="221"/>
      <c r="K56" s="224"/>
      <c r="L56" s="221"/>
      <c r="M56" s="221"/>
      <c r="N56" s="224">
        <f t="shared" si="6"/>
        <v>0</v>
      </c>
      <c r="O56" s="224"/>
      <c r="P56" s="225">
        <f t="shared" si="7"/>
        <v>0</v>
      </c>
      <c r="Q56" s="221"/>
      <c r="R56" s="224"/>
      <c r="S56" s="224"/>
      <c r="T56" s="226"/>
    </row>
    <row r="57" spans="1:20" ht="15.75" customHeight="1">
      <c r="A57" s="220" t="s">
        <v>815</v>
      </c>
      <c r="B57" s="231">
        <v>271</v>
      </c>
      <c r="C57" s="221"/>
      <c r="D57" s="221"/>
      <c r="E57" s="221"/>
      <c r="F57" s="221"/>
      <c r="G57" s="234"/>
      <c r="H57" s="223" t="s">
        <v>273</v>
      </c>
      <c r="I57" s="223" t="s">
        <v>273</v>
      </c>
      <c r="J57" s="221"/>
      <c r="K57" s="224"/>
      <c r="L57" s="221"/>
      <c r="M57" s="221"/>
      <c r="N57" s="224">
        <f t="shared" si="6"/>
        <v>0</v>
      </c>
      <c r="O57" s="224"/>
      <c r="P57" s="225">
        <f t="shared" si="7"/>
        <v>0</v>
      </c>
      <c r="Q57" s="221"/>
      <c r="R57" s="224"/>
      <c r="S57" s="224"/>
      <c r="T57" s="226"/>
    </row>
    <row r="58" spans="1:20" ht="15.75" customHeight="1">
      <c r="A58" s="220" t="s">
        <v>816</v>
      </c>
      <c r="B58" s="231">
        <v>238</v>
      </c>
      <c r="C58" s="221"/>
      <c r="D58" s="221"/>
      <c r="E58" s="221"/>
      <c r="F58" s="221"/>
      <c r="G58" s="234"/>
      <c r="H58" s="223" t="s">
        <v>273</v>
      </c>
      <c r="I58" s="223" t="s">
        <v>273</v>
      </c>
      <c r="J58" s="221"/>
      <c r="K58" s="224"/>
      <c r="L58" s="221"/>
      <c r="M58" s="221"/>
      <c r="N58" s="224">
        <f t="shared" si="6"/>
        <v>0</v>
      </c>
      <c r="O58" s="224"/>
      <c r="P58" s="225">
        <f t="shared" si="7"/>
        <v>0</v>
      </c>
      <c r="Q58" s="221"/>
      <c r="R58" s="224"/>
      <c r="S58" s="224"/>
      <c r="T58" s="226"/>
    </row>
    <row r="59" spans="1:20" ht="15.75" customHeight="1">
      <c r="A59" s="220" t="s">
        <v>817</v>
      </c>
      <c r="B59" s="231">
        <v>239</v>
      </c>
      <c r="C59" s="221"/>
      <c r="D59" s="221"/>
      <c r="E59" s="221"/>
      <c r="F59" s="221"/>
      <c r="G59" s="234"/>
      <c r="H59" s="223" t="s">
        <v>273</v>
      </c>
      <c r="I59" s="223" t="s">
        <v>273</v>
      </c>
      <c r="J59" s="221"/>
      <c r="K59" s="224"/>
      <c r="L59" s="221"/>
      <c r="M59" s="221"/>
      <c r="N59" s="224">
        <f t="shared" si="6"/>
        <v>0</v>
      </c>
      <c r="O59" s="224"/>
      <c r="P59" s="225">
        <f t="shared" si="7"/>
        <v>0</v>
      </c>
      <c r="Q59" s="221"/>
      <c r="R59" s="224"/>
      <c r="S59" s="224"/>
      <c r="T59" s="226"/>
    </row>
    <row r="60" spans="1:20" ht="15.75" customHeight="1">
      <c r="A60" s="220" t="s">
        <v>818</v>
      </c>
      <c r="B60" s="231">
        <v>240</v>
      </c>
      <c r="C60" s="221"/>
      <c r="D60" s="221"/>
      <c r="E60" s="221"/>
      <c r="F60" s="221"/>
      <c r="G60" s="234"/>
      <c r="H60" s="223" t="s">
        <v>273</v>
      </c>
      <c r="I60" s="223" t="s">
        <v>273</v>
      </c>
      <c r="J60" s="221"/>
      <c r="K60" s="224"/>
      <c r="L60" s="221"/>
      <c r="M60" s="221"/>
      <c r="N60" s="224">
        <f t="shared" si="6"/>
        <v>0</v>
      </c>
      <c r="O60" s="224"/>
      <c r="P60" s="225">
        <f t="shared" si="7"/>
        <v>0</v>
      </c>
      <c r="Q60" s="221"/>
      <c r="R60" s="224"/>
      <c r="S60" s="224"/>
      <c r="T60" s="226"/>
    </row>
    <row r="61" spans="1:20" ht="15.75" customHeight="1">
      <c r="A61" s="220" t="s">
        <v>819</v>
      </c>
      <c r="B61" s="231">
        <v>241</v>
      </c>
      <c r="C61" s="221"/>
      <c r="D61" s="221"/>
      <c r="E61" s="221"/>
      <c r="F61" s="221"/>
      <c r="G61" s="234"/>
      <c r="H61" s="223" t="s">
        <v>273</v>
      </c>
      <c r="I61" s="223" t="s">
        <v>273</v>
      </c>
      <c r="J61" s="221"/>
      <c r="K61" s="224"/>
      <c r="L61" s="221"/>
      <c r="M61" s="221"/>
      <c r="N61" s="224">
        <f t="shared" si="6"/>
        <v>0</v>
      </c>
      <c r="O61" s="224"/>
      <c r="P61" s="225">
        <f t="shared" si="7"/>
        <v>0</v>
      </c>
      <c r="Q61" s="221"/>
      <c r="R61" s="224"/>
      <c r="S61" s="224"/>
      <c r="T61" s="226"/>
    </row>
    <row r="62" spans="1:20" ht="15.75" customHeight="1">
      <c r="A62" s="220" t="s">
        <v>821</v>
      </c>
      <c r="B62" s="231">
        <v>243</v>
      </c>
      <c r="C62" s="221"/>
      <c r="D62" s="221"/>
      <c r="E62" s="221"/>
      <c r="F62" s="221"/>
      <c r="G62" s="234"/>
      <c r="H62" s="223" t="s">
        <v>273</v>
      </c>
      <c r="I62" s="223" t="s">
        <v>273</v>
      </c>
      <c r="J62" s="221"/>
      <c r="K62" s="224"/>
      <c r="L62" s="221"/>
      <c r="M62" s="221"/>
      <c r="N62" s="224">
        <f t="shared" si="6"/>
        <v>0</v>
      </c>
      <c r="O62" s="224"/>
      <c r="P62" s="225">
        <f t="shared" si="7"/>
        <v>0</v>
      </c>
      <c r="Q62" s="221"/>
      <c r="R62" s="224"/>
      <c r="S62" s="224"/>
      <c r="T62" s="226"/>
    </row>
    <row r="63" spans="1:20" ht="15.75" customHeight="1">
      <c r="A63" s="220" t="s">
        <v>820</v>
      </c>
      <c r="B63" s="231">
        <v>244</v>
      </c>
      <c r="C63" s="221"/>
      <c r="D63" s="221"/>
      <c r="E63" s="221"/>
      <c r="F63" s="221"/>
      <c r="G63" s="234"/>
      <c r="H63" s="223" t="s">
        <v>273</v>
      </c>
      <c r="I63" s="223" t="s">
        <v>273</v>
      </c>
      <c r="J63" s="221"/>
      <c r="K63" s="224"/>
      <c r="L63" s="221"/>
      <c r="M63" s="221"/>
      <c r="N63" s="224">
        <f t="shared" si="6"/>
        <v>0</v>
      </c>
      <c r="O63" s="224"/>
      <c r="P63" s="225">
        <f t="shared" si="7"/>
        <v>0</v>
      </c>
      <c r="Q63" s="221"/>
      <c r="R63" s="224"/>
      <c r="S63" s="224"/>
      <c r="T63" s="226"/>
    </row>
    <row r="64" spans="1:20" ht="15.75" customHeight="1">
      <c r="A64" s="220" t="s">
        <v>822</v>
      </c>
      <c r="B64" s="231">
        <v>248</v>
      </c>
      <c r="C64" s="221"/>
      <c r="D64" s="221"/>
      <c r="E64" s="221"/>
      <c r="F64" s="221"/>
      <c r="G64" s="234"/>
      <c r="H64" s="223" t="s">
        <v>273</v>
      </c>
      <c r="I64" s="223" t="s">
        <v>273</v>
      </c>
      <c r="J64" s="221"/>
      <c r="K64" s="224"/>
      <c r="L64" s="221"/>
      <c r="M64" s="221"/>
      <c r="N64" s="224">
        <f t="shared" si="6"/>
        <v>0</v>
      </c>
      <c r="O64" s="224"/>
      <c r="P64" s="225">
        <f t="shared" si="7"/>
        <v>0</v>
      </c>
      <c r="Q64" s="221"/>
      <c r="R64" s="224"/>
      <c r="S64" s="224"/>
      <c r="T64" s="226"/>
    </row>
    <row r="65" spans="1:20" ht="15.75" customHeight="1">
      <c r="A65" s="220" t="s">
        <v>823</v>
      </c>
      <c r="B65" s="231">
        <v>249</v>
      </c>
      <c r="C65" s="221"/>
      <c r="D65" s="221"/>
      <c r="E65" s="221"/>
      <c r="F65" s="221"/>
      <c r="G65" s="234"/>
      <c r="H65" s="223" t="s">
        <v>273</v>
      </c>
      <c r="I65" s="223" t="s">
        <v>273</v>
      </c>
      <c r="J65" s="221"/>
      <c r="K65" s="224"/>
      <c r="L65" s="221"/>
      <c r="M65" s="221"/>
      <c r="N65" s="224">
        <f t="shared" si="6"/>
        <v>0</v>
      </c>
      <c r="O65" s="224"/>
      <c r="P65" s="225">
        <f t="shared" si="7"/>
        <v>0</v>
      </c>
      <c r="Q65" s="221"/>
      <c r="R65" s="224"/>
      <c r="S65" s="224"/>
      <c r="T65" s="226"/>
    </row>
    <row r="66" spans="1:20" ht="15.75" customHeight="1">
      <c r="A66" s="220" t="s">
        <v>824</v>
      </c>
      <c r="B66" s="231">
        <v>251</v>
      </c>
      <c r="C66" s="221"/>
      <c r="D66" s="221"/>
      <c r="E66" s="221"/>
      <c r="F66" s="221"/>
      <c r="G66" s="234"/>
      <c r="H66" s="223" t="s">
        <v>273</v>
      </c>
      <c r="I66" s="223" t="s">
        <v>273</v>
      </c>
      <c r="J66" s="221"/>
      <c r="K66" s="224"/>
      <c r="L66" s="221"/>
      <c r="M66" s="221"/>
      <c r="N66" s="224">
        <f t="shared" si="6"/>
        <v>0</v>
      </c>
      <c r="O66" s="224"/>
      <c r="P66" s="225">
        <f t="shared" si="7"/>
        <v>0</v>
      </c>
      <c r="Q66" s="221"/>
      <c r="R66" s="224"/>
      <c r="S66" s="224"/>
      <c r="T66" s="226"/>
    </row>
    <row r="67" spans="1:20" ht="15.75" customHeight="1">
      <c r="A67" s="220" t="s">
        <v>825</v>
      </c>
      <c r="B67" s="231">
        <v>252</v>
      </c>
      <c r="C67" s="221"/>
      <c r="D67" s="221"/>
      <c r="E67" s="221"/>
      <c r="F67" s="221"/>
      <c r="G67" s="234"/>
      <c r="H67" s="223" t="s">
        <v>273</v>
      </c>
      <c r="I67" s="223" t="s">
        <v>273</v>
      </c>
      <c r="J67" s="221"/>
      <c r="K67" s="224"/>
      <c r="L67" s="221"/>
      <c r="M67" s="221"/>
      <c r="N67" s="224">
        <f t="shared" si="6"/>
        <v>0</v>
      </c>
      <c r="O67" s="224"/>
      <c r="P67" s="225">
        <f t="shared" si="7"/>
        <v>0</v>
      </c>
      <c r="Q67" s="221"/>
      <c r="R67" s="224"/>
      <c r="S67" s="224"/>
      <c r="T67" s="226"/>
    </row>
    <row r="68" spans="1:20" ht="15.75" customHeight="1">
      <c r="A68" s="220" t="s">
        <v>826</v>
      </c>
      <c r="B68" s="231">
        <v>253</v>
      </c>
      <c r="C68" s="221"/>
      <c r="D68" s="221"/>
      <c r="E68" s="221"/>
      <c r="F68" s="221"/>
      <c r="G68" s="234"/>
      <c r="H68" s="223" t="s">
        <v>273</v>
      </c>
      <c r="I68" s="223" t="s">
        <v>273</v>
      </c>
      <c r="J68" s="221"/>
      <c r="K68" s="224"/>
      <c r="L68" s="221"/>
      <c r="M68" s="221"/>
      <c r="N68" s="224">
        <f t="shared" si="6"/>
        <v>0</v>
      </c>
      <c r="O68" s="224"/>
      <c r="P68" s="225">
        <f t="shared" si="7"/>
        <v>0</v>
      </c>
      <c r="Q68" s="221"/>
      <c r="R68" s="224"/>
      <c r="S68" s="224"/>
      <c r="T68" s="226"/>
    </row>
    <row r="69" spans="1:20" ht="15.75" customHeight="1">
      <c r="A69" s="220" t="s">
        <v>827</v>
      </c>
      <c r="B69" s="231">
        <v>255</v>
      </c>
      <c r="C69" s="221"/>
      <c r="D69" s="221"/>
      <c r="E69" s="221"/>
      <c r="F69" s="221"/>
      <c r="G69" s="234"/>
      <c r="H69" s="223" t="s">
        <v>273</v>
      </c>
      <c r="I69" s="223" t="s">
        <v>273</v>
      </c>
      <c r="J69" s="221"/>
      <c r="K69" s="224"/>
      <c r="L69" s="221"/>
      <c r="M69" s="221"/>
      <c r="N69" s="224">
        <f t="shared" si="6"/>
        <v>0</v>
      </c>
      <c r="O69" s="224"/>
      <c r="P69" s="225">
        <f t="shared" si="7"/>
        <v>0</v>
      </c>
      <c r="Q69" s="221"/>
      <c r="R69" s="224"/>
      <c r="S69" s="224"/>
      <c r="T69" s="226"/>
    </row>
    <row r="70" spans="1:20" ht="15.75" customHeight="1">
      <c r="A70" s="220" t="s">
        <v>828</v>
      </c>
      <c r="B70" s="231">
        <v>256</v>
      </c>
      <c r="C70" s="221"/>
      <c r="D70" s="221"/>
      <c r="E70" s="221"/>
      <c r="F70" s="221"/>
      <c r="G70" s="234"/>
      <c r="H70" s="223" t="s">
        <v>273</v>
      </c>
      <c r="I70" s="223" t="s">
        <v>273</v>
      </c>
      <c r="J70" s="221"/>
      <c r="K70" s="224"/>
      <c r="L70" s="221"/>
      <c r="M70" s="221"/>
      <c r="N70" s="224">
        <f t="shared" si="6"/>
        <v>0</v>
      </c>
      <c r="O70" s="224"/>
      <c r="P70" s="225">
        <f t="shared" si="7"/>
        <v>0</v>
      </c>
      <c r="Q70" s="221"/>
      <c r="R70" s="224"/>
      <c r="S70" s="224"/>
      <c r="T70" s="226"/>
    </row>
    <row r="71" spans="1:20" ht="15.75" customHeight="1">
      <c r="A71" s="220" t="s">
        <v>829</v>
      </c>
      <c r="B71" s="231">
        <v>257</v>
      </c>
      <c r="C71" s="221"/>
      <c r="D71" s="221"/>
      <c r="E71" s="221"/>
      <c r="F71" s="221"/>
      <c r="G71" s="234"/>
      <c r="H71" s="223" t="s">
        <v>273</v>
      </c>
      <c r="I71" s="223" t="s">
        <v>273</v>
      </c>
      <c r="J71" s="221"/>
      <c r="K71" s="224"/>
      <c r="L71" s="221"/>
      <c r="M71" s="221"/>
      <c r="N71" s="224">
        <f t="shared" si="6"/>
        <v>0</v>
      </c>
      <c r="O71" s="224"/>
      <c r="P71" s="225">
        <f t="shared" si="7"/>
        <v>0</v>
      </c>
      <c r="Q71" s="221"/>
      <c r="R71" s="224"/>
      <c r="S71" s="224"/>
      <c r="T71" s="226"/>
    </row>
    <row r="72" spans="1:20" ht="15.75" customHeight="1">
      <c r="A72" s="220" t="s">
        <v>830</v>
      </c>
      <c r="B72" s="231">
        <v>259</v>
      </c>
      <c r="C72" s="221"/>
      <c r="D72" s="221"/>
      <c r="E72" s="221"/>
      <c r="F72" s="221"/>
      <c r="G72" s="234"/>
      <c r="H72" s="223" t="s">
        <v>273</v>
      </c>
      <c r="I72" s="223" t="s">
        <v>273</v>
      </c>
      <c r="J72" s="221"/>
      <c r="K72" s="224"/>
      <c r="L72" s="221"/>
      <c r="M72" s="221"/>
      <c r="N72" s="224">
        <f t="shared" si="6"/>
        <v>0</v>
      </c>
      <c r="O72" s="224"/>
      <c r="P72" s="225">
        <f t="shared" si="7"/>
        <v>0</v>
      </c>
      <c r="Q72" s="221"/>
      <c r="R72" s="224"/>
      <c r="S72" s="224"/>
      <c r="T72" s="226"/>
    </row>
    <row r="73" spans="1:20" ht="15.75" customHeight="1">
      <c r="A73" s="220" t="s">
        <v>852</v>
      </c>
      <c r="B73" s="231">
        <v>275</v>
      </c>
      <c r="C73" s="221"/>
      <c r="D73" s="221"/>
      <c r="E73" s="221"/>
      <c r="F73" s="221"/>
      <c r="G73" s="234"/>
      <c r="H73" s="223" t="s">
        <v>273</v>
      </c>
      <c r="I73" s="223" t="s">
        <v>273</v>
      </c>
      <c r="J73" s="221"/>
      <c r="K73" s="224"/>
      <c r="L73" s="221"/>
      <c r="M73" s="221"/>
      <c r="N73" s="224">
        <f t="shared" si="6"/>
        <v>0</v>
      </c>
      <c r="O73" s="224"/>
      <c r="P73" s="225">
        <f t="shared" si="7"/>
        <v>0</v>
      </c>
      <c r="Q73" s="221"/>
      <c r="R73" s="224"/>
      <c r="S73" s="224"/>
      <c r="T73" s="226"/>
    </row>
    <row r="74" spans="1:20" ht="15.75" customHeight="1">
      <c r="A74" s="220" t="s">
        <v>831</v>
      </c>
      <c r="B74" s="231">
        <v>260</v>
      </c>
      <c r="C74" s="221"/>
      <c r="D74" s="221"/>
      <c r="E74" s="221"/>
      <c r="F74" s="221"/>
      <c r="G74" s="234"/>
      <c r="H74" s="223" t="s">
        <v>273</v>
      </c>
      <c r="I74" s="223" t="s">
        <v>273</v>
      </c>
      <c r="J74" s="221"/>
      <c r="K74" s="224"/>
      <c r="L74" s="221"/>
      <c r="M74" s="221"/>
      <c r="N74" s="224">
        <f t="shared" si="6"/>
        <v>0</v>
      </c>
      <c r="O74" s="224"/>
      <c r="P74" s="225">
        <f t="shared" si="7"/>
        <v>0</v>
      </c>
      <c r="Q74" s="221"/>
      <c r="R74" s="224"/>
      <c r="S74" s="224"/>
      <c r="T74" s="226"/>
    </row>
    <row r="75" spans="1:20" ht="15.75" customHeight="1">
      <c r="A75" s="220" t="s">
        <v>853</v>
      </c>
      <c r="B75" s="231">
        <v>261</v>
      </c>
      <c r="C75" s="221"/>
      <c r="D75" s="221"/>
      <c r="E75" s="221"/>
      <c r="F75" s="221"/>
      <c r="G75" s="234"/>
      <c r="H75" s="223" t="s">
        <v>273</v>
      </c>
      <c r="I75" s="223" t="s">
        <v>273</v>
      </c>
      <c r="J75" s="221"/>
      <c r="K75" s="224"/>
      <c r="L75" s="221"/>
      <c r="M75" s="221"/>
      <c r="N75" s="224">
        <f t="shared" si="6"/>
        <v>0</v>
      </c>
      <c r="O75" s="224"/>
      <c r="P75" s="225">
        <f t="shared" si="7"/>
        <v>0</v>
      </c>
      <c r="Q75" s="221"/>
      <c r="R75" s="224"/>
      <c r="S75" s="224"/>
      <c r="T75" s="226"/>
    </row>
    <row r="76" spans="1:20" ht="15.75" customHeight="1">
      <c r="A76" s="220" t="s">
        <v>854</v>
      </c>
      <c r="B76" s="231">
        <v>266</v>
      </c>
      <c r="C76" s="221"/>
      <c r="D76" s="221"/>
      <c r="E76" s="221"/>
      <c r="F76" s="221"/>
      <c r="G76" s="234"/>
      <c r="H76" s="223" t="s">
        <v>273</v>
      </c>
      <c r="I76" s="223" t="s">
        <v>273</v>
      </c>
      <c r="J76" s="221"/>
      <c r="K76" s="224"/>
      <c r="L76" s="221"/>
      <c r="M76" s="221"/>
      <c r="N76" s="224">
        <f t="shared" si="6"/>
        <v>0</v>
      </c>
      <c r="O76" s="224"/>
      <c r="P76" s="225">
        <f t="shared" si="7"/>
        <v>0</v>
      </c>
      <c r="Q76" s="221"/>
      <c r="R76" s="224"/>
      <c r="S76" s="224"/>
      <c r="T76" s="226"/>
    </row>
    <row r="77" spans="1:20" ht="15.75" customHeight="1">
      <c r="A77" s="220" t="s">
        <v>855</v>
      </c>
      <c r="B77" s="231">
        <v>276</v>
      </c>
      <c r="C77" s="221"/>
      <c r="D77" s="221"/>
      <c r="E77" s="221"/>
      <c r="F77" s="221"/>
      <c r="G77" s="234"/>
      <c r="H77" s="223" t="s">
        <v>273</v>
      </c>
      <c r="I77" s="223" t="s">
        <v>273</v>
      </c>
      <c r="J77" s="221"/>
      <c r="K77" s="224"/>
      <c r="L77" s="221"/>
      <c r="M77" s="221"/>
      <c r="N77" s="224">
        <f t="shared" si="6"/>
        <v>0</v>
      </c>
      <c r="O77" s="224"/>
      <c r="P77" s="225">
        <f t="shared" si="7"/>
        <v>0</v>
      </c>
      <c r="Q77" s="221"/>
      <c r="R77" s="224"/>
      <c r="S77" s="224"/>
      <c r="T77" s="226"/>
    </row>
    <row r="78" spans="1:20" ht="15.75" customHeight="1">
      <c r="A78" s="220" t="s">
        <v>856</v>
      </c>
      <c r="B78" s="231">
        <v>268</v>
      </c>
      <c r="C78" s="221"/>
      <c r="D78" s="221"/>
      <c r="E78" s="221"/>
      <c r="F78" s="221"/>
      <c r="G78" s="234"/>
      <c r="H78" s="223" t="s">
        <v>273</v>
      </c>
      <c r="I78" s="223" t="s">
        <v>273</v>
      </c>
      <c r="J78" s="221"/>
      <c r="K78" s="224"/>
      <c r="L78" s="221"/>
      <c r="M78" s="221"/>
      <c r="N78" s="224">
        <f t="shared" si="6"/>
        <v>0</v>
      </c>
      <c r="O78" s="224"/>
      <c r="P78" s="225">
        <f t="shared" si="7"/>
        <v>0</v>
      </c>
      <c r="Q78" s="221"/>
      <c r="R78" s="224"/>
      <c r="S78" s="224"/>
      <c r="T78" s="226"/>
    </row>
    <row r="79" spans="1:20" ht="15.75" customHeight="1">
      <c r="A79" s="220" t="s">
        <v>857</v>
      </c>
      <c r="B79" s="231">
        <v>269</v>
      </c>
      <c r="C79" s="221"/>
      <c r="D79" s="221"/>
      <c r="E79" s="221"/>
      <c r="F79" s="221"/>
      <c r="G79" s="234"/>
      <c r="H79" s="223" t="s">
        <v>273</v>
      </c>
      <c r="I79" s="223" t="s">
        <v>273</v>
      </c>
      <c r="J79" s="221"/>
      <c r="K79" s="224"/>
      <c r="L79" s="221"/>
      <c r="M79" s="221"/>
      <c r="N79" s="224">
        <f t="shared" si="6"/>
        <v>0</v>
      </c>
      <c r="O79" s="224"/>
      <c r="P79" s="225">
        <f t="shared" si="7"/>
        <v>0</v>
      </c>
      <c r="Q79" s="221"/>
      <c r="R79" s="224"/>
      <c r="S79" s="224"/>
      <c r="T79" s="226"/>
    </row>
    <row r="80" spans="1:20" ht="15.75" customHeight="1">
      <c r="A80" s="220" t="s">
        <v>858</v>
      </c>
      <c r="B80" s="231">
        <v>270</v>
      </c>
      <c r="C80" s="221"/>
      <c r="D80" s="221"/>
      <c r="E80" s="221"/>
      <c r="F80" s="221"/>
      <c r="G80" s="234"/>
      <c r="H80" s="223" t="s">
        <v>273</v>
      </c>
      <c r="I80" s="223" t="s">
        <v>273</v>
      </c>
      <c r="J80" s="221"/>
      <c r="K80" s="224"/>
      <c r="L80" s="221"/>
      <c r="M80" s="221"/>
      <c r="N80" s="224">
        <f t="shared" si="6"/>
        <v>0</v>
      </c>
      <c r="O80" s="224"/>
      <c r="P80" s="225">
        <f t="shared" si="7"/>
        <v>0</v>
      </c>
      <c r="Q80" s="221"/>
      <c r="R80" s="224"/>
      <c r="S80" s="224"/>
      <c r="T80" s="226"/>
    </row>
    <row r="81" spans="1:20" ht="15.75" customHeight="1">
      <c r="A81" s="220" t="s">
        <v>859</v>
      </c>
      <c r="B81" s="231">
        <v>272</v>
      </c>
      <c r="C81" s="221"/>
      <c r="D81" s="221"/>
      <c r="E81" s="221"/>
      <c r="F81" s="221"/>
      <c r="G81" s="234"/>
      <c r="H81" s="223" t="s">
        <v>273</v>
      </c>
      <c r="I81" s="223" t="s">
        <v>273</v>
      </c>
      <c r="J81" s="221"/>
      <c r="K81" s="224"/>
      <c r="L81" s="221"/>
      <c r="M81" s="221"/>
      <c r="N81" s="224">
        <f t="shared" si="6"/>
        <v>0</v>
      </c>
      <c r="O81" s="224"/>
      <c r="P81" s="225">
        <f t="shared" si="7"/>
        <v>0</v>
      </c>
      <c r="Q81" s="221"/>
      <c r="R81" s="224"/>
      <c r="S81" s="224"/>
      <c r="T81" s="226"/>
    </row>
    <row r="82" spans="1:20" ht="15.75" customHeight="1">
      <c r="A82" s="220" t="s">
        <v>860</v>
      </c>
      <c r="B82" s="231">
        <v>273</v>
      </c>
      <c r="C82" s="221"/>
      <c r="D82" s="221"/>
      <c r="E82" s="221"/>
      <c r="F82" s="221"/>
      <c r="G82" s="234"/>
      <c r="H82" s="223" t="s">
        <v>273</v>
      </c>
      <c r="I82" s="223" t="s">
        <v>273</v>
      </c>
      <c r="J82" s="221"/>
      <c r="K82" s="224"/>
      <c r="L82" s="221"/>
      <c r="M82" s="221"/>
      <c r="N82" s="224">
        <f t="shared" si="6"/>
        <v>0</v>
      </c>
      <c r="O82" s="224"/>
      <c r="P82" s="225">
        <f t="shared" si="7"/>
        <v>0</v>
      </c>
      <c r="Q82" s="221"/>
      <c r="R82" s="224"/>
      <c r="S82" s="224"/>
      <c r="T82" s="226"/>
    </row>
    <row r="83" spans="1:20" ht="15.75" customHeight="1">
      <c r="A83" s="220" t="s">
        <v>861</v>
      </c>
      <c r="B83" s="231">
        <v>218</v>
      </c>
      <c r="C83" s="221"/>
      <c r="D83" s="221"/>
      <c r="E83" s="221"/>
      <c r="F83" s="221"/>
      <c r="G83" s="234"/>
      <c r="H83" s="223" t="s">
        <v>273</v>
      </c>
      <c r="I83" s="223" t="s">
        <v>273</v>
      </c>
      <c r="J83" s="221"/>
      <c r="K83" s="224"/>
      <c r="L83" s="221"/>
      <c r="M83" s="221"/>
      <c r="N83" s="224">
        <f t="shared" si="6"/>
        <v>0</v>
      </c>
      <c r="O83" s="224"/>
      <c r="P83" s="225">
        <f t="shared" si="7"/>
        <v>0</v>
      </c>
      <c r="Q83" s="221"/>
      <c r="R83" s="224"/>
      <c r="S83" s="224"/>
      <c r="T83" s="226"/>
    </row>
    <row r="84" spans="1:22" ht="15.75" customHeight="1">
      <c r="A84" s="220" t="s">
        <v>862</v>
      </c>
      <c r="B84" s="231" t="s">
        <v>745</v>
      </c>
      <c r="C84" s="796"/>
      <c r="D84" s="796"/>
      <c r="E84" s="221"/>
      <c r="F84" s="221"/>
      <c r="G84" s="221"/>
      <c r="H84" s="223" t="s">
        <v>273</v>
      </c>
      <c r="I84" s="223" t="s">
        <v>273</v>
      </c>
      <c r="J84" s="221"/>
      <c r="K84" s="224"/>
      <c r="L84" s="221"/>
      <c r="M84" s="224"/>
      <c r="N84" s="221">
        <f t="shared" si="6"/>
        <v>0</v>
      </c>
      <c r="O84" s="221"/>
      <c r="P84" s="225">
        <f t="shared" si="7"/>
        <v>0</v>
      </c>
      <c r="Q84" s="224"/>
      <c r="R84" s="225"/>
      <c r="S84" s="221"/>
      <c r="T84" s="242"/>
      <c r="U84" s="542"/>
      <c r="V84" s="377"/>
    </row>
    <row r="85" spans="1:20" ht="15.75" customHeight="1">
      <c r="A85" s="220" t="s">
        <v>863</v>
      </c>
      <c r="B85" s="231">
        <v>278</v>
      </c>
      <c r="C85" s="221"/>
      <c r="D85" s="221"/>
      <c r="E85" s="221"/>
      <c r="F85" s="221"/>
      <c r="G85" s="234"/>
      <c r="H85" s="223" t="s">
        <v>273</v>
      </c>
      <c r="I85" s="223" t="s">
        <v>273</v>
      </c>
      <c r="J85" s="221"/>
      <c r="K85" s="224"/>
      <c r="L85" s="221"/>
      <c r="M85" s="221"/>
      <c r="N85" s="224">
        <f t="shared" si="6"/>
        <v>0</v>
      </c>
      <c r="O85" s="224"/>
      <c r="P85" s="225">
        <f t="shared" si="7"/>
        <v>0</v>
      </c>
      <c r="Q85" s="221"/>
      <c r="R85" s="224"/>
      <c r="S85" s="224"/>
      <c r="T85" s="226"/>
    </row>
    <row r="86" spans="1:20" ht="15.75" customHeight="1">
      <c r="A86" s="220" t="s">
        <v>864</v>
      </c>
      <c r="B86" s="231">
        <v>280</v>
      </c>
      <c r="C86" s="221"/>
      <c r="D86" s="221"/>
      <c r="E86" s="221"/>
      <c r="F86" s="221"/>
      <c r="G86" s="234"/>
      <c r="H86" s="223" t="s">
        <v>273</v>
      </c>
      <c r="I86" s="223" t="s">
        <v>273</v>
      </c>
      <c r="J86" s="221"/>
      <c r="K86" s="224"/>
      <c r="L86" s="221"/>
      <c r="M86" s="221"/>
      <c r="N86" s="224">
        <f t="shared" si="6"/>
        <v>0</v>
      </c>
      <c r="O86" s="224"/>
      <c r="P86" s="225">
        <f t="shared" si="7"/>
        <v>0</v>
      </c>
      <c r="Q86" s="221"/>
      <c r="R86" s="224"/>
      <c r="S86" s="224"/>
      <c r="T86" s="226"/>
    </row>
    <row r="87" spans="1:20" ht="15.75" customHeight="1">
      <c r="A87" s="220" t="s">
        <v>865</v>
      </c>
      <c r="B87" s="231">
        <v>282</v>
      </c>
      <c r="C87" s="221"/>
      <c r="D87" s="221"/>
      <c r="E87" s="221"/>
      <c r="F87" s="221"/>
      <c r="G87" s="234"/>
      <c r="H87" s="223" t="s">
        <v>273</v>
      </c>
      <c r="I87" s="223" t="s">
        <v>273</v>
      </c>
      <c r="J87" s="221"/>
      <c r="K87" s="224"/>
      <c r="L87" s="221"/>
      <c r="M87" s="221"/>
      <c r="N87" s="224">
        <f t="shared" si="6"/>
        <v>0</v>
      </c>
      <c r="O87" s="224"/>
      <c r="P87" s="225">
        <f t="shared" si="7"/>
        <v>0</v>
      </c>
      <c r="Q87" s="221"/>
      <c r="R87" s="224"/>
      <c r="S87" s="224"/>
      <c r="T87" s="226"/>
    </row>
    <row r="88" spans="1:20" ht="15.75" customHeight="1">
      <c r="A88" s="220" t="s">
        <v>866</v>
      </c>
      <c r="B88" s="231">
        <v>283</v>
      </c>
      <c r="C88" s="221"/>
      <c r="D88" s="221"/>
      <c r="E88" s="221"/>
      <c r="F88" s="221"/>
      <c r="G88" s="234"/>
      <c r="H88" s="223" t="s">
        <v>273</v>
      </c>
      <c r="I88" s="223" t="s">
        <v>273</v>
      </c>
      <c r="J88" s="221"/>
      <c r="K88" s="224"/>
      <c r="L88" s="221"/>
      <c r="M88" s="221"/>
      <c r="N88" s="224">
        <f t="shared" si="6"/>
        <v>0</v>
      </c>
      <c r="O88" s="224"/>
      <c r="P88" s="225">
        <f t="shared" si="7"/>
        <v>0</v>
      </c>
      <c r="Q88" s="221"/>
      <c r="R88" s="224"/>
      <c r="S88" s="224"/>
      <c r="T88" s="226"/>
    </row>
    <row r="89" spans="1:20" ht="15.75" customHeight="1">
      <c r="A89" s="220" t="s">
        <v>867</v>
      </c>
      <c r="B89" s="231">
        <v>285</v>
      </c>
      <c r="C89" s="221"/>
      <c r="D89" s="221"/>
      <c r="E89" s="221"/>
      <c r="F89" s="221"/>
      <c r="G89" s="234"/>
      <c r="H89" s="223" t="s">
        <v>273</v>
      </c>
      <c r="I89" s="223" t="s">
        <v>273</v>
      </c>
      <c r="J89" s="221"/>
      <c r="K89" s="224"/>
      <c r="L89" s="221"/>
      <c r="M89" s="221"/>
      <c r="N89" s="224">
        <f t="shared" si="6"/>
        <v>0</v>
      </c>
      <c r="O89" s="224"/>
      <c r="P89" s="225">
        <f t="shared" si="7"/>
        <v>0</v>
      </c>
      <c r="Q89" s="221"/>
      <c r="R89" s="224"/>
      <c r="S89" s="224"/>
      <c r="T89" s="226"/>
    </row>
    <row r="90" spans="1:20" ht="15.75" customHeight="1">
      <c r="A90" s="220" t="s">
        <v>868</v>
      </c>
      <c r="B90" s="231">
        <v>288</v>
      </c>
      <c r="C90" s="221"/>
      <c r="D90" s="221"/>
      <c r="E90" s="221"/>
      <c r="F90" s="221"/>
      <c r="G90" s="234"/>
      <c r="H90" s="223" t="s">
        <v>273</v>
      </c>
      <c r="I90" s="223" t="s">
        <v>273</v>
      </c>
      <c r="J90" s="221"/>
      <c r="K90" s="224"/>
      <c r="L90" s="221"/>
      <c r="M90" s="221"/>
      <c r="N90" s="224">
        <f t="shared" si="6"/>
        <v>0</v>
      </c>
      <c r="O90" s="224"/>
      <c r="P90" s="225">
        <f t="shared" si="7"/>
        <v>0</v>
      </c>
      <c r="Q90" s="221"/>
      <c r="R90" s="224"/>
      <c r="S90" s="224"/>
      <c r="T90" s="226"/>
    </row>
    <row r="91" spans="1:20" ht="15.75" customHeight="1">
      <c r="A91" s="220" t="s">
        <v>869</v>
      </c>
      <c r="B91" s="231">
        <v>265</v>
      </c>
      <c r="C91" s="221"/>
      <c r="D91" s="221"/>
      <c r="E91" s="221"/>
      <c r="F91" s="221"/>
      <c r="G91" s="234"/>
      <c r="H91" s="223" t="s">
        <v>273</v>
      </c>
      <c r="I91" s="223" t="s">
        <v>273</v>
      </c>
      <c r="J91" s="221"/>
      <c r="K91" s="224"/>
      <c r="L91" s="221"/>
      <c r="M91" s="221"/>
      <c r="N91" s="224">
        <f t="shared" si="6"/>
        <v>0</v>
      </c>
      <c r="O91" s="224"/>
      <c r="P91" s="225">
        <f t="shared" si="7"/>
        <v>0</v>
      </c>
      <c r="Q91" s="221"/>
      <c r="R91" s="224"/>
      <c r="S91" s="224"/>
      <c r="T91" s="226"/>
    </row>
    <row r="92" spans="1:20" ht="15.75" customHeight="1">
      <c r="A92" s="220" t="s">
        <v>940</v>
      </c>
      <c r="B92" s="231">
        <v>289</v>
      </c>
      <c r="C92" s="221"/>
      <c r="D92" s="221"/>
      <c r="E92" s="221"/>
      <c r="F92" s="221"/>
      <c r="G92" s="234"/>
      <c r="H92" s="223" t="s">
        <v>273</v>
      </c>
      <c r="I92" s="223" t="s">
        <v>273</v>
      </c>
      <c r="J92" s="221"/>
      <c r="K92" s="224"/>
      <c r="L92" s="221"/>
      <c r="M92" s="221"/>
      <c r="N92" s="224">
        <f t="shared" si="6"/>
        <v>0</v>
      </c>
      <c r="O92" s="224"/>
      <c r="P92" s="225">
        <f t="shared" si="7"/>
        <v>0</v>
      </c>
      <c r="Q92" s="221"/>
      <c r="R92" s="224"/>
      <c r="S92" s="224"/>
      <c r="T92" s="226"/>
    </row>
    <row r="93" spans="1:20" ht="15.75" customHeight="1">
      <c r="A93" s="152"/>
      <c r="B93" s="316"/>
      <c r="C93" s="219"/>
      <c r="D93" s="219"/>
      <c r="E93" s="219"/>
      <c r="F93" s="219"/>
      <c r="G93" s="450"/>
      <c r="H93" s="243" t="s">
        <v>273</v>
      </c>
      <c r="I93" s="243" t="s">
        <v>273</v>
      </c>
      <c r="J93" s="219"/>
      <c r="K93" s="375"/>
      <c r="L93" s="219"/>
      <c r="M93" s="219"/>
      <c r="N93" s="375"/>
      <c r="O93" s="375"/>
      <c r="P93" s="376"/>
      <c r="Q93" s="219"/>
      <c r="R93" s="375"/>
      <c r="S93" s="375"/>
      <c r="T93" s="457"/>
    </row>
    <row r="94" spans="1:20" s="229" customFormat="1" ht="15.75" customHeight="1">
      <c r="A94" s="455" t="s">
        <v>432</v>
      </c>
      <c r="B94" s="231">
        <v>298</v>
      </c>
      <c r="C94" s="221"/>
      <c r="D94" s="221"/>
      <c r="E94" s="221"/>
      <c r="F94" s="221"/>
      <c r="G94" s="234"/>
      <c r="H94" s="223" t="s">
        <v>273</v>
      </c>
      <c r="I94" s="223" t="s">
        <v>273</v>
      </c>
      <c r="J94" s="221"/>
      <c r="K94" s="224"/>
      <c r="L94" s="221"/>
      <c r="M94" s="221"/>
      <c r="N94" s="224">
        <f>J94+L94+M94</f>
        <v>0</v>
      </c>
      <c r="O94" s="224"/>
      <c r="P94" s="225">
        <f t="shared" si="7"/>
        <v>0</v>
      </c>
      <c r="Q94" s="221"/>
      <c r="R94" s="224"/>
      <c r="S94" s="224"/>
      <c r="T94" s="226"/>
    </row>
    <row r="95" spans="1:20" ht="15.75" customHeight="1">
      <c r="A95" s="152"/>
      <c r="B95" s="239"/>
      <c r="C95" s="227"/>
      <c r="D95" s="227"/>
      <c r="E95" s="227"/>
      <c r="F95" s="227"/>
      <c r="G95" s="454"/>
      <c r="H95" s="243" t="s">
        <v>273</v>
      </c>
      <c r="I95" s="243" t="s">
        <v>273</v>
      </c>
      <c r="J95" s="227"/>
      <c r="K95" s="375"/>
      <c r="L95" s="227"/>
      <c r="M95" s="227"/>
      <c r="N95" s="375"/>
      <c r="O95" s="375"/>
      <c r="P95" s="376"/>
      <c r="Q95" s="227"/>
      <c r="R95" s="375"/>
      <c r="S95" s="375"/>
      <c r="T95" s="377"/>
    </row>
    <row r="96" spans="1:20" s="228" customFormat="1" ht="19.5" customHeight="1">
      <c r="A96" s="444" t="s">
        <v>433</v>
      </c>
      <c r="B96" s="445"/>
      <c r="C96" s="218">
        <f>C98+C120+C135</f>
        <v>0</v>
      </c>
      <c r="D96" s="218">
        <f>D98+D120+D135</f>
        <v>0</v>
      </c>
      <c r="E96" s="218">
        <f>E98+E120+E135</f>
        <v>0</v>
      </c>
      <c r="F96" s="218">
        <f>F98+F120+F135</f>
        <v>0</v>
      </c>
      <c r="G96" s="218">
        <f>G98+G120+G135</f>
        <v>0</v>
      </c>
      <c r="H96" s="446" t="s">
        <v>273</v>
      </c>
      <c r="I96" s="446" t="s">
        <v>273</v>
      </c>
      <c r="J96" s="218">
        <f>J98+J120+J135</f>
        <v>0</v>
      </c>
      <c r="K96" s="218">
        <f>K98+K120+K135</f>
        <v>0</v>
      </c>
      <c r="L96" s="218">
        <f>L98+L120+L135</f>
        <v>0</v>
      </c>
      <c r="M96" s="218">
        <f>M98+M120+M135</f>
        <v>0</v>
      </c>
      <c r="N96" s="218">
        <f>J96+L96+M96</f>
        <v>0</v>
      </c>
      <c r="O96" s="218">
        <f>O98+O120+O135</f>
        <v>0</v>
      </c>
      <c r="P96" s="447">
        <f>C96+G96+N96</f>
        <v>0</v>
      </c>
      <c r="Q96" s="218">
        <f>Q98+Q120+Q135</f>
        <v>0</v>
      </c>
      <c r="R96" s="218">
        <f>R98+R120+R135</f>
        <v>0</v>
      </c>
      <c r="S96" s="218">
        <f>S98+S120+S135</f>
        <v>0</v>
      </c>
      <c r="T96" s="448">
        <f>T98+T120+T135</f>
        <v>0</v>
      </c>
    </row>
    <row r="97" spans="1:20" ht="15.75" customHeight="1">
      <c r="A97" s="152"/>
      <c r="B97" s="239"/>
      <c r="C97" s="227"/>
      <c r="D97" s="227"/>
      <c r="E97" s="227"/>
      <c r="F97" s="227"/>
      <c r="G97" s="454"/>
      <c r="H97" s="243" t="s">
        <v>273</v>
      </c>
      <c r="I97" s="243" t="s">
        <v>273</v>
      </c>
      <c r="J97" s="227"/>
      <c r="K97" s="375"/>
      <c r="L97" s="227"/>
      <c r="M97" s="227"/>
      <c r="N97" s="375"/>
      <c r="O97" s="375"/>
      <c r="P97" s="376"/>
      <c r="Q97" s="227"/>
      <c r="R97" s="375"/>
      <c r="S97" s="375"/>
      <c r="T97" s="377"/>
    </row>
    <row r="98" spans="1:20" s="881" customFormat="1" ht="15.75" customHeight="1">
      <c r="A98" s="455" t="s">
        <v>434</v>
      </c>
      <c r="B98" s="880"/>
      <c r="C98" s="224">
        <f>SUM(C99:C118)</f>
        <v>0</v>
      </c>
      <c r="D98" s="224">
        <f>SUM(D99:D118)</f>
        <v>0</v>
      </c>
      <c r="E98" s="224">
        <f>SUM(E99:E118)</f>
        <v>0</v>
      </c>
      <c r="F98" s="224">
        <f>SUM(F99:F118)</f>
        <v>0</v>
      </c>
      <c r="G98" s="224">
        <f>SUM(G99:G118)</f>
        <v>0</v>
      </c>
      <c r="H98" s="223" t="s">
        <v>273</v>
      </c>
      <c r="I98" s="223" t="s">
        <v>273</v>
      </c>
      <c r="J98" s="224">
        <f>SUM(J99:J118)</f>
        <v>0</v>
      </c>
      <c r="K98" s="224">
        <f>SUM(K99:K118)</f>
        <v>0</v>
      </c>
      <c r="L98" s="224">
        <f>SUM(L99:L118)</f>
        <v>0</v>
      </c>
      <c r="M98" s="224">
        <f>SUM(M99:M118)</f>
        <v>0</v>
      </c>
      <c r="N98" s="224">
        <f aca="true" t="shared" si="8" ref="N98:N118">J98+L98+M98</f>
        <v>0</v>
      </c>
      <c r="O98" s="224">
        <f>SUM(O99:O118)</f>
        <v>0</v>
      </c>
      <c r="P98" s="225">
        <f>C98+G98+N98</f>
        <v>0</v>
      </c>
      <c r="Q98" s="224">
        <f>SUM(Q99:Q118)</f>
        <v>0</v>
      </c>
      <c r="R98" s="224">
        <f>SUM(R99:R118)</f>
        <v>0</v>
      </c>
      <c r="S98" s="224">
        <f>SUM(S99:S118)</f>
        <v>0</v>
      </c>
      <c r="T98" s="242">
        <f>SUM(T99:T118)</f>
        <v>0</v>
      </c>
    </row>
    <row r="99" spans="1:20" ht="15.75" customHeight="1">
      <c r="A99" s="220" t="s">
        <v>870</v>
      </c>
      <c r="B99" s="231">
        <v>377</v>
      </c>
      <c r="C99" s="221"/>
      <c r="D99" s="221"/>
      <c r="E99" s="221"/>
      <c r="F99" s="221"/>
      <c r="G99" s="234"/>
      <c r="H99" s="223" t="s">
        <v>273</v>
      </c>
      <c r="I99" s="223" t="s">
        <v>273</v>
      </c>
      <c r="J99" s="221"/>
      <c r="K99" s="224"/>
      <c r="L99" s="221"/>
      <c r="M99" s="221"/>
      <c r="N99" s="224">
        <f t="shared" si="8"/>
        <v>0</v>
      </c>
      <c r="O99" s="224"/>
      <c r="P99" s="225">
        <f aca="true" t="shared" si="9" ref="P99:P118">C99+G99+N99</f>
        <v>0</v>
      </c>
      <c r="Q99" s="221"/>
      <c r="R99" s="224"/>
      <c r="S99" s="224"/>
      <c r="T99" s="226"/>
    </row>
    <row r="100" spans="1:20" ht="15.75" customHeight="1">
      <c r="A100" s="220" t="s">
        <v>871</v>
      </c>
      <c r="B100" s="231">
        <v>352</v>
      </c>
      <c r="C100" s="221"/>
      <c r="D100" s="221"/>
      <c r="E100" s="221"/>
      <c r="F100" s="221"/>
      <c r="G100" s="234"/>
      <c r="H100" s="223" t="s">
        <v>273</v>
      </c>
      <c r="I100" s="223" t="s">
        <v>273</v>
      </c>
      <c r="J100" s="221"/>
      <c r="K100" s="224"/>
      <c r="L100" s="221"/>
      <c r="M100" s="221"/>
      <c r="N100" s="224">
        <f t="shared" si="8"/>
        <v>0</v>
      </c>
      <c r="O100" s="224"/>
      <c r="P100" s="225">
        <f t="shared" si="9"/>
        <v>0</v>
      </c>
      <c r="Q100" s="221"/>
      <c r="R100" s="224"/>
      <c r="S100" s="224"/>
      <c r="T100" s="226"/>
    </row>
    <row r="101" spans="1:20" ht="15.75" customHeight="1">
      <c r="A101" s="220" t="s">
        <v>872</v>
      </c>
      <c r="B101" s="231">
        <v>336</v>
      </c>
      <c r="C101" s="221"/>
      <c r="D101" s="221"/>
      <c r="E101" s="221"/>
      <c r="F101" s="221"/>
      <c r="G101" s="234"/>
      <c r="H101" s="223" t="s">
        <v>273</v>
      </c>
      <c r="I101" s="223" t="s">
        <v>273</v>
      </c>
      <c r="J101" s="221"/>
      <c r="K101" s="224"/>
      <c r="L101" s="221"/>
      <c r="M101" s="221"/>
      <c r="N101" s="224">
        <f t="shared" si="8"/>
        <v>0</v>
      </c>
      <c r="O101" s="224"/>
      <c r="P101" s="225">
        <f t="shared" si="9"/>
        <v>0</v>
      </c>
      <c r="Q101" s="221"/>
      <c r="R101" s="224"/>
      <c r="S101" s="224"/>
      <c r="T101" s="226"/>
    </row>
    <row r="102" spans="1:20" ht="15.75" customHeight="1">
      <c r="A102" s="220" t="s">
        <v>873</v>
      </c>
      <c r="B102" s="231">
        <v>338</v>
      </c>
      <c r="C102" s="221"/>
      <c r="D102" s="221"/>
      <c r="E102" s="221"/>
      <c r="F102" s="221"/>
      <c r="G102" s="234"/>
      <c r="H102" s="223" t="s">
        <v>273</v>
      </c>
      <c r="I102" s="223" t="s">
        <v>273</v>
      </c>
      <c r="J102" s="221"/>
      <c r="K102" s="224"/>
      <c r="L102" s="221"/>
      <c r="M102" s="221"/>
      <c r="N102" s="224">
        <f t="shared" si="8"/>
        <v>0</v>
      </c>
      <c r="O102" s="224"/>
      <c r="P102" s="225">
        <f t="shared" si="9"/>
        <v>0</v>
      </c>
      <c r="Q102" s="221"/>
      <c r="R102" s="224"/>
      <c r="S102" s="224"/>
      <c r="T102" s="226"/>
    </row>
    <row r="103" spans="1:20" ht="15.75" customHeight="1">
      <c r="A103" s="220" t="s">
        <v>874</v>
      </c>
      <c r="B103" s="231">
        <v>378</v>
      </c>
      <c r="C103" s="221"/>
      <c r="D103" s="221"/>
      <c r="E103" s="221"/>
      <c r="F103" s="221"/>
      <c r="G103" s="234"/>
      <c r="H103" s="223" t="s">
        <v>273</v>
      </c>
      <c r="I103" s="223" t="s">
        <v>273</v>
      </c>
      <c r="J103" s="221"/>
      <c r="K103" s="224"/>
      <c r="L103" s="221"/>
      <c r="M103" s="221"/>
      <c r="N103" s="224">
        <f t="shared" si="8"/>
        <v>0</v>
      </c>
      <c r="O103" s="224"/>
      <c r="P103" s="225">
        <f t="shared" si="9"/>
        <v>0</v>
      </c>
      <c r="Q103" s="221"/>
      <c r="R103" s="224"/>
      <c r="S103" s="224"/>
      <c r="T103" s="226"/>
    </row>
    <row r="104" spans="1:20" ht="15.75" customHeight="1">
      <c r="A104" s="220" t="s">
        <v>875</v>
      </c>
      <c r="B104" s="231">
        <v>340</v>
      </c>
      <c r="C104" s="221"/>
      <c r="D104" s="221"/>
      <c r="E104" s="221"/>
      <c r="F104" s="221"/>
      <c r="G104" s="234"/>
      <c r="H104" s="223" t="s">
        <v>273</v>
      </c>
      <c r="I104" s="223" t="s">
        <v>273</v>
      </c>
      <c r="J104" s="221"/>
      <c r="K104" s="224"/>
      <c r="L104" s="221"/>
      <c r="M104" s="221"/>
      <c r="N104" s="224">
        <f t="shared" si="8"/>
        <v>0</v>
      </c>
      <c r="O104" s="224"/>
      <c r="P104" s="225">
        <f t="shared" si="9"/>
        <v>0</v>
      </c>
      <c r="Q104" s="221"/>
      <c r="R104" s="224"/>
      <c r="S104" s="224"/>
      <c r="T104" s="226"/>
    </row>
    <row r="105" spans="1:20" ht="15.75" customHeight="1">
      <c r="A105" s="220" t="s">
        <v>876</v>
      </c>
      <c r="B105" s="231">
        <v>342</v>
      </c>
      <c r="C105" s="221"/>
      <c r="D105" s="221"/>
      <c r="E105" s="221"/>
      <c r="F105" s="221"/>
      <c r="G105" s="234"/>
      <c r="H105" s="223" t="s">
        <v>273</v>
      </c>
      <c r="I105" s="223" t="s">
        <v>273</v>
      </c>
      <c r="J105" s="221"/>
      <c r="K105" s="224"/>
      <c r="L105" s="221"/>
      <c r="M105" s="221"/>
      <c r="N105" s="224">
        <f t="shared" si="8"/>
        <v>0</v>
      </c>
      <c r="O105" s="224"/>
      <c r="P105" s="225">
        <f t="shared" si="9"/>
        <v>0</v>
      </c>
      <c r="Q105" s="221"/>
      <c r="R105" s="224"/>
      <c r="S105" s="224"/>
      <c r="T105" s="226"/>
    </row>
    <row r="106" spans="1:20" ht="15.75" customHeight="1">
      <c r="A106" s="220" t="s">
        <v>877</v>
      </c>
      <c r="B106" s="231">
        <v>381</v>
      </c>
      <c r="C106" s="221"/>
      <c r="D106" s="221"/>
      <c r="E106" s="221"/>
      <c r="F106" s="221"/>
      <c r="G106" s="234"/>
      <c r="H106" s="223" t="s">
        <v>273</v>
      </c>
      <c r="I106" s="223" t="s">
        <v>273</v>
      </c>
      <c r="J106" s="221"/>
      <c r="K106" s="224"/>
      <c r="L106" s="221"/>
      <c r="M106" s="221"/>
      <c r="N106" s="224">
        <f t="shared" si="8"/>
        <v>0</v>
      </c>
      <c r="O106" s="224"/>
      <c r="P106" s="225">
        <f t="shared" si="9"/>
        <v>0</v>
      </c>
      <c r="Q106" s="221"/>
      <c r="R106" s="224"/>
      <c r="S106" s="224"/>
      <c r="T106" s="226"/>
    </row>
    <row r="107" spans="1:20" ht="15.75" customHeight="1">
      <c r="A107" s="220" t="s">
        <v>878</v>
      </c>
      <c r="B107" s="231">
        <v>347</v>
      </c>
      <c r="C107" s="221"/>
      <c r="D107" s="221"/>
      <c r="E107" s="221"/>
      <c r="F107" s="221"/>
      <c r="G107" s="234"/>
      <c r="H107" s="223" t="s">
        <v>273</v>
      </c>
      <c r="I107" s="223" t="s">
        <v>273</v>
      </c>
      <c r="J107" s="221"/>
      <c r="K107" s="224"/>
      <c r="L107" s="221"/>
      <c r="M107" s="221"/>
      <c r="N107" s="224">
        <f t="shared" si="8"/>
        <v>0</v>
      </c>
      <c r="O107" s="224"/>
      <c r="P107" s="225">
        <f t="shared" si="9"/>
        <v>0</v>
      </c>
      <c r="Q107" s="221"/>
      <c r="R107" s="224"/>
      <c r="S107" s="224"/>
      <c r="T107" s="226"/>
    </row>
    <row r="108" spans="1:20" ht="15.75" customHeight="1">
      <c r="A108" s="220" t="s">
        <v>879</v>
      </c>
      <c r="B108" s="231">
        <v>349</v>
      </c>
      <c r="C108" s="221"/>
      <c r="D108" s="221"/>
      <c r="E108" s="221"/>
      <c r="F108" s="221"/>
      <c r="G108" s="234"/>
      <c r="H108" s="223" t="s">
        <v>273</v>
      </c>
      <c r="I108" s="223" t="s">
        <v>273</v>
      </c>
      <c r="J108" s="221"/>
      <c r="K108" s="224"/>
      <c r="L108" s="221"/>
      <c r="M108" s="221"/>
      <c r="N108" s="224">
        <f t="shared" si="8"/>
        <v>0</v>
      </c>
      <c r="O108" s="224"/>
      <c r="P108" s="225">
        <f t="shared" si="9"/>
        <v>0</v>
      </c>
      <c r="Q108" s="221"/>
      <c r="R108" s="224"/>
      <c r="S108" s="224"/>
      <c r="T108" s="226"/>
    </row>
    <row r="109" spans="1:20" ht="15.75" customHeight="1">
      <c r="A109" s="220" t="s">
        <v>880</v>
      </c>
      <c r="B109" s="231">
        <v>351</v>
      </c>
      <c r="C109" s="221"/>
      <c r="D109" s="221"/>
      <c r="E109" s="221"/>
      <c r="F109" s="221"/>
      <c r="G109" s="234"/>
      <c r="H109" s="223" t="s">
        <v>273</v>
      </c>
      <c r="I109" s="223" t="s">
        <v>273</v>
      </c>
      <c r="J109" s="221"/>
      <c r="K109" s="224"/>
      <c r="L109" s="221"/>
      <c r="M109" s="221"/>
      <c r="N109" s="224">
        <f t="shared" si="8"/>
        <v>0</v>
      </c>
      <c r="O109" s="224"/>
      <c r="P109" s="225">
        <f t="shared" si="9"/>
        <v>0</v>
      </c>
      <c r="Q109" s="221"/>
      <c r="R109" s="224"/>
      <c r="S109" s="224"/>
      <c r="T109" s="226"/>
    </row>
    <row r="110" spans="1:20" ht="15.75" customHeight="1">
      <c r="A110" s="220" t="s">
        <v>881</v>
      </c>
      <c r="B110" s="231">
        <v>354</v>
      </c>
      <c r="C110" s="221"/>
      <c r="D110" s="221"/>
      <c r="E110" s="221"/>
      <c r="F110" s="221"/>
      <c r="G110" s="234"/>
      <c r="H110" s="223" t="s">
        <v>273</v>
      </c>
      <c r="I110" s="223" t="s">
        <v>273</v>
      </c>
      <c r="J110" s="221"/>
      <c r="K110" s="224"/>
      <c r="L110" s="221"/>
      <c r="M110" s="221"/>
      <c r="N110" s="224">
        <f t="shared" si="8"/>
        <v>0</v>
      </c>
      <c r="O110" s="224"/>
      <c r="P110" s="225">
        <f t="shared" si="9"/>
        <v>0</v>
      </c>
      <c r="Q110" s="221"/>
      <c r="R110" s="224"/>
      <c r="S110" s="224"/>
      <c r="T110" s="226"/>
    </row>
    <row r="111" spans="1:20" ht="15.75" customHeight="1">
      <c r="A111" s="220" t="s">
        <v>882</v>
      </c>
      <c r="B111" s="231">
        <v>358</v>
      </c>
      <c r="C111" s="221"/>
      <c r="D111" s="221"/>
      <c r="E111" s="221"/>
      <c r="F111" s="221"/>
      <c r="G111" s="234"/>
      <c r="H111" s="223" t="s">
        <v>273</v>
      </c>
      <c r="I111" s="223" t="s">
        <v>273</v>
      </c>
      <c r="J111" s="221"/>
      <c r="K111" s="224"/>
      <c r="L111" s="221"/>
      <c r="M111" s="221"/>
      <c r="N111" s="224">
        <f t="shared" si="8"/>
        <v>0</v>
      </c>
      <c r="O111" s="224"/>
      <c r="P111" s="225">
        <f t="shared" si="9"/>
        <v>0</v>
      </c>
      <c r="Q111" s="221"/>
      <c r="R111" s="224"/>
      <c r="S111" s="224"/>
      <c r="T111" s="226"/>
    </row>
    <row r="112" spans="1:20" ht="15.75" customHeight="1">
      <c r="A112" s="220" t="s">
        <v>883</v>
      </c>
      <c r="B112" s="231">
        <v>385</v>
      </c>
      <c r="C112" s="221"/>
      <c r="D112" s="221"/>
      <c r="E112" s="221"/>
      <c r="F112" s="221"/>
      <c r="G112" s="234"/>
      <c r="H112" s="223" t="s">
        <v>273</v>
      </c>
      <c r="I112" s="223" t="s">
        <v>273</v>
      </c>
      <c r="J112" s="221"/>
      <c r="K112" s="224"/>
      <c r="L112" s="221"/>
      <c r="M112" s="221"/>
      <c r="N112" s="224">
        <f t="shared" si="8"/>
        <v>0</v>
      </c>
      <c r="O112" s="224"/>
      <c r="P112" s="225">
        <f t="shared" si="9"/>
        <v>0</v>
      </c>
      <c r="Q112" s="221"/>
      <c r="R112" s="224"/>
      <c r="S112" s="224"/>
      <c r="T112" s="226"/>
    </row>
    <row r="113" spans="1:20" ht="15.75" customHeight="1">
      <c r="A113" s="220" t="s">
        <v>884</v>
      </c>
      <c r="B113" s="231">
        <v>364</v>
      </c>
      <c r="C113" s="221"/>
      <c r="D113" s="221"/>
      <c r="E113" s="221"/>
      <c r="F113" s="221"/>
      <c r="G113" s="234"/>
      <c r="H113" s="223" t="s">
        <v>273</v>
      </c>
      <c r="I113" s="223" t="s">
        <v>273</v>
      </c>
      <c r="J113" s="221"/>
      <c r="K113" s="224"/>
      <c r="L113" s="221"/>
      <c r="M113" s="221"/>
      <c r="N113" s="224">
        <f t="shared" si="8"/>
        <v>0</v>
      </c>
      <c r="O113" s="224"/>
      <c r="P113" s="225">
        <f t="shared" si="9"/>
        <v>0</v>
      </c>
      <c r="Q113" s="221"/>
      <c r="R113" s="224"/>
      <c r="S113" s="224"/>
      <c r="T113" s="226"/>
    </row>
    <row r="114" spans="1:20" ht="15.75" customHeight="1">
      <c r="A114" s="220" t="s">
        <v>885</v>
      </c>
      <c r="B114" s="231">
        <v>366</v>
      </c>
      <c r="C114" s="221"/>
      <c r="D114" s="221"/>
      <c r="E114" s="221"/>
      <c r="F114" s="221"/>
      <c r="G114" s="234"/>
      <c r="H114" s="223" t="s">
        <v>273</v>
      </c>
      <c r="I114" s="223" t="s">
        <v>273</v>
      </c>
      <c r="J114" s="221"/>
      <c r="K114" s="224"/>
      <c r="L114" s="221"/>
      <c r="M114" s="221"/>
      <c r="N114" s="224">
        <f t="shared" si="8"/>
        <v>0</v>
      </c>
      <c r="O114" s="224"/>
      <c r="P114" s="225">
        <f t="shared" si="9"/>
        <v>0</v>
      </c>
      <c r="Q114" s="221"/>
      <c r="R114" s="224"/>
      <c r="S114" s="224"/>
      <c r="T114" s="226"/>
    </row>
    <row r="115" spans="1:20" ht="15.75" customHeight="1">
      <c r="A115" s="220" t="s">
        <v>886</v>
      </c>
      <c r="B115" s="231">
        <v>383</v>
      </c>
      <c r="C115" s="221"/>
      <c r="D115" s="221"/>
      <c r="E115" s="221"/>
      <c r="F115" s="221"/>
      <c r="G115" s="234"/>
      <c r="H115" s="223" t="s">
        <v>273</v>
      </c>
      <c r="I115" s="223" t="s">
        <v>273</v>
      </c>
      <c r="J115" s="221"/>
      <c r="K115" s="224"/>
      <c r="L115" s="221"/>
      <c r="M115" s="221"/>
      <c r="N115" s="224">
        <f t="shared" si="8"/>
        <v>0</v>
      </c>
      <c r="O115" s="224"/>
      <c r="P115" s="225">
        <f t="shared" si="9"/>
        <v>0</v>
      </c>
      <c r="Q115" s="221"/>
      <c r="R115" s="224"/>
      <c r="S115" s="224"/>
      <c r="T115" s="226"/>
    </row>
    <row r="116" spans="1:20" ht="15.75" customHeight="1">
      <c r="A116" s="220" t="s">
        <v>887</v>
      </c>
      <c r="B116" s="231">
        <v>384</v>
      </c>
      <c r="C116" s="221"/>
      <c r="D116" s="221"/>
      <c r="E116" s="221"/>
      <c r="F116" s="221"/>
      <c r="G116" s="234"/>
      <c r="H116" s="223" t="s">
        <v>273</v>
      </c>
      <c r="I116" s="223" t="s">
        <v>273</v>
      </c>
      <c r="J116" s="221"/>
      <c r="K116" s="224"/>
      <c r="L116" s="221"/>
      <c r="M116" s="221"/>
      <c r="N116" s="224">
        <f t="shared" si="8"/>
        <v>0</v>
      </c>
      <c r="O116" s="224"/>
      <c r="P116" s="225">
        <f t="shared" si="9"/>
        <v>0</v>
      </c>
      <c r="Q116" s="221"/>
      <c r="R116" s="224"/>
      <c r="S116" s="224"/>
      <c r="T116" s="226"/>
    </row>
    <row r="117" spans="1:20" ht="15.75" customHeight="1">
      <c r="A117" s="220" t="s">
        <v>832</v>
      </c>
      <c r="B117" s="231">
        <v>380</v>
      </c>
      <c r="C117" s="221"/>
      <c r="D117" s="221"/>
      <c r="E117" s="221"/>
      <c r="F117" s="221"/>
      <c r="G117" s="234"/>
      <c r="H117" s="223" t="s">
        <v>273</v>
      </c>
      <c r="I117" s="223" t="s">
        <v>273</v>
      </c>
      <c r="J117" s="221"/>
      <c r="K117" s="224"/>
      <c r="L117" s="221"/>
      <c r="M117" s="221"/>
      <c r="N117" s="224">
        <f t="shared" si="8"/>
        <v>0</v>
      </c>
      <c r="O117" s="224"/>
      <c r="P117" s="225">
        <f t="shared" si="9"/>
        <v>0</v>
      </c>
      <c r="Q117" s="221"/>
      <c r="R117" s="224"/>
      <c r="S117" s="224"/>
      <c r="T117" s="226"/>
    </row>
    <row r="118" spans="1:21" ht="15.75" customHeight="1">
      <c r="A118" s="220" t="s">
        <v>833</v>
      </c>
      <c r="B118" s="231">
        <v>389</v>
      </c>
      <c r="C118" s="221"/>
      <c r="D118" s="221"/>
      <c r="E118" s="221"/>
      <c r="F118" s="221"/>
      <c r="G118" s="234"/>
      <c r="H118" s="223" t="s">
        <v>273</v>
      </c>
      <c r="I118" s="223" t="s">
        <v>273</v>
      </c>
      <c r="J118" s="221"/>
      <c r="K118" s="224"/>
      <c r="L118" s="221"/>
      <c r="M118" s="221"/>
      <c r="N118" s="224">
        <f t="shared" si="8"/>
        <v>0</v>
      </c>
      <c r="O118" s="224"/>
      <c r="P118" s="225">
        <f t="shared" si="9"/>
        <v>0</v>
      </c>
      <c r="Q118" s="221"/>
      <c r="R118" s="224"/>
      <c r="S118" s="224"/>
      <c r="T118" s="226"/>
      <c r="U118" s="229"/>
    </row>
    <row r="119" spans="1:20" ht="15.75" customHeight="1">
      <c r="A119" s="152"/>
      <c r="B119" s="239"/>
      <c r="C119" s="227"/>
      <c r="D119" s="227"/>
      <c r="E119" s="227"/>
      <c r="F119" s="227"/>
      <c r="G119" s="454"/>
      <c r="H119" s="243" t="s">
        <v>273</v>
      </c>
      <c r="I119" s="243" t="s">
        <v>273</v>
      </c>
      <c r="J119" s="227"/>
      <c r="K119" s="375"/>
      <c r="L119" s="227"/>
      <c r="M119" s="227"/>
      <c r="N119" s="375"/>
      <c r="O119" s="375"/>
      <c r="P119" s="376"/>
      <c r="Q119" s="227"/>
      <c r="R119" s="375"/>
      <c r="S119" s="375"/>
      <c r="T119" s="377"/>
    </row>
    <row r="120" spans="1:21" s="229" customFormat="1" ht="15.75" customHeight="1">
      <c r="A120" s="455" t="s">
        <v>435</v>
      </c>
      <c r="B120" s="231"/>
      <c r="C120" s="224">
        <f>SUM(C121:C133)</f>
        <v>0</v>
      </c>
      <c r="D120" s="224">
        <f>SUM(D121:D133)</f>
        <v>0</v>
      </c>
      <c r="E120" s="224">
        <f>SUM(E121:E133)</f>
        <v>0</v>
      </c>
      <c r="F120" s="224">
        <f>SUM(F121:F133)</f>
        <v>0</v>
      </c>
      <c r="G120" s="218">
        <f>SUM(G121:G133)</f>
        <v>0</v>
      </c>
      <c r="H120" s="223" t="s">
        <v>273</v>
      </c>
      <c r="I120" s="223" t="s">
        <v>273</v>
      </c>
      <c r="J120" s="224">
        <f aca="true" t="shared" si="10" ref="J120:T120">SUM(J121:J133)</f>
        <v>0</v>
      </c>
      <c r="K120" s="224">
        <f t="shared" si="10"/>
        <v>0</v>
      </c>
      <c r="L120" s="224">
        <f t="shared" si="10"/>
        <v>0</v>
      </c>
      <c r="M120" s="224">
        <f t="shared" si="10"/>
        <v>0</v>
      </c>
      <c r="N120" s="224">
        <f aca="true" t="shared" si="11" ref="N120:N132">J120+L120+M120</f>
        <v>0</v>
      </c>
      <c r="O120" s="224">
        <f t="shared" si="10"/>
        <v>0</v>
      </c>
      <c r="P120" s="225">
        <f>C120+G120+N120</f>
        <v>0</v>
      </c>
      <c r="Q120" s="224">
        <f t="shared" si="10"/>
        <v>0</v>
      </c>
      <c r="R120" s="224">
        <f t="shared" si="10"/>
        <v>0</v>
      </c>
      <c r="S120" s="224">
        <f t="shared" si="10"/>
        <v>0</v>
      </c>
      <c r="T120" s="242">
        <f t="shared" si="10"/>
        <v>0</v>
      </c>
      <c r="U120" s="151"/>
    </row>
    <row r="121" spans="1:20" ht="15.75" customHeight="1">
      <c r="A121" s="220" t="s">
        <v>888</v>
      </c>
      <c r="B121" s="231">
        <v>425</v>
      </c>
      <c r="C121" s="221"/>
      <c r="D121" s="221"/>
      <c r="E121" s="221"/>
      <c r="F121" s="221"/>
      <c r="G121" s="234"/>
      <c r="H121" s="223" t="s">
        <v>273</v>
      </c>
      <c r="I121" s="223" t="s">
        <v>273</v>
      </c>
      <c r="J121" s="221"/>
      <c r="K121" s="224"/>
      <c r="L121" s="221"/>
      <c r="M121" s="221"/>
      <c r="N121" s="224">
        <f t="shared" si="11"/>
        <v>0</v>
      </c>
      <c r="O121" s="224"/>
      <c r="P121" s="225">
        <f aca="true" t="shared" si="12" ref="P121:P133">C121+G121+N121</f>
        <v>0</v>
      </c>
      <c r="Q121" s="221"/>
      <c r="R121" s="224"/>
      <c r="S121" s="224"/>
      <c r="T121" s="226"/>
    </row>
    <row r="122" spans="1:20" ht="15.75" customHeight="1">
      <c r="A122" s="220" t="s">
        <v>889</v>
      </c>
      <c r="B122" s="231">
        <v>428</v>
      </c>
      <c r="C122" s="221"/>
      <c r="D122" s="221"/>
      <c r="E122" s="221"/>
      <c r="F122" s="221"/>
      <c r="G122" s="234"/>
      <c r="H122" s="223" t="s">
        <v>273</v>
      </c>
      <c r="I122" s="223" t="s">
        <v>273</v>
      </c>
      <c r="J122" s="221"/>
      <c r="K122" s="224"/>
      <c r="L122" s="221"/>
      <c r="M122" s="221"/>
      <c r="N122" s="224">
        <f t="shared" si="11"/>
        <v>0</v>
      </c>
      <c r="O122" s="224"/>
      <c r="P122" s="225">
        <f t="shared" si="12"/>
        <v>0</v>
      </c>
      <c r="Q122" s="221"/>
      <c r="R122" s="224"/>
      <c r="S122" s="224"/>
      <c r="T122" s="226"/>
    </row>
    <row r="123" spans="1:20" ht="15.75" customHeight="1">
      <c r="A123" s="220" t="s">
        <v>890</v>
      </c>
      <c r="B123" s="231">
        <v>431</v>
      </c>
      <c r="C123" s="221"/>
      <c r="D123" s="221"/>
      <c r="E123" s="221"/>
      <c r="F123" s="221"/>
      <c r="G123" s="234"/>
      <c r="H123" s="223" t="s">
        <v>273</v>
      </c>
      <c r="I123" s="223" t="s">
        <v>273</v>
      </c>
      <c r="J123" s="221"/>
      <c r="K123" s="224"/>
      <c r="L123" s="221"/>
      <c r="M123" s="221"/>
      <c r="N123" s="224">
        <f t="shared" si="11"/>
        <v>0</v>
      </c>
      <c r="O123" s="224"/>
      <c r="P123" s="225">
        <f t="shared" si="12"/>
        <v>0</v>
      </c>
      <c r="Q123" s="221"/>
      <c r="R123" s="224"/>
      <c r="S123" s="224"/>
      <c r="T123" s="226"/>
    </row>
    <row r="124" spans="1:20" ht="15.75" customHeight="1">
      <c r="A124" s="220" t="s">
        <v>891</v>
      </c>
      <c r="B124" s="231">
        <v>434</v>
      </c>
      <c r="C124" s="221"/>
      <c r="D124" s="221"/>
      <c r="E124" s="221"/>
      <c r="F124" s="221"/>
      <c r="G124" s="234"/>
      <c r="H124" s="223" t="s">
        <v>273</v>
      </c>
      <c r="I124" s="223" t="s">
        <v>273</v>
      </c>
      <c r="J124" s="221"/>
      <c r="K124" s="224"/>
      <c r="L124" s="221"/>
      <c r="M124" s="221"/>
      <c r="N124" s="224">
        <f t="shared" si="11"/>
        <v>0</v>
      </c>
      <c r="O124" s="224"/>
      <c r="P124" s="225">
        <f t="shared" si="12"/>
        <v>0</v>
      </c>
      <c r="Q124" s="221"/>
      <c r="R124" s="224"/>
      <c r="S124" s="224"/>
      <c r="T124" s="226"/>
    </row>
    <row r="125" spans="1:20" ht="15.75" customHeight="1">
      <c r="A125" s="220" t="s">
        <v>892</v>
      </c>
      <c r="B125" s="231">
        <v>437</v>
      </c>
      <c r="C125" s="221"/>
      <c r="D125" s="221"/>
      <c r="E125" s="221"/>
      <c r="F125" s="221"/>
      <c r="G125" s="234"/>
      <c r="H125" s="223" t="s">
        <v>273</v>
      </c>
      <c r="I125" s="223" t="s">
        <v>273</v>
      </c>
      <c r="J125" s="221"/>
      <c r="K125" s="224"/>
      <c r="L125" s="221"/>
      <c r="M125" s="221"/>
      <c r="N125" s="224">
        <f t="shared" si="11"/>
        <v>0</v>
      </c>
      <c r="O125" s="224"/>
      <c r="P125" s="225">
        <f t="shared" si="12"/>
        <v>0</v>
      </c>
      <c r="Q125" s="221"/>
      <c r="R125" s="224"/>
      <c r="S125" s="224"/>
      <c r="T125" s="226"/>
    </row>
    <row r="126" spans="1:20" ht="15.75" customHeight="1">
      <c r="A126" s="220" t="s">
        <v>893</v>
      </c>
      <c r="B126" s="231">
        <v>440</v>
      </c>
      <c r="C126" s="221"/>
      <c r="D126" s="221"/>
      <c r="E126" s="221"/>
      <c r="F126" s="221"/>
      <c r="G126" s="234"/>
      <c r="H126" s="223" t="s">
        <v>273</v>
      </c>
      <c r="I126" s="223" t="s">
        <v>273</v>
      </c>
      <c r="J126" s="221"/>
      <c r="K126" s="224"/>
      <c r="L126" s="221"/>
      <c r="M126" s="221"/>
      <c r="N126" s="224">
        <f t="shared" si="11"/>
        <v>0</v>
      </c>
      <c r="O126" s="224"/>
      <c r="P126" s="225">
        <f t="shared" si="12"/>
        <v>0</v>
      </c>
      <c r="Q126" s="221"/>
      <c r="R126" s="224"/>
      <c r="S126" s="224"/>
      <c r="T126" s="226"/>
    </row>
    <row r="127" spans="1:20" ht="15.75" customHeight="1">
      <c r="A127" s="220" t="s">
        <v>894</v>
      </c>
      <c r="B127" s="231">
        <v>446</v>
      </c>
      <c r="C127" s="221"/>
      <c r="D127" s="221"/>
      <c r="E127" s="221"/>
      <c r="F127" s="221"/>
      <c r="G127" s="234"/>
      <c r="H127" s="223" t="s">
        <v>273</v>
      </c>
      <c r="I127" s="223" t="s">
        <v>273</v>
      </c>
      <c r="J127" s="221"/>
      <c r="K127" s="224"/>
      <c r="L127" s="221"/>
      <c r="M127" s="221"/>
      <c r="N127" s="224">
        <f t="shared" si="11"/>
        <v>0</v>
      </c>
      <c r="O127" s="224"/>
      <c r="P127" s="225">
        <f t="shared" si="12"/>
        <v>0</v>
      </c>
      <c r="Q127" s="221"/>
      <c r="R127" s="224"/>
      <c r="S127" s="224"/>
      <c r="T127" s="226"/>
    </row>
    <row r="128" spans="1:20" ht="15.75" customHeight="1">
      <c r="A128" s="220" t="s">
        <v>895</v>
      </c>
      <c r="B128" s="231">
        <v>451</v>
      </c>
      <c r="C128" s="221"/>
      <c r="D128" s="221"/>
      <c r="E128" s="221"/>
      <c r="F128" s="221"/>
      <c r="G128" s="234"/>
      <c r="H128" s="223" t="s">
        <v>273</v>
      </c>
      <c r="I128" s="223" t="s">
        <v>273</v>
      </c>
      <c r="J128" s="221"/>
      <c r="K128" s="224"/>
      <c r="L128" s="221"/>
      <c r="M128" s="221"/>
      <c r="N128" s="224">
        <f t="shared" si="11"/>
        <v>0</v>
      </c>
      <c r="O128" s="224"/>
      <c r="P128" s="225">
        <f t="shared" si="12"/>
        <v>0</v>
      </c>
      <c r="Q128" s="221"/>
      <c r="R128" s="224"/>
      <c r="S128" s="224"/>
      <c r="T128" s="226"/>
    </row>
    <row r="129" spans="1:20" ht="15.75" customHeight="1">
      <c r="A129" s="220" t="s">
        <v>896</v>
      </c>
      <c r="B129" s="231">
        <v>454</v>
      </c>
      <c r="C129" s="221"/>
      <c r="D129" s="221"/>
      <c r="E129" s="221"/>
      <c r="F129" s="221"/>
      <c r="G129" s="234"/>
      <c r="H129" s="223" t="s">
        <v>273</v>
      </c>
      <c r="I129" s="223" t="s">
        <v>273</v>
      </c>
      <c r="J129" s="221"/>
      <c r="K129" s="224"/>
      <c r="L129" s="221"/>
      <c r="M129" s="221"/>
      <c r="N129" s="224">
        <f t="shared" si="11"/>
        <v>0</v>
      </c>
      <c r="O129" s="224"/>
      <c r="P129" s="225">
        <f t="shared" si="12"/>
        <v>0</v>
      </c>
      <c r="Q129" s="221"/>
      <c r="R129" s="224"/>
      <c r="S129" s="224"/>
      <c r="T129" s="226"/>
    </row>
    <row r="130" spans="1:20" ht="15.75" customHeight="1">
      <c r="A130" s="220" t="s">
        <v>897</v>
      </c>
      <c r="B130" s="231">
        <v>457</v>
      </c>
      <c r="C130" s="221"/>
      <c r="D130" s="221"/>
      <c r="E130" s="221"/>
      <c r="F130" s="221"/>
      <c r="G130" s="234"/>
      <c r="H130" s="223" t="s">
        <v>273</v>
      </c>
      <c r="I130" s="223" t="s">
        <v>273</v>
      </c>
      <c r="J130" s="221"/>
      <c r="K130" s="224"/>
      <c r="L130" s="221"/>
      <c r="M130" s="221"/>
      <c r="N130" s="224">
        <f t="shared" si="11"/>
        <v>0</v>
      </c>
      <c r="O130" s="224"/>
      <c r="P130" s="225">
        <f t="shared" si="12"/>
        <v>0</v>
      </c>
      <c r="Q130" s="221"/>
      <c r="R130" s="224"/>
      <c r="S130" s="224"/>
      <c r="T130" s="226"/>
    </row>
    <row r="131" spans="1:20" ht="15.75" customHeight="1">
      <c r="A131" s="220" t="s">
        <v>898</v>
      </c>
      <c r="B131" s="231">
        <v>460</v>
      </c>
      <c r="C131" s="221"/>
      <c r="D131" s="221"/>
      <c r="E131" s="221"/>
      <c r="F131" s="221"/>
      <c r="G131" s="234"/>
      <c r="H131" s="223" t="s">
        <v>273</v>
      </c>
      <c r="I131" s="223" t="s">
        <v>273</v>
      </c>
      <c r="J131" s="221"/>
      <c r="K131" s="224"/>
      <c r="L131" s="221"/>
      <c r="M131" s="221"/>
      <c r="N131" s="224">
        <f t="shared" si="11"/>
        <v>0</v>
      </c>
      <c r="O131" s="224"/>
      <c r="P131" s="225">
        <f t="shared" si="12"/>
        <v>0</v>
      </c>
      <c r="Q131" s="221"/>
      <c r="R131" s="224"/>
      <c r="S131" s="224"/>
      <c r="T131" s="226"/>
    </row>
    <row r="132" spans="1:20" ht="15.75" customHeight="1">
      <c r="A132" s="220" t="s">
        <v>899</v>
      </c>
      <c r="B132" s="231">
        <v>463</v>
      </c>
      <c r="C132" s="221"/>
      <c r="D132" s="221"/>
      <c r="E132" s="221"/>
      <c r="F132" s="221"/>
      <c r="G132" s="234"/>
      <c r="H132" s="223" t="s">
        <v>273</v>
      </c>
      <c r="I132" s="223" t="s">
        <v>273</v>
      </c>
      <c r="J132" s="221"/>
      <c r="K132" s="224"/>
      <c r="L132" s="221"/>
      <c r="M132" s="221"/>
      <c r="N132" s="224">
        <f t="shared" si="11"/>
        <v>0</v>
      </c>
      <c r="O132" s="224"/>
      <c r="P132" s="225">
        <f t="shared" si="12"/>
        <v>0</v>
      </c>
      <c r="Q132" s="221"/>
      <c r="R132" s="224"/>
      <c r="S132" s="224"/>
      <c r="T132" s="226"/>
    </row>
    <row r="133" spans="1:21" ht="15.75" customHeight="1">
      <c r="A133" s="220" t="s">
        <v>834</v>
      </c>
      <c r="B133" s="231">
        <v>489</v>
      </c>
      <c r="C133" s="221"/>
      <c r="D133" s="221"/>
      <c r="E133" s="221"/>
      <c r="F133" s="221"/>
      <c r="G133" s="234"/>
      <c r="H133" s="223" t="s">
        <v>273</v>
      </c>
      <c r="I133" s="223" t="s">
        <v>273</v>
      </c>
      <c r="J133" s="221"/>
      <c r="K133" s="224"/>
      <c r="L133" s="221"/>
      <c r="M133" s="221"/>
      <c r="N133" s="224">
        <f>J133+L133+M133</f>
        <v>0</v>
      </c>
      <c r="O133" s="224"/>
      <c r="P133" s="225">
        <f t="shared" si="12"/>
        <v>0</v>
      </c>
      <c r="Q133" s="221"/>
      <c r="R133" s="224"/>
      <c r="S133" s="224"/>
      <c r="T133" s="226"/>
      <c r="U133" s="229"/>
    </row>
    <row r="134" spans="1:20" ht="9" customHeight="1">
      <c r="A134" s="152"/>
      <c r="B134" s="239"/>
      <c r="C134" s="227"/>
      <c r="D134" s="227"/>
      <c r="E134" s="227"/>
      <c r="F134" s="227"/>
      <c r="G134" s="454"/>
      <c r="H134" s="243" t="s">
        <v>273</v>
      </c>
      <c r="I134" s="243" t="s">
        <v>273</v>
      </c>
      <c r="J134" s="227"/>
      <c r="K134" s="375"/>
      <c r="L134" s="227"/>
      <c r="M134" s="227"/>
      <c r="N134" s="375"/>
      <c r="O134" s="375"/>
      <c r="P134" s="376"/>
      <c r="Q134" s="227"/>
      <c r="R134" s="375"/>
      <c r="S134" s="375"/>
      <c r="T134" s="377"/>
    </row>
    <row r="135" spans="1:21" s="229" customFormat="1" ht="15.75" customHeight="1">
      <c r="A135" s="455" t="s">
        <v>436</v>
      </c>
      <c r="B135" s="231">
        <v>498</v>
      </c>
      <c r="C135" s="221"/>
      <c r="D135" s="221"/>
      <c r="E135" s="221"/>
      <c r="F135" s="221"/>
      <c r="G135" s="234"/>
      <c r="H135" s="223" t="s">
        <v>273</v>
      </c>
      <c r="I135" s="223" t="s">
        <v>273</v>
      </c>
      <c r="J135" s="221"/>
      <c r="K135" s="224"/>
      <c r="L135" s="221"/>
      <c r="M135" s="221"/>
      <c r="N135" s="224">
        <f>J135+L135+M135</f>
        <v>0</v>
      </c>
      <c r="O135" s="224"/>
      <c r="P135" s="225">
        <f>C135+G135+N135</f>
        <v>0</v>
      </c>
      <c r="Q135" s="221"/>
      <c r="R135" s="224"/>
      <c r="S135" s="224"/>
      <c r="T135" s="226"/>
      <c r="U135" s="228"/>
    </row>
    <row r="136" spans="1:20" ht="9" customHeight="1">
      <c r="A136" s="152"/>
      <c r="B136" s="239"/>
      <c r="C136" s="227"/>
      <c r="D136" s="227"/>
      <c r="E136" s="227"/>
      <c r="F136" s="227"/>
      <c r="G136" s="454"/>
      <c r="H136" s="243" t="s">
        <v>273</v>
      </c>
      <c r="I136" s="243" t="s">
        <v>273</v>
      </c>
      <c r="J136" s="227"/>
      <c r="K136" s="375"/>
      <c r="L136" s="227"/>
      <c r="M136" s="227"/>
      <c r="N136" s="375"/>
      <c r="O136" s="375"/>
      <c r="P136" s="376"/>
      <c r="Q136" s="227"/>
      <c r="R136" s="375"/>
      <c r="S136" s="375"/>
      <c r="T136" s="377"/>
    </row>
    <row r="137" spans="1:21" s="228" customFormat="1" ht="19.5">
      <c r="A137" s="444" t="s">
        <v>437</v>
      </c>
      <c r="B137" s="445"/>
      <c r="C137" s="218">
        <f>C139+C149+C171+C185</f>
        <v>0</v>
      </c>
      <c r="D137" s="218">
        <f>D139+D149+D171+D185</f>
        <v>0</v>
      </c>
      <c r="E137" s="218">
        <f>E139+E149+E171+E185</f>
        <v>0</v>
      </c>
      <c r="F137" s="218">
        <f>F139+F149+F171+F185</f>
        <v>0</v>
      </c>
      <c r="G137" s="218">
        <f>G139+G149+G171+G185</f>
        <v>0</v>
      </c>
      <c r="H137" s="446" t="s">
        <v>273</v>
      </c>
      <c r="I137" s="446" t="s">
        <v>273</v>
      </c>
      <c r="J137" s="218">
        <f>J139+J149+J171+J185</f>
        <v>0</v>
      </c>
      <c r="K137" s="218">
        <f>K139+K149+K171+K185</f>
        <v>0</v>
      </c>
      <c r="L137" s="218">
        <f>L139+L149+L171+L185</f>
        <v>0</v>
      </c>
      <c r="M137" s="218">
        <f>M139+M149+M171+M185</f>
        <v>0</v>
      </c>
      <c r="N137" s="218">
        <f>J137+L137+M137</f>
        <v>0</v>
      </c>
      <c r="O137" s="218">
        <f>O139+O149+O171+O185</f>
        <v>0</v>
      </c>
      <c r="P137" s="447">
        <f>C137+G137+N137</f>
        <v>0</v>
      </c>
      <c r="Q137" s="218">
        <f>Q139+Q149+Q171+Q185</f>
        <v>0</v>
      </c>
      <c r="R137" s="218">
        <f>R139+R149+R171+R185</f>
        <v>0</v>
      </c>
      <c r="S137" s="218">
        <f>S139+S149+S171+S185</f>
        <v>0</v>
      </c>
      <c r="T137" s="448">
        <f>T139+T149+T171+T185</f>
        <v>0</v>
      </c>
      <c r="U137" s="189"/>
    </row>
    <row r="138" spans="1:20" ht="9.75" customHeight="1">
      <c r="A138" s="152"/>
      <c r="B138" s="239"/>
      <c r="C138" s="227"/>
      <c r="D138" s="227"/>
      <c r="E138" s="227"/>
      <c r="F138" s="227"/>
      <c r="G138" s="454"/>
      <c r="H138" s="243" t="s">
        <v>273</v>
      </c>
      <c r="I138" s="243" t="s">
        <v>273</v>
      </c>
      <c r="J138" s="227"/>
      <c r="K138" s="375"/>
      <c r="L138" s="227"/>
      <c r="M138" s="227"/>
      <c r="N138" s="375"/>
      <c r="O138" s="375"/>
      <c r="P138" s="376"/>
      <c r="Q138" s="227"/>
      <c r="R138" s="375"/>
      <c r="S138" s="375"/>
      <c r="T138" s="377"/>
    </row>
    <row r="139" spans="1:21" s="189" customFormat="1" ht="15.75" customHeight="1">
      <c r="A139" s="455" t="s">
        <v>438</v>
      </c>
      <c r="B139" s="231"/>
      <c r="C139" s="224">
        <f>SUM(C140:C147)</f>
        <v>0</v>
      </c>
      <c r="D139" s="224">
        <f>SUM(D140:D147)</f>
        <v>0</v>
      </c>
      <c r="E139" s="224">
        <f>SUM(E140:E147)</f>
        <v>0</v>
      </c>
      <c r="F139" s="224">
        <f>SUM(F140:F147)</f>
        <v>0</v>
      </c>
      <c r="G139" s="218">
        <f>SUM(G140:G147)</f>
        <v>0</v>
      </c>
      <c r="H139" s="223" t="s">
        <v>273</v>
      </c>
      <c r="I139" s="223" t="s">
        <v>273</v>
      </c>
      <c r="J139" s="224">
        <f aca="true" t="shared" si="13" ref="J139:T139">SUM(J140:J147)</f>
        <v>0</v>
      </c>
      <c r="K139" s="224">
        <f t="shared" si="13"/>
        <v>0</v>
      </c>
      <c r="L139" s="224">
        <f t="shared" si="13"/>
        <v>0</v>
      </c>
      <c r="M139" s="224">
        <f t="shared" si="13"/>
        <v>0</v>
      </c>
      <c r="N139" s="224">
        <f>J139+L139+M139</f>
        <v>0</v>
      </c>
      <c r="O139" s="224">
        <f t="shared" si="13"/>
        <v>0</v>
      </c>
      <c r="P139" s="225">
        <f>C139+G139+N139</f>
        <v>0</v>
      </c>
      <c r="Q139" s="224">
        <f t="shared" si="13"/>
        <v>0</v>
      </c>
      <c r="R139" s="224">
        <f t="shared" si="13"/>
        <v>0</v>
      </c>
      <c r="S139" s="224">
        <f t="shared" si="13"/>
        <v>0</v>
      </c>
      <c r="T139" s="242">
        <f t="shared" si="13"/>
        <v>0</v>
      </c>
      <c r="U139" s="151"/>
    </row>
    <row r="140" spans="1:20" ht="15.75" customHeight="1">
      <c r="A140" s="220" t="s">
        <v>835</v>
      </c>
      <c r="B140" s="231">
        <v>540</v>
      </c>
      <c r="C140" s="221"/>
      <c r="D140" s="221"/>
      <c r="E140" s="221"/>
      <c r="F140" s="221"/>
      <c r="G140" s="234"/>
      <c r="H140" s="223" t="s">
        <v>273</v>
      </c>
      <c r="I140" s="223" t="s">
        <v>273</v>
      </c>
      <c r="J140" s="221"/>
      <c r="K140" s="224"/>
      <c r="L140" s="221"/>
      <c r="M140" s="221"/>
      <c r="N140" s="224">
        <f aca="true" t="shared" si="14" ref="N140:N147">J140+L140+M140</f>
        <v>0</v>
      </c>
      <c r="O140" s="224"/>
      <c r="P140" s="225">
        <f aca="true" t="shared" si="15" ref="P140:P147">C140+G140+N140</f>
        <v>0</v>
      </c>
      <c r="Q140" s="221"/>
      <c r="R140" s="224"/>
      <c r="S140" s="224"/>
      <c r="T140" s="226"/>
    </row>
    <row r="141" spans="1:20" ht="15.75" customHeight="1">
      <c r="A141" s="220" t="s">
        <v>836</v>
      </c>
      <c r="B141" s="231">
        <v>543</v>
      </c>
      <c r="C141" s="221"/>
      <c r="D141" s="221"/>
      <c r="E141" s="221"/>
      <c r="F141" s="221"/>
      <c r="G141" s="234"/>
      <c r="H141" s="223" t="s">
        <v>273</v>
      </c>
      <c r="I141" s="223" t="s">
        <v>273</v>
      </c>
      <c r="J141" s="221"/>
      <c r="K141" s="224"/>
      <c r="L141" s="221"/>
      <c r="M141" s="221"/>
      <c r="N141" s="224">
        <f t="shared" si="14"/>
        <v>0</v>
      </c>
      <c r="O141" s="224"/>
      <c r="P141" s="225">
        <f t="shared" si="15"/>
        <v>0</v>
      </c>
      <c r="Q141" s="221"/>
      <c r="R141" s="224"/>
      <c r="S141" s="224"/>
      <c r="T141" s="226"/>
    </row>
    <row r="142" spans="1:20" ht="15.75" customHeight="1">
      <c r="A142" s="220" t="s">
        <v>837</v>
      </c>
      <c r="B142" s="231">
        <v>549</v>
      </c>
      <c r="C142" s="221"/>
      <c r="D142" s="221"/>
      <c r="E142" s="221"/>
      <c r="F142" s="221"/>
      <c r="G142" s="234"/>
      <c r="H142" s="223" t="s">
        <v>273</v>
      </c>
      <c r="I142" s="223" t="s">
        <v>273</v>
      </c>
      <c r="J142" s="221"/>
      <c r="K142" s="224"/>
      <c r="L142" s="221"/>
      <c r="M142" s="221"/>
      <c r="N142" s="224">
        <f t="shared" si="14"/>
        <v>0</v>
      </c>
      <c r="O142" s="224"/>
      <c r="P142" s="225">
        <f t="shared" si="15"/>
        <v>0</v>
      </c>
      <c r="Q142" s="221"/>
      <c r="R142" s="224"/>
      <c r="S142" s="224"/>
      <c r="T142" s="226"/>
    </row>
    <row r="143" spans="1:20" ht="15.75" customHeight="1">
      <c r="A143" s="220" t="s">
        <v>838</v>
      </c>
      <c r="B143" s="231">
        <v>555</v>
      </c>
      <c r="C143" s="221"/>
      <c r="D143" s="221"/>
      <c r="E143" s="221"/>
      <c r="F143" s="221"/>
      <c r="G143" s="234"/>
      <c r="H143" s="223" t="s">
        <v>273</v>
      </c>
      <c r="I143" s="223" t="s">
        <v>273</v>
      </c>
      <c r="J143" s="221"/>
      <c r="K143" s="224"/>
      <c r="L143" s="221"/>
      <c r="M143" s="221"/>
      <c r="N143" s="224">
        <f t="shared" si="14"/>
        <v>0</v>
      </c>
      <c r="O143" s="224"/>
      <c r="P143" s="225">
        <f t="shared" si="15"/>
        <v>0</v>
      </c>
      <c r="Q143" s="221"/>
      <c r="R143" s="224"/>
      <c r="S143" s="224"/>
      <c r="T143" s="226"/>
    </row>
    <row r="144" spans="1:20" ht="15.75" customHeight="1">
      <c r="A144" s="220" t="s">
        <v>900</v>
      </c>
      <c r="B144" s="231">
        <v>573</v>
      </c>
      <c r="C144" s="221"/>
      <c r="D144" s="221"/>
      <c r="E144" s="221"/>
      <c r="F144" s="221"/>
      <c r="G144" s="234"/>
      <c r="H144" s="223" t="s">
        <v>273</v>
      </c>
      <c r="I144" s="223" t="s">
        <v>273</v>
      </c>
      <c r="J144" s="221"/>
      <c r="K144" s="224"/>
      <c r="L144" s="221"/>
      <c r="M144" s="221"/>
      <c r="N144" s="224">
        <f t="shared" si="14"/>
        <v>0</v>
      </c>
      <c r="O144" s="224"/>
      <c r="P144" s="225">
        <f t="shared" si="15"/>
        <v>0</v>
      </c>
      <c r="Q144" s="221"/>
      <c r="R144" s="224"/>
      <c r="S144" s="224"/>
      <c r="T144" s="226"/>
    </row>
    <row r="145" spans="1:20" ht="15.75" customHeight="1">
      <c r="A145" s="220" t="s">
        <v>901</v>
      </c>
      <c r="B145" s="231">
        <v>550</v>
      </c>
      <c r="C145" s="230"/>
      <c r="D145" s="230"/>
      <c r="E145" s="230"/>
      <c r="F145" s="230"/>
      <c r="G145" s="458"/>
      <c r="H145" s="223" t="s">
        <v>273</v>
      </c>
      <c r="I145" s="223" t="s">
        <v>273</v>
      </c>
      <c r="J145" s="230"/>
      <c r="K145" s="224"/>
      <c r="L145" s="230"/>
      <c r="M145" s="230"/>
      <c r="N145" s="224">
        <f>J145+L145+M145</f>
        <v>0</v>
      </c>
      <c r="O145" s="224"/>
      <c r="P145" s="225">
        <f>C145+G145+N145</f>
        <v>0</v>
      </c>
      <c r="Q145" s="230"/>
      <c r="R145" s="224"/>
      <c r="S145" s="224"/>
      <c r="T145" s="233"/>
    </row>
    <row r="146" spans="1:20" ht="15.75" customHeight="1">
      <c r="A146" s="220" t="s">
        <v>902</v>
      </c>
      <c r="B146" s="231">
        <v>580</v>
      </c>
      <c r="C146" s="221"/>
      <c r="D146" s="221"/>
      <c r="E146" s="221"/>
      <c r="F146" s="221"/>
      <c r="G146" s="234"/>
      <c r="H146" s="223" t="s">
        <v>273</v>
      </c>
      <c r="I146" s="223" t="s">
        <v>273</v>
      </c>
      <c r="J146" s="221"/>
      <c r="K146" s="224"/>
      <c r="L146" s="221"/>
      <c r="M146" s="221"/>
      <c r="N146" s="224">
        <f t="shared" si="14"/>
        <v>0</v>
      </c>
      <c r="O146" s="224"/>
      <c r="P146" s="225">
        <f t="shared" si="15"/>
        <v>0</v>
      </c>
      <c r="Q146" s="221"/>
      <c r="R146" s="224"/>
      <c r="S146" s="224"/>
      <c r="T146" s="226"/>
    </row>
    <row r="147" spans="1:21" ht="15.75" customHeight="1">
      <c r="A147" s="220" t="s">
        <v>839</v>
      </c>
      <c r="B147" s="231">
        <v>589</v>
      </c>
      <c r="C147" s="221"/>
      <c r="D147" s="221"/>
      <c r="E147" s="221"/>
      <c r="F147" s="221"/>
      <c r="G147" s="234"/>
      <c r="H147" s="223" t="s">
        <v>273</v>
      </c>
      <c r="I147" s="223" t="s">
        <v>273</v>
      </c>
      <c r="J147" s="221"/>
      <c r="K147" s="224"/>
      <c r="L147" s="221"/>
      <c r="M147" s="221"/>
      <c r="N147" s="224">
        <f t="shared" si="14"/>
        <v>0</v>
      </c>
      <c r="O147" s="224"/>
      <c r="P147" s="225">
        <f t="shared" si="15"/>
        <v>0</v>
      </c>
      <c r="Q147" s="221"/>
      <c r="R147" s="224"/>
      <c r="S147" s="224"/>
      <c r="T147" s="226"/>
      <c r="U147" s="229"/>
    </row>
    <row r="148" spans="1:20" ht="7.5" customHeight="1">
      <c r="A148" s="152"/>
      <c r="B148" s="239" t="s">
        <v>245</v>
      </c>
      <c r="C148" s="219"/>
      <c r="D148" s="219"/>
      <c r="E148" s="219"/>
      <c r="F148" s="219"/>
      <c r="G148" s="450"/>
      <c r="H148" s="243" t="s">
        <v>273</v>
      </c>
      <c r="I148" s="243" t="s">
        <v>273</v>
      </c>
      <c r="J148" s="219"/>
      <c r="K148" s="375"/>
      <c r="L148" s="219"/>
      <c r="M148" s="219"/>
      <c r="N148" s="375"/>
      <c r="O148" s="375"/>
      <c r="P148" s="376"/>
      <c r="Q148" s="219"/>
      <c r="R148" s="375"/>
      <c r="S148" s="375"/>
      <c r="T148" s="457"/>
    </row>
    <row r="149" spans="1:21" s="229" customFormat="1" ht="15.75" customHeight="1">
      <c r="A149" s="455" t="s">
        <v>439</v>
      </c>
      <c r="B149" s="231" t="s">
        <v>245</v>
      </c>
      <c r="C149" s="224">
        <f>SUM(C150:C169)</f>
        <v>0</v>
      </c>
      <c r="D149" s="224">
        <f>SUM(D150:D169)</f>
        <v>0</v>
      </c>
      <c r="E149" s="224">
        <f>SUM(E150:E169)</f>
        <v>0</v>
      </c>
      <c r="F149" s="224">
        <f>SUM(F150:F169)</f>
        <v>0</v>
      </c>
      <c r="G149" s="218">
        <f>SUM(G150:G169)</f>
        <v>0</v>
      </c>
      <c r="H149" s="223" t="s">
        <v>273</v>
      </c>
      <c r="I149" s="223" t="s">
        <v>273</v>
      </c>
      <c r="J149" s="224">
        <f aca="true" t="shared" si="16" ref="J149:T149">SUM(J150:J169)</f>
        <v>0</v>
      </c>
      <c r="K149" s="224">
        <f t="shared" si="16"/>
        <v>0</v>
      </c>
      <c r="L149" s="224">
        <f t="shared" si="16"/>
        <v>0</v>
      </c>
      <c r="M149" s="224">
        <f t="shared" si="16"/>
        <v>0</v>
      </c>
      <c r="N149" s="224">
        <f aca="true" t="shared" si="17" ref="N149:N169">J149+L149+M149</f>
        <v>0</v>
      </c>
      <c r="O149" s="224">
        <f t="shared" si="16"/>
        <v>0</v>
      </c>
      <c r="P149" s="225">
        <f>C149+G149+N149</f>
        <v>0</v>
      </c>
      <c r="Q149" s="224">
        <f t="shared" si="16"/>
        <v>0</v>
      </c>
      <c r="R149" s="224">
        <f t="shared" si="16"/>
        <v>0</v>
      </c>
      <c r="S149" s="224">
        <f t="shared" si="16"/>
        <v>0</v>
      </c>
      <c r="T149" s="242">
        <f t="shared" si="16"/>
        <v>0</v>
      </c>
      <c r="U149" s="151"/>
    </row>
    <row r="150" spans="1:20" ht="15.75" customHeight="1">
      <c r="A150" s="220" t="s">
        <v>903</v>
      </c>
      <c r="B150" s="231">
        <v>625</v>
      </c>
      <c r="C150" s="221"/>
      <c r="D150" s="221"/>
      <c r="E150" s="221"/>
      <c r="F150" s="221"/>
      <c r="G150" s="234"/>
      <c r="H150" s="223" t="s">
        <v>273</v>
      </c>
      <c r="I150" s="223" t="s">
        <v>273</v>
      </c>
      <c r="J150" s="221"/>
      <c r="K150" s="224"/>
      <c r="L150" s="221"/>
      <c r="M150" s="221"/>
      <c r="N150" s="224">
        <f t="shared" si="17"/>
        <v>0</v>
      </c>
      <c r="O150" s="224"/>
      <c r="P150" s="225">
        <f aca="true" t="shared" si="18" ref="P150:P169">C150+G150+N150</f>
        <v>0</v>
      </c>
      <c r="Q150" s="221"/>
      <c r="R150" s="224"/>
      <c r="S150" s="224"/>
      <c r="T150" s="226"/>
    </row>
    <row r="151" spans="1:20" ht="15.75" customHeight="1">
      <c r="A151" s="220" t="s">
        <v>904</v>
      </c>
      <c r="B151" s="231" t="s">
        <v>440</v>
      </c>
      <c r="C151" s="221"/>
      <c r="D151" s="221"/>
      <c r="E151" s="221"/>
      <c r="F151" s="221"/>
      <c r="G151" s="234"/>
      <c r="H151" s="223" t="s">
        <v>273</v>
      </c>
      <c r="I151" s="223" t="s">
        <v>273</v>
      </c>
      <c r="J151" s="221"/>
      <c r="K151" s="224"/>
      <c r="L151" s="221"/>
      <c r="M151" s="221"/>
      <c r="N151" s="224">
        <f t="shared" si="17"/>
        <v>0</v>
      </c>
      <c r="O151" s="224"/>
      <c r="P151" s="225">
        <f t="shared" si="18"/>
        <v>0</v>
      </c>
      <c r="Q151" s="221"/>
      <c r="R151" s="224"/>
      <c r="S151" s="224"/>
      <c r="T151" s="226"/>
    </row>
    <row r="152" spans="1:20" ht="15.75" customHeight="1">
      <c r="A152" s="220" t="s">
        <v>905</v>
      </c>
      <c r="B152" s="231" t="s">
        <v>441</v>
      </c>
      <c r="C152" s="221"/>
      <c r="D152" s="221"/>
      <c r="E152" s="221"/>
      <c r="F152" s="221"/>
      <c r="G152" s="234"/>
      <c r="H152" s="223" t="s">
        <v>273</v>
      </c>
      <c r="I152" s="223" t="s">
        <v>273</v>
      </c>
      <c r="J152" s="221"/>
      <c r="K152" s="224"/>
      <c r="L152" s="221"/>
      <c r="M152" s="221"/>
      <c r="N152" s="224">
        <f t="shared" si="17"/>
        <v>0</v>
      </c>
      <c r="O152" s="224"/>
      <c r="P152" s="225">
        <f t="shared" si="18"/>
        <v>0</v>
      </c>
      <c r="Q152" s="221"/>
      <c r="R152" s="224"/>
      <c r="S152" s="224"/>
      <c r="T152" s="226"/>
    </row>
    <row r="153" spans="1:20" ht="15.75" customHeight="1">
      <c r="A153" s="220" t="s">
        <v>906</v>
      </c>
      <c r="B153" s="231">
        <v>666</v>
      </c>
      <c r="C153" s="221"/>
      <c r="D153" s="221"/>
      <c r="E153" s="221"/>
      <c r="F153" s="221"/>
      <c r="G153" s="234"/>
      <c r="H153" s="223" t="s">
        <v>273</v>
      </c>
      <c r="I153" s="223" t="s">
        <v>273</v>
      </c>
      <c r="J153" s="221"/>
      <c r="K153" s="224"/>
      <c r="L153" s="221"/>
      <c r="M153" s="221"/>
      <c r="N153" s="224">
        <f t="shared" si="17"/>
        <v>0</v>
      </c>
      <c r="O153" s="224"/>
      <c r="P153" s="225">
        <f t="shared" si="18"/>
        <v>0</v>
      </c>
      <c r="Q153" s="221"/>
      <c r="R153" s="224"/>
      <c r="S153" s="224"/>
      <c r="T153" s="226"/>
    </row>
    <row r="154" spans="1:20" ht="15.75" customHeight="1">
      <c r="A154" s="220" t="s">
        <v>907</v>
      </c>
      <c r="B154" s="231">
        <v>630</v>
      </c>
      <c r="C154" s="221"/>
      <c r="D154" s="221"/>
      <c r="E154" s="221"/>
      <c r="F154" s="221"/>
      <c r="G154" s="234"/>
      <c r="H154" s="223" t="s">
        <v>273</v>
      </c>
      <c r="I154" s="223" t="s">
        <v>273</v>
      </c>
      <c r="J154" s="221"/>
      <c r="K154" s="224"/>
      <c r="L154" s="221"/>
      <c r="M154" s="221"/>
      <c r="N154" s="224">
        <f t="shared" si="17"/>
        <v>0</v>
      </c>
      <c r="O154" s="224"/>
      <c r="P154" s="225">
        <f t="shared" si="18"/>
        <v>0</v>
      </c>
      <c r="Q154" s="221"/>
      <c r="R154" s="224"/>
      <c r="S154" s="224"/>
      <c r="T154" s="226"/>
    </row>
    <row r="155" spans="1:20" ht="15.75" customHeight="1">
      <c r="A155" s="220" t="s">
        <v>908</v>
      </c>
      <c r="B155" s="231" t="s">
        <v>442</v>
      </c>
      <c r="C155" s="221"/>
      <c r="D155" s="221"/>
      <c r="E155" s="221"/>
      <c r="F155" s="221"/>
      <c r="G155" s="234"/>
      <c r="H155" s="223" t="s">
        <v>273</v>
      </c>
      <c r="I155" s="223" t="s">
        <v>273</v>
      </c>
      <c r="J155" s="221"/>
      <c r="K155" s="224"/>
      <c r="L155" s="221"/>
      <c r="M155" s="221"/>
      <c r="N155" s="224">
        <f t="shared" si="17"/>
        <v>0</v>
      </c>
      <c r="O155" s="224"/>
      <c r="P155" s="225">
        <f t="shared" si="18"/>
        <v>0</v>
      </c>
      <c r="Q155" s="221"/>
      <c r="R155" s="224"/>
      <c r="S155" s="224"/>
      <c r="T155" s="226"/>
    </row>
    <row r="156" spans="1:20" ht="15.75" customHeight="1">
      <c r="A156" s="220" t="s">
        <v>840</v>
      </c>
      <c r="B156" s="231">
        <v>645</v>
      </c>
      <c r="C156" s="221"/>
      <c r="D156" s="221"/>
      <c r="E156" s="221"/>
      <c r="F156" s="221"/>
      <c r="G156" s="234"/>
      <c r="H156" s="223" t="s">
        <v>273</v>
      </c>
      <c r="I156" s="223" t="s">
        <v>273</v>
      </c>
      <c r="J156" s="221"/>
      <c r="K156" s="224"/>
      <c r="L156" s="221"/>
      <c r="M156" s="221"/>
      <c r="N156" s="224">
        <f t="shared" si="17"/>
        <v>0</v>
      </c>
      <c r="O156" s="224"/>
      <c r="P156" s="225">
        <f t="shared" si="18"/>
        <v>0</v>
      </c>
      <c r="Q156" s="221"/>
      <c r="R156" s="224"/>
      <c r="S156" s="224"/>
      <c r="T156" s="226"/>
    </row>
    <row r="157" spans="1:20" ht="15.75" customHeight="1">
      <c r="A157" s="301" t="s">
        <v>841</v>
      </c>
      <c r="B157" s="231" t="s">
        <v>443</v>
      </c>
      <c r="C157" s="230"/>
      <c r="D157" s="230"/>
      <c r="E157" s="230"/>
      <c r="F157" s="230"/>
      <c r="G157" s="458"/>
      <c r="H157" s="223" t="s">
        <v>273</v>
      </c>
      <c r="I157" s="223" t="s">
        <v>273</v>
      </c>
      <c r="J157" s="230"/>
      <c r="K157" s="224"/>
      <c r="L157" s="230"/>
      <c r="M157" s="230"/>
      <c r="N157" s="224">
        <f t="shared" si="17"/>
        <v>0</v>
      </c>
      <c r="O157" s="224"/>
      <c r="P157" s="225">
        <f t="shared" si="18"/>
        <v>0</v>
      </c>
      <c r="Q157" s="230"/>
      <c r="R157" s="224"/>
      <c r="S157" s="224"/>
      <c r="T157" s="233"/>
    </row>
    <row r="158" spans="1:20" ht="15.75" customHeight="1">
      <c r="A158" s="220" t="s">
        <v>909</v>
      </c>
      <c r="B158" s="231" t="s">
        <v>444</v>
      </c>
      <c r="C158" s="230"/>
      <c r="D158" s="230"/>
      <c r="E158" s="230"/>
      <c r="F158" s="230"/>
      <c r="G158" s="458"/>
      <c r="H158" s="223" t="s">
        <v>273</v>
      </c>
      <c r="I158" s="223" t="s">
        <v>273</v>
      </c>
      <c r="J158" s="230"/>
      <c r="K158" s="224"/>
      <c r="L158" s="230"/>
      <c r="M158" s="230"/>
      <c r="N158" s="224">
        <f t="shared" si="17"/>
        <v>0</v>
      </c>
      <c r="O158" s="224"/>
      <c r="P158" s="225">
        <f t="shared" si="18"/>
        <v>0</v>
      </c>
      <c r="Q158" s="230"/>
      <c r="R158" s="224"/>
      <c r="S158" s="224"/>
      <c r="T158" s="233"/>
    </row>
    <row r="159" spans="1:20" ht="15.75" customHeight="1">
      <c r="A159" s="220" t="s">
        <v>842</v>
      </c>
      <c r="B159" s="231">
        <v>655</v>
      </c>
      <c r="C159" s="221"/>
      <c r="D159" s="221"/>
      <c r="E159" s="221"/>
      <c r="F159" s="221"/>
      <c r="G159" s="234"/>
      <c r="H159" s="223" t="s">
        <v>273</v>
      </c>
      <c r="I159" s="223" t="s">
        <v>273</v>
      </c>
      <c r="J159" s="221"/>
      <c r="K159" s="224"/>
      <c r="L159" s="221"/>
      <c r="M159" s="221"/>
      <c r="N159" s="224">
        <f t="shared" si="17"/>
        <v>0</v>
      </c>
      <c r="O159" s="224"/>
      <c r="P159" s="225">
        <f t="shared" si="18"/>
        <v>0</v>
      </c>
      <c r="Q159" s="221"/>
      <c r="R159" s="224"/>
      <c r="S159" s="224"/>
      <c r="T159" s="226"/>
    </row>
    <row r="160" spans="1:20" ht="15.75" customHeight="1">
      <c r="A160" s="220" t="s">
        <v>910</v>
      </c>
      <c r="B160" s="231">
        <v>635</v>
      </c>
      <c r="C160" s="230"/>
      <c r="D160" s="230"/>
      <c r="E160" s="230"/>
      <c r="F160" s="230"/>
      <c r="G160" s="458"/>
      <c r="H160" s="223" t="s">
        <v>273</v>
      </c>
      <c r="I160" s="223" t="s">
        <v>273</v>
      </c>
      <c r="J160" s="230"/>
      <c r="K160" s="224"/>
      <c r="L160" s="230"/>
      <c r="M160" s="230"/>
      <c r="N160" s="224">
        <f t="shared" si="17"/>
        <v>0</v>
      </c>
      <c r="O160" s="224"/>
      <c r="P160" s="225">
        <f t="shared" si="18"/>
        <v>0</v>
      </c>
      <c r="Q160" s="230"/>
      <c r="R160" s="224"/>
      <c r="S160" s="224"/>
      <c r="T160" s="233"/>
    </row>
    <row r="161" spans="1:20" ht="15.75" customHeight="1">
      <c r="A161" s="220" t="s">
        <v>843</v>
      </c>
      <c r="B161" s="231">
        <v>660</v>
      </c>
      <c r="C161" s="221"/>
      <c r="D161" s="221"/>
      <c r="E161" s="221"/>
      <c r="F161" s="221"/>
      <c r="G161" s="234"/>
      <c r="H161" s="223" t="s">
        <v>273</v>
      </c>
      <c r="I161" s="223" t="s">
        <v>273</v>
      </c>
      <c r="J161" s="221"/>
      <c r="K161" s="224"/>
      <c r="L161" s="221"/>
      <c r="M161" s="221"/>
      <c r="N161" s="224">
        <f t="shared" si="17"/>
        <v>0</v>
      </c>
      <c r="O161" s="224"/>
      <c r="P161" s="225">
        <f t="shared" si="18"/>
        <v>0</v>
      </c>
      <c r="Q161" s="221"/>
      <c r="R161" s="224"/>
      <c r="S161" s="224"/>
      <c r="T161" s="226"/>
    </row>
    <row r="162" spans="1:20" ht="15.75" customHeight="1">
      <c r="A162" s="220" t="s">
        <v>844</v>
      </c>
      <c r="B162" s="231">
        <v>665</v>
      </c>
      <c r="C162" s="221"/>
      <c r="D162" s="221"/>
      <c r="E162" s="221"/>
      <c r="F162" s="221"/>
      <c r="G162" s="234"/>
      <c r="H162" s="223" t="s">
        <v>273</v>
      </c>
      <c r="I162" s="223" t="s">
        <v>273</v>
      </c>
      <c r="J162" s="221"/>
      <c r="K162" s="224"/>
      <c r="L162" s="221"/>
      <c r="M162" s="221"/>
      <c r="N162" s="224">
        <f t="shared" si="17"/>
        <v>0</v>
      </c>
      <c r="O162" s="224"/>
      <c r="P162" s="225">
        <f t="shared" si="18"/>
        <v>0</v>
      </c>
      <c r="Q162" s="221"/>
      <c r="R162" s="224"/>
      <c r="S162" s="224"/>
      <c r="T162" s="226"/>
    </row>
    <row r="163" spans="1:20" ht="15.75" customHeight="1">
      <c r="A163" s="220" t="s">
        <v>911</v>
      </c>
      <c r="B163" s="231">
        <v>640</v>
      </c>
      <c r="C163" s="221"/>
      <c r="D163" s="221"/>
      <c r="E163" s="221"/>
      <c r="F163" s="221"/>
      <c r="G163" s="234"/>
      <c r="H163" s="223" t="s">
        <v>273</v>
      </c>
      <c r="I163" s="223" t="s">
        <v>273</v>
      </c>
      <c r="J163" s="221"/>
      <c r="K163" s="224"/>
      <c r="L163" s="221"/>
      <c r="M163" s="221"/>
      <c r="N163" s="224">
        <f t="shared" si="17"/>
        <v>0</v>
      </c>
      <c r="O163" s="224"/>
      <c r="P163" s="225">
        <f t="shared" si="18"/>
        <v>0</v>
      </c>
      <c r="Q163" s="221"/>
      <c r="R163" s="224"/>
      <c r="S163" s="224"/>
      <c r="T163" s="226"/>
    </row>
    <row r="164" spans="1:20" ht="15.75" customHeight="1">
      <c r="A164" s="220" t="s">
        <v>912</v>
      </c>
      <c r="B164" s="231" t="s">
        <v>445</v>
      </c>
      <c r="C164" s="230"/>
      <c r="D164" s="230"/>
      <c r="E164" s="230"/>
      <c r="F164" s="230"/>
      <c r="G164" s="458"/>
      <c r="H164" s="223" t="s">
        <v>273</v>
      </c>
      <c r="I164" s="223" t="s">
        <v>273</v>
      </c>
      <c r="J164" s="230"/>
      <c r="K164" s="224"/>
      <c r="L164" s="230"/>
      <c r="M164" s="230"/>
      <c r="N164" s="224">
        <f t="shared" si="17"/>
        <v>0</v>
      </c>
      <c r="O164" s="224"/>
      <c r="P164" s="225">
        <f t="shared" si="18"/>
        <v>0</v>
      </c>
      <c r="Q164" s="230"/>
      <c r="R164" s="224"/>
      <c r="S164" s="224"/>
      <c r="T164" s="233"/>
    </row>
    <row r="165" spans="1:21" ht="15.75" customHeight="1">
      <c r="A165" s="220" t="s">
        <v>913</v>
      </c>
      <c r="B165" s="231" t="s">
        <v>446</v>
      </c>
      <c r="C165" s="230"/>
      <c r="D165" s="230"/>
      <c r="E165" s="230"/>
      <c r="F165" s="230"/>
      <c r="G165" s="458"/>
      <c r="H165" s="223" t="s">
        <v>273</v>
      </c>
      <c r="I165" s="223" t="s">
        <v>273</v>
      </c>
      <c r="J165" s="230"/>
      <c r="K165" s="224"/>
      <c r="L165" s="230"/>
      <c r="M165" s="230"/>
      <c r="N165" s="224">
        <f t="shared" si="17"/>
        <v>0</v>
      </c>
      <c r="O165" s="224"/>
      <c r="P165" s="225">
        <f t="shared" si="18"/>
        <v>0</v>
      </c>
      <c r="Q165" s="230"/>
      <c r="R165" s="224"/>
      <c r="S165" s="224"/>
      <c r="T165" s="233"/>
      <c r="U165" s="152"/>
    </row>
    <row r="166" spans="1:21" ht="15.75" customHeight="1">
      <c r="A166" s="220" t="s">
        <v>914</v>
      </c>
      <c r="B166" s="231" t="s">
        <v>447</v>
      </c>
      <c r="C166" s="230"/>
      <c r="D166" s="230"/>
      <c r="E166" s="230"/>
      <c r="F166" s="230"/>
      <c r="G166" s="458"/>
      <c r="H166" s="223" t="s">
        <v>273</v>
      </c>
      <c r="I166" s="223" t="s">
        <v>273</v>
      </c>
      <c r="J166" s="230"/>
      <c r="K166" s="224"/>
      <c r="L166" s="230"/>
      <c r="M166" s="230"/>
      <c r="N166" s="224">
        <f t="shared" si="17"/>
        <v>0</v>
      </c>
      <c r="O166" s="224"/>
      <c r="P166" s="225">
        <f t="shared" si="18"/>
        <v>0</v>
      </c>
      <c r="Q166" s="230"/>
      <c r="R166" s="224"/>
      <c r="S166" s="224"/>
      <c r="T166" s="233"/>
      <c r="U166" s="152"/>
    </row>
    <row r="167" spans="1:21" s="152" customFormat="1" ht="15.75" customHeight="1">
      <c r="A167" s="358" t="s">
        <v>845</v>
      </c>
      <c r="B167" s="231" t="s">
        <v>448</v>
      </c>
      <c r="C167" s="230"/>
      <c r="D167" s="230"/>
      <c r="E167" s="230"/>
      <c r="F167" s="230"/>
      <c r="G167" s="458"/>
      <c r="H167" s="223" t="s">
        <v>273</v>
      </c>
      <c r="I167" s="223" t="s">
        <v>273</v>
      </c>
      <c r="J167" s="230"/>
      <c r="K167" s="224"/>
      <c r="L167" s="230"/>
      <c r="M167" s="230"/>
      <c r="N167" s="224">
        <f t="shared" si="17"/>
        <v>0</v>
      </c>
      <c r="O167" s="224"/>
      <c r="P167" s="225">
        <f t="shared" si="18"/>
        <v>0</v>
      </c>
      <c r="Q167" s="230"/>
      <c r="R167" s="224"/>
      <c r="S167" s="224"/>
      <c r="T167" s="233"/>
      <c r="U167" s="151"/>
    </row>
    <row r="168" spans="1:21" s="152" customFormat="1" ht="15.75" customHeight="1">
      <c r="A168" s="358" t="s">
        <v>846</v>
      </c>
      <c r="B168" s="231" t="s">
        <v>449</v>
      </c>
      <c r="C168" s="230"/>
      <c r="D168" s="230"/>
      <c r="E168" s="230"/>
      <c r="F168" s="230"/>
      <c r="G168" s="458"/>
      <c r="H168" s="223" t="s">
        <v>273</v>
      </c>
      <c r="I168" s="223" t="s">
        <v>273</v>
      </c>
      <c r="J168" s="230"/>
      <c r="K168" s="224"/>
      <c r="L168" s="230"/>
      <c r="M168" s="230"/>
      <c r="N168" s="224">
        <f t="shared" si="17"/>
        <v>0</v>
      </c>
      <c r="O168" s="224"/>
      <c r="P168" s="225">
        <f t="shared" si="18"/>
        <v>0</v>
      </c>
      <c r="Q168" s="230"/>
      <c r="R168" s="224"/>
      <c r="S168" s="224"/>
      <c r="T168" s="233"/>
      <c r="U168" s="151"/>
    </row>
    <row r="169" spans="1:21" ht="15.75" customHeight="1">
      <c r="A169" s="358" t="s">
        <v>847</v>
      </c>
      <c r="B169" s="231">
        <v>689</v>
      </c>
      <c r="C169" s="230"/>
      <c r="D169" s="230"/>
      <c r="E169" s="230"/>
      <c r="F169" s="230"/>
      <c r="G169" s="458"/>
      <c r="H169" s="223" t="s">
        <v>273</v>
      </c>
      <c r="I169" s="223" t="s">
        <v>273</v>
      </c>
      <c r="J169" s="230"/>
      <c r="K169" s="224"/>
      <c r="L169" s="230"/>
      <c r="M169" s="230"/>
      <c r="N169" s="224">
        <f t="shared" si="17"/>
        <v>0</v>
      </c>
      <c r="O169" s="224"/>
      <c r="P169" s="225">
        <f t="shared" si="18"/>
        <v>0</v>
      </c>
      <c r="Q169" s="230"/>
      <c r="R169" s="224"/>
      <c r="S169" s="224"/>
      <c r="T169" s="233"/>
      <c r="U169" s="229"/>
    </row>
    <row r="170" spans="1:20" ht="12.75" customHeight="1">
      <c r="A170" s="152"/>
      <c r="B170" s="239"/>
      <c r="C170" s="227"/>
      <c r="D170" s="227"/>
      <c r="E170" s="227"/>
      <c r="F170" s="227"/>
      <c r="G170" s="454"/>
      <c r="H170" s="243" t="s">
        <v>273</v>
      </c>
      <c r="I170" s="243" t="s">
        <v>273</v>
      </c>
      <c r="J170" s="227"/>
      <c r="K170" s="375"/>
      <c r="L170" s="227"/>
      <c r="M170" s="227"/>
      <c r="N170" s="375"/>
      <c r="O170" s="375"/>
      <c r="P170" s="376"/>
      <c r="Q170" s="227"/>
      <c r="R170" s="375"/>
      <c r="S170" s="375"/>
      <c r="T170" s="377"/>
    </row>
    <row r="171" spans="1:21" s="229" customFormat="1" ht="15.75" customHeight="1">
      <c r="A171" s="455" t="s">
        <v>450</v>
      </c>
      <c r="B171" s="231"/>
      <c r="C171" s="224">
        <f>SUM(C172:C183)</f>
        <v>0</v>
      </c>
      <c r="D171" s="224">
        <f>SUM(D172:D183)</f>
        <v>0</v>
      </c>
      <c r="E171" s="224">
        <f>SUM(E172:E183)</f>
        <v>0</v>
      </c>
      <c r="F171" s="224">
        <f>SUM(F172:F183)</f>
        <v>0</v>
      </c>
      <c r="G171" s="218">
        <f>SUM(G172:G183)</f>
        <v>0</v>
      </c>
      <c r="H171" s="223" t="s">
        <v>273</v>
      </c>
      <c r="I171" s="223" t="s">
        <v>273</v>
      </c>
      <c r="J171" s="224">
        <f aca="true" t="shared" si="19" ref="J171:T171">SUM(J172:J183)</f>
        <v>0</v>
      </c>
      <c r="K171" s="224">
        <f t="shared" si="19"/>
        <v>0</v>
      </c>
      <c r="L171" s="224">
        <f t="shared" si="19"/>
        <v>0</v>
      </c>
      <c r="M171" s="224">
        <f t="shared" si="19"/>
        <v>0</v>
      </c>
      <c r="N171" s="224">
        <f aca="true" t="shared" si="20" ref="N171:N182">J171+L171+M171</f>
        <v>0</v>
      </c>
      <c r="O171" s="224">
        <f t="shared" si="19"/>
        <v>0</v>
      </c>
      <c r="P171" s="225">
        <f>C171+G171+N171</f>
        <v>0</v>
      </c>
      <c r="Q171" s="224">
        <f t="shared" si="19"/>
        <v>0</v>
      </c>
      <c r="R171" s="224">
        <f t="shared" si="19"/>
        <v>0</v>
      </c>
      <c r="S171" s="224">
        <f t="shared" si="19"/>
        <v>0</v>
      </c>
      <c r="T171" s="242">
        <f t="shared" si="19"/>
        <v>0</v>
      </c>
      <c r="U171" s="151"/>
    </row>
    <row r="172" spans="1:20" ht="15.75" customHeight="1">
      <c r="A172" s="220" t="s">
        <v>848</v>
      </c>
      <c r="B172" s="231">
        <v>728</v>
      </c>
      <c r="C172" s="221"/>
      <c r="D172" s="221"/>
      <c r="E172" s="221"/>
      <c r="F172" s="221"/>
      <c r="G172" s="234"/>
      <c r="H172" s="223" t="s">
        <v>273</v>
      </c>
      <c r="I172" s="223" t="s">
        <v>273</v>
      </c>
      <c r="J172" s="221"/>
      <c r="K172" s="224"/>
      <c r="L172" s="221"/>
      <c r="M172" s="221"/>
      <c r="N172" s="224">
        <f t="shared" si="20"/>
        <v>0</v>
      </c>
      <c r="O172" s="224"/>
      <c r="P172" s="225">
        <f aca="true" t="shared" si="21" ref="P172:P183">C172+G172+N172</f>
        <v>0</v>
      </c>
      <c r="Q172" s="221"/>
      <c r="R172" s="224"/>
      <c r="S172" s="224"/>
      <c r="T172" s="226"/>
    </row>
    <row r="173" spans="1:20" ht="15.75" customHeight="1">
      <c r="A173" s="220" t="s">
        <v>915</v>
      </c>
      <c r="B173" s="231">
        <v>730</v>
      </c>
      <c r="C173" s="221"/>
      <c r="D173" s="221"/>
      <c r="E173" s="221"/>
      <c r="F173" s="221"/>
      <c r="G173" s="234"/>
      <c r="H173" s="223" t="s">
        <v>273</v>
      </c>
      <c r="I173" s="223" t="s">
        <v>273</v>
      </c>
      <c r="J173" s="221"/>
      <c r="K173" s="224"/>
      <c r="L173" s="221"/>
      <c r="M173" s="221"/>
      <c r="N173" s="224">
        <f t="shared" si="20"/>
        <v>0</v>
      </c>
      <c r="O173" s="224"/>
      <c r="P173" s="225">
        <f t="shared" si="21"/>
        <v>0</v>
      </c>
      <c r="Q173" s="221"/>
      <c r="R173" s="224"/>
      <c r="S173" s="224"/>
      <c r="T173" s="226"/>
    </row>
    <row r="174" spans="1:20" ht="15.75" customHeight="1">
      <c r="A174" s="220" t="s">
        <v>849</v>
      </c>
      <c r="B174" s="231">
        <v>738</v>
      </c>
      <c r="C174" s="221"/>
      <c r="D174" s="221"/>
      <c r="E174" s="221"/>
      <c r="F174" s="221"/>
      <c r="G174" s="234"/>
      <c r="H174" s="223" t="s">
        <v>273</v>
      </c>
      <c r="I174" s="223" t="s">
        <v>273</v>
      </c>
      <c r="J174" s="221"/>
      <c r="K174" s="224"/>
      <c r="L174" s="221"/>
      <c r="M174" s="221"/>
      <c r="N174" s="224">
        <f t="shared" si="20"/>
        <v>0</v>
      </c>
      <c r="O174" s="224"/>
      <c r="P174" s="225">
        <f t="shared" si="21"/>
        <v>0</v>
      </c>
      <c r="Q174" s="221"/>
      <c r="R174" s="224"/>
      <c r="S174" s="224"/>
      <c r="T174" s="226"/>
    </row>
    <row r="175" spans="1:20" ht="15.75" customHeight="1">
      <c r="A175" s="220" t="s">
        <v>941</v>
      </c>
      <c r="B175" s="231">
        <v>740</v>
      </c>
      <c r="C175" s="221"/>
      <c r="D175" s="221"/>
      <c r="E175" s="221"/>
      <c r="F175" s="221"/>
      <c r="G175" s="234"/>
      <c r="H175" s="223" t="s">
        <v>273</v>
      </c>
      <c r="I175" s="223" t="s">
        <v>273</v>
      </c>
      <c r="J175" s="221"/>
      <c r="K175" s="224"/>
      <c r="L175" s="221"/>
      <c r="M175" s="221"/>
      <c r="N175" s="224">
        <f t="shared" si="20"/>
        <v>0</v>
      </c>
      <c r="O175" s="224"/>
      <c r="P175" s="225">
        <f t="shared" si="21"/>
        <v>0</v>
      </c>
      <c r="Q175" s="221"/>
      <c r="R175" s="224"/>
      <c r="S175" s="224"/>
      <c r="T175" s="226"/>
    </row>
    <row r="176" spans="1:20" ht="15.75" customHeight="1">
      <c r="A176" s="220" t="s">
        <v>916</v>
      </c>
      <c r="B176" s="231">
        <v>745</v>
      </c>
      <c r="C176" s="221"/>
      <c r="D176" s="221"/>
      <c r="E176" s="221"/>
      <c r="F176" s="221"/>
      <c r="G176" s="234"/>
      <c r="H176" s="223" t="s">
        <v>273</v>
      </c>
      <c r="I176" s="223" t="s">
        <v>273</v>
      </c>
      <c r="J176" s="221"/>
      <c r="K176" s="224"/>
      <c r="L176" s="221"/>
      <c r="M176" s="221"/>
      <c r="N176" s="224">
        <f t="shared" si="20"/>
        <v>0</v>
      </c>
      <c r="O176" s="224"/>
      <c r="P176" s="225">
        <f t="shared" si="21"/>
        <v>0</v>
      </c>
      <c r="Q176" s="221"/>
      <c r="R176" s="224"/>
      <c r="S176" s="224"/>
      <c r="T176" s="226"/>
    </row>
    <row r="177" spans="1:20" ht="15.75" customHeight="1">
      <c r="A177" s="220" t="s">
        <v>917</v>
      </c>
      <c r="B177" s="231">
        <v>751</v>
      </c>
      <c r="C177" s="221"/>
      <c r="D177" s="221"/>
      <c r="E177" s="221"/>
      <c r="F177" s="221"/>
      <c r="G177" s="234"/>
      <c r="H177" s="223" t="s">
        <v>273</v>
      </c>
      <c r="I177" s="223" t="s">
        <v>273</v>
      </c>
      <c r="J177" s="221"/>
      <c r="K177" s="224"/>
      <c r="L177" s="221"/>
      <c r="M177" s="221"/>
      <c r="N177" s="224">
        <f t="shared" si="20"/>
        <v>0</v>
      </c>
      <c r="O177" s="224"/>
      <c r="P177" s="225">
        <f t="shared" si="21"/>
        <v>0</v>
      </c>
      <c r="Q177" s="221"/>
      <c r="R177" s="224"/>
      <c r="S177" s="224"/>
      <c r="T177" s="226"/>
    </row>
    <row r="178" spans="1:20" ht="15.75" customHeight="1">
      <c r="A178" s="220" t="s">
        <v>918</v>
      </c>
      <c r="B178" s="231">
        <v>753</v>
      </c>
      <c r="C178" s="221"/>
      <c r="D178" s="221"/>
      <c r="E178" s="221"/>
      <c r="F178" s="221"/>
      <c r="G178" s="234"/>
      <c r="H178" s="223" t="s">
        <v>273</v>
      </c>
      <c r="I178" s="223" t="s">
        <v>273</v>
      </c>
      <c r="J178" s="221"/>
      <c r="K178" s="224"/>
      <c r="L178" s="221"/>
      <c r="M178" s="221"/>
      <c r="N178" s="224">
        <f t="shared" si="20"/>
        <v>0</v>
      </c>
      <c r="O178" s="224"/>
      <c r="P178" s="225">
        <f t="shared" si="21"/>
        <v>0</v>
      </c>
      <c r="Q178" s="221"/>
      <c r="R178" s="224"/>
      <c r="S178" s="224"/>
      <c r="T178" s="226"/>
    </row>
    <row r="179" spans="1:20" ht="15.75" customHeight="1">
      <c r="A179" s="220" t="s">
        <v>919</v>
      </c>
      <c r="B179" s="231">
        <v>755</v>
      </c>
      <c r="C179" s="221"/>
      <c r="D179" s="221"/>
      <c r="E179" s="221"/>
      <c r="F179" s="221"/>
      <c r="G179" s="234"/>
      <c r="H179" s="223" t="s">
        <v>273</v>
      </c>
      <c r="I179" s="223" t="s">
        <v>273</v>
      </c>
      <c r="J179" s="221"/>
      <c r="K179" s="224"/>
      <c r="L179" s="221"/>
      <c r="M179" s="221"/>
      <c r="N179" s="224">
        <f t="shared" si="20"/>
        <v>0</v>
      </c>
      <c r="O179" s="224"/>
      <c r="P179" s="225">
        <f t="shared" si="21"/>
        <v>0</v>
      </c>
      <c r="Q179" s="221"/>
      <c r="R179" s="224"/>
      <c r="S179" s="224"/>
      <c r="T179" s="226"/>
    </row>
    <row r="180" spans="1:20" ht="15.75" customHeight="1">
      <c r="A180" s="220" t="s">
        <v>920</v>
      </c>
      <c r="B180" s="231">
        <v>764</v>
      </c>
      <c r="C180" s="221"/>
      <c r="D180" s="221"/>
      <c r="E180" s="221"/>
      <c r="F180" s="221"/>
      <c r="G180" s="234"/>
      <c r="H180" s="223" t="s">
        <v>273</v>
      </c>
      <c r="I180" s="223" t="s">
        <v>273</v>
      </c>
      <c r="J180" s="221"/>
      <c r="K180" s="224"/>
      <c r="L180" s="221"/>
      <c r="M180" s="221"/>
      <c r="N180" s="224">
        <f t="shared" si="20"/>
        <v>0</v>
      </c>
      <c r="O180" s="224"/>
      <c r="P180" s="225">
        <f t="shared" si="21"/>
        <v>0</v>
      </c>
      <c r="Q180" s="221"/>
      <c r="R180" s="224"/>
      <c r="S180" s="224"/>
      <c r="T180" s="226"/>
    </row>
    <row r="181" spans="1:20" ht="15.75" customHeight="1">
      <c r="A181" s="220" t="s">
        <v>921</v>
      </c>
      <c r="B181" s="231">
        <v>765</v>
      </c>
      <c r="C181" s="221"/>
      <c r="D181" s="221"/>
      <c r="E181" s="221"/>
      <c r="F181" s="221"/>
      <c r="G181" s="234"/>
      <c r="H181" s="223" t="s">
        <v>273</v>
      </c>
      <c r="I181" s="223" t="s">
        <v>273</v>
      </c>
      <c r="J181" s="221"/>
      <c r="K181" s="224"/>
      <c r="L181" s="221"/>
      <c r="M181" s="221"/>
      <c r="N181" s="224">
        <f t="shared" si="20"/>
        <v>0</v>
      </c>
      <c r="O181" s="224"/>
      <c r="P181" s="225">
        <f t="shared" si="21"/>
        <v>0</v>
      </c>
      <c r="Q181" s="221"/>
      <c r="R181" s="224"/>
      <c r="S181" s="224"/>
      <c r="T181" s="226"/>
    </row>
    <row r="182" spans="1:20" ht="15.75" customHeight="1">
      <c r="A182" s="220" t="s">
        <v>922</v>
      </c>
      <c r="B182" s="231">
        <v>769</v>
      </c>
      <c r="C182" s="221"/>
      <c r="D182" s="221"/>
      <c r="E182" s="221"/>
      <c r="F182" s="221"/>
      <c r="G182" s="234"/>
      <c r="H182" s="223" t="s">
        <v>273</v>
      </c>
      <c r="I182" s="223" t="s">
        <v>273</v>
      </c>
      <c r="J182" s="221"/>
      <c r="K182" s="224"/>
      <c r="L182" s="221"/>
      <c r="M182" s="221"/>
      <c r="N182" s="224">
        <f t="shared" si="20"/>
        <v>0</v>
      </c>
      <c r="O182" s="224"/>
      <c r="P182" s="225">
        <f t="shared" si="21"/>
        <v>0</v>
      </c>
      <c r="Q182" s="221"/>
      <c r="R182" s="224"/>
      <c r="S182" s="224"/>
      <c r="T182" s="226"/>
    </row>
    <row r="183" spans="1:21" ht="15.75" customHeight="1">
      <c r="A183" s="220" t="s">
        <v>850</v>
      </c>
      <c r="B183" s="231">
        <v>789</v>
      </c>
      <c r="C183" s="221"/>
      <c r="D183" s="221"/>
      <c r="E183" s="221"/>
      <c r="F183" s="221"/>
      <c r="G183" s="234"/>
      <c r="H183" s="223" t="s">
        <v>273</v>
      </c>
      <c r="I183" s="223" t="s">
        <v>273</v>
      </c>
      <c r="J183" s="221"/>
      <c r="K183" s="224"/>
      <c r="L183" s="221"/>
      <c r="M183" s="221"/>
      <c r="N183" s="224">
        <f>J183+L183+M183</f>
        <v>0</v>
      </c>
      <c r="O183" s="224"/>
      <c r="P183" s="225">
        <f t="shared" si="21"/>
        <v>0</v>
      </c>
      <c r="Q183" s="221"/>
      <c r="R183" s="224"/>
      <c r="S183" s="224"/>
      <c r="T183" s="226"/>
      <c r="U183" s="229"/>
    </row>
    <row r="184" spans="1:20" ht="9" customHeight="1">
      <c r="A184" s="152"/>
      <c r="B184" s="239"/>
      <c r="C184" s="227"/>
      <c r="D184" s="227"/>
      <c r="E184" s="227"/>
      <c r="F184" s="227"/>
      <c r="G184" s="454"/>
      <c r="H184" s="243" t="s">
        <v>273</v>
      </c>
      <c r="I184" s="243" t="s">
        <v>273</v>
      </c>
      <c r="J184" s="227"/>
      <c r="K184" s="375"/>
      <c r="L184" s="227"/>
      <c r="M184" s="227"/>
      <c r="N184" s="375"/>
      <c r="O184" s="375"/>
      <c r="P184" s="376"/>
      <c r="Q184" s="227"/>
      <c r="R184" s="375"/>
      <c r="S184" s="375"/>
      <c r="T184" s="377"/>
    </row>
    <row r="185" spans="1:21" s="229" customFormat="1" ht="15.75" customHeight="1">
      <c r="A185" s="455" t="s">
        <v>799</v>
      </c>
      <c r="B185" s="231">
        <v>798</v>
      </c>
      <c r="C185" s="221"/>
      <c r="D185" s="221"/>
      <c r="E185" s="221"/>
      <c r="F185" s="221"/>
      <c r="G185" s="234"/>
      <c r="H185" s="223" t="s">
        <v>273</v>
      </c>
      <c r="I185" s="223" t="s">
        <v>273</v>
      </c>
      <c r="J185" s="221"/>
      <c r="K185" s="224"/>
      <c r="L185" s="221"/>
      <c r="M185" s="221"/>
      <c r="N185" s="224">
        <f>J185+L185+M185</f>
        <v>0</v>
      </c>
      <c r="O185" s="224"/>
      <c r="P185" s="225">
        <f>C185+G185+N185</f>
        <v>0</v>
      </c>
      <c r="Q185" s="221"/>
      <c r="R185" s="224"/>
      <c r="S185" s="224"/>
      <c r="T185" s="226"/>
      <c r="U185" s="228"/>
    </row>
    <row r="186" spans="1:20" ht="9.75" customHeight="1">
      <c r="A186" s="152"/>
      <c r="B186" s="239"/>
      <c r="C186" s="227"/>
      <c r="D186" s="227"/>
      <c r="E186" s="227"/>
      <c r="F186" s="227"/>
      <c r="G186" s="454"/>
      <c r="H186" s="243" t="s">
        <v>273</v>
      </c>
      <c r="I186" s="243" t="s">
        <v>273</v>
      </c>
      <c r="J186" s="227"/>
      <c r="K186" s="375"/>
      <c r="L186" s="227"/>
      <c r="M186" s="227"/>
      <c r="N186" s="375"/>
      <c r="O186" s="375"/>
      <c r="P186" s="376"/>
      <c r="Q186" s="227"/>
      <c r="R186" s="375"/>
      <c r="S186" s="375"/>
      <c r="T186" s="377"/>
    </row>
    <row r="187" spans="1:21" s="228" customFormat="1" ht="19.5" customHeight="1">
      <c r="A187" s="444" t="s">
        <v>451</v>
      </c>
      <c r="B187" s="445"/>
      <c r="C187" s="218">
        <f>SUM(C189:C205)</f>
        <v>0</v>
      </c>
      <c r="D187" s="218">
        <f>SUM(D189:D205)</f>
        <v>0</v>
      </c>
      <c r="E187" s="218">
        <f>SUM(E189:E205)</f>
        <v>0</v>
      </c>
      <c r="F187" s="218">
        <f>SUM(F189:F205)</f>
        <v>0</v>
      </c>
      <c r="G187" s="218">
        <f>SUM(G189:G205)</f>
        <v>0</v>
      </c>
      <c r="H187" s="446" t="s">
        <v>273</v>
      </c>
      <c r="I187" s="446" t="s">
        <v>273</v>
      </c>
      <c r="J187" s="218">
        <f aca="true" t="shared" si="22" ref="J187:T187">SUM(J189:J205)</f>
        <v>0</v>
      </c>
      <c r="K187" s="218">
        <f t="shared" si="22"/>
        <v>0</v>
      </c>
      <c r="L187" s="218">
        <f t="shared" si="22"/>
        <v>0</v>
      </c>
      <c r="M187" s="218">
        <f t="shared" si="22"/>
        <v>0</v>
      </c>
      <c r="N187" s="218">
        <f>J187+L187+M187</f>
        <v>0</v>
      </c>
      <c r="O187" s="218">
        <f t="shared" si="22"/>
        <v>0</v>
      </c>
      <c r="P187" s="447">
        <f>C187+G187+N187</f>
        <v>0</v>
      </c>
      <c r="Q187" s="218">
        <f t="shared" si="22"/>
        <v>0</v>
      </c>
      <c r="R187" s="218">
        <f t="shared" si="22"/>
        <v>0</v>
      </c>
      <c r="S187" s="218">
        <f t="shared" si="22"/>
        <v>0</v>
      </c>
      <c r="T187" s="448">
        <f t="shared" si="22"/>
        <v>0</v>
      </c>
      <c r="U187" s="151"/>
    </row>
    <row r="188" spans="1:20" ht="15.75" customHeight="1">
      <c r="A188" s="152"/>
      <c r="B188" s="239"/>
      <c r="C188" s="227"/>
      <c r="D188" s="227"/>
      <c r="E188" s="227"/>
      <c r="F188" s="227"/>
      <c r="G188" s="454"/>
      <c r="H188" s="243" t="s">
        <v>273</v>
      </c>
      <c r="I188" s="243" t="s">
        <v>273</v>
      </c>
      <c r="J188" s="227"/>
      <c r="K188" s="375"/>
      <c r="L188" s="227"/>
      <c r="M188" s="227"/>
      <c r="N188" s="375"/>
      <c r="O188" s="375"/>
      <c r="P188" s="376"/>
      <c r="Q188" s="227"/>
      <c r="R188" s="375"/>
      <c r="S188" s="375"/>
      <c r="T188" s="377"/>
    </row>
    <row r="189" spans="1:20" ht="15.75" customHeight="1">
      <c r="A189" s="220" t="s">
        <v>923</v>
      </c>
      <c r="B189" s="231">
        <v>831</v>
      </c>
      <c r="C189" s="221"/>
      <c r="D189" s="221"/>
      <c r="E189" s="221"/>
      <c r="F189" s="221"/>
      <c r="G189" s="234"/>
      <c r="H189" s="223" t="s">
        <v>273</v>
      </c>
      <c r="I189" s="223" t="s">
        <v>273</v>
      </c>
      <c r="J189" s="221"/>
      <c r="K189" s="224"/>
      <c r="L189" s="221"/>
      <c r="M189" s="221"/>
      <c r="N189" s="224">
        <f aca="true" t="shared" si="23" ref="N189:N205">J189+L189+M189</f>
        <v>0</v>
      </c>
      <c r="O189" s="224"/>
      <c r="P189" s="225">
        <f aca="true" t="shared" si="24" ref="P189:P205">C189+G189+N189</f>
        <v>0</v>
      </c>
      <c r="Q189" s="221"/>
      <c r="R189" s="224"/>
      <c r="S189" s="224"/>
      <c r="T189" s="226"/>
    </row>
    <row r="190" spans="1:20" ht="15.75" customHeight="1">
      <c r="A190" s="220" t="s">
        <v>924</v>
      </c>
      <c r="B190" s="231">
        <v>832</v>
      </c>
      <c r="C190" s="221"/>
      <c r="D190" s="221"/>
      <c r="E190" s="221"/>
      <c r="F190" s="221"/>
      <c r="G190" s="234"/>
      <c r="H190" s="223" t="s">
        <v>273</v>
      </c>
      <c r="I190" s="223" t="s">
        <v>273</v>
      </c>
      <c r="J190" s="221"/>
      <c r="K190" s="224"/>
      <c r="L190" s="221"/>
      <c r="M190" s="221"/>
      <c r="N190" s="224">
        <f t="shared" si="23"/>
        <v>0</v>
      </c>
      <c r="O190" s="224"/>
      <c r="P190" s="225">
        <f t="shared" si="24"/>
        <v>0</v>
      </c>
      <c r="Q190" s="221"/>
      <c r="R190" s="224"/>
      <c r="S190" s="224"/>
      <c r="T190" s="226"/>
    </row>
    <row r="191" spans="1:20" ht="15.75" customHeight="1">
      <c r="A191" s="220" t="s">
        <v>925</v>
      </c>
      <c r="B191" s="231">
        <v>836</v>
      </c>
      <c r="C191" s="221"/>
      <c r="D191" s="221"/>
      <c r="E191" s="221"/>
      <c r="F191" s="221"/>
      <c r="G191" s="234"/>
      <c r="H191" s="223" t="s">
        <v>273</v>
      </c>
      <c r="I191" s="223" t="s">
        <v>273</v>
      </c>
      <c r="J191" s="221"/>
      <c r="K191" s="224"/>
      <c r="L191" s="221"/>
      <c r="M191" s="221"/>
      <c r="N191" s="224">
        <f t="shared" si="23"/>
        <v>0</v>
      </c>
      <c r="O191" s="224"/>
      <c r="P191" s="225">
        <f t="shared" si="24"/>
        <v>0</v>
      </c>
      <c r="Q191" s="221"/>
      <c r="R191" s="224"/>
      <c r="S191" s="224"/>
      <c r="T191" s="226"/>
    </row>
    <row r="192" spans="1:20" ht="15.75" customHeight="1">
      <c r="A192" s="220" t="s">
        <v>926</v>
      </c>
      <c r="B192" s="231">
        <v>859</v>
      </c>
      <c r="C192" s="230"/>
      <c r="D192" s="230"/>
      <c r="E192" s="230"/>
      <c r="F192" s="230"/>
      <c r="G192" s="458"/>
      <c r="H192" s="223" t="s">
        <v>273</v>
      </c>
      <c r="I192" s="223" t="s">
        <v>273</v>
      </c>
      <c r="J192" s="230"/>
      <c r="K192" s="224"/>
      <c r="L192" s="230"/>
      <c r="M192" s="230"/>
      <c r="N192" s="224">
        <f t="shared" si="23"/>
        <v>0</v>
      </c>
      <c r="O192" s="224"/>
      <c r="P192" s="225">
        <f t="shared" si="24"/>
        <v>0</v>
      </c>
      <c r="Q192" s="230"/>
      <c r="R192" s="224"/>
      <c r="S192" s="224"/>
      <c r="T192" s="233"/>
    </row>
    <row r="193" spans="1:20" ht="15.75" customHeight="1">
      <c r="A193" s="220" t="s">
        <v>927</v>
      </c>
      <c r="B193" s="231">
        <v>860</v>
      </c>
      <c r="C193" s="230"/>
      <c r="D193" s="230"/>
      <c r="E193" s="230"/>
      <c r="F193" s="230"/>
      <c r="G193" s="458"/>
      <c r="H193" s="223" t="s">
        <v>273</v>
      </c>
      <c r="I193" s="223" t="s">
        <v>273</v>
      </c>
      <c r="J193" s="230"/>
      <c r="K193" s="224"/>
      <c r="L193" s="230"/>
      <c r="M193" s="230"/>
      <c r="N193" s="224">
        <f t="shared" si="23"/>
        <v>0</v>
      </c>
      <c r="O193" s="224"/>
      <c r="P193" s="225">
        <f t="shared" si="24"/>
        <v>0</v>
      </c>
      <c r="Q193" s="230"/>
      <c r="R193" s="224"/>
      <c r="S193" s="224"/>
      <c r="T193" s="233"/>
    </row>
    <row r="194" spans="1:20" ht="15.75" customHeight="1">
      <c r="A194" s="220" t="s">
        <v>928</v>
      </c>
      <c r="B194" s="231">
        <v>845</v>
      </c>
      <c r="C194" s="221"/>
      <c r="D194" s="221"/>
      <c r="E194" s="221"/>
      <c r="F194" s="221"/>
      <c r="G194" s="234"/>
      <c r="H194" s="223" t="s">
        <v>273</v>
      </c>
      <c r="I194" s="223" t="s">
        <v>273</v>
      </c>
      <c r="J194" s="221"/>
      <c r="K194" s="224"/>
      <c r="L194" s="221"/>
      <c r="M194" s="221"/>
      <c r="N194" s="224">
        <f t="shared" si="23"/>
        <v>0</v>
      </c>
      <c r="O194" s="224"/>
      <c r="P194" s="225">
        <f t="shared" si="24"/>
        <v>0</v>
      </c>
      <c r="Q194" s="221"/>
      <c r="R194" s="224"/>
      <c r="S194" s="224"/>
      <c r="T194" s="226"/>
    </row>
    <row r="195" spans="1:20" ht="15.75" customHeight="1">
      <c r="A195" s="220" t="s">
        <v>929</v>
      </c>
      <c r="B195" s="231">
        <v>856</v>
      </c>
      <c r="C195" s="221"/>
      <c r="D195" s="221"/>
      <c r="E195" s="221"/>
      <c r="F195" s="221"/>
      <c r="G195" s="234"/>
      <c r="H195" s="223" t="s">
        <v>273</v>
      </c>
      <c r="I195" s="223" t="s">
        <v>273</v>
      </c>
      <c r="J195" s="221"/>
      <c r="K195" s="224"/>
      <c r="L195" s="221"/>
      <c r="M195" s="221"/>
      <c r="N195" s="224">
        <f t="shared" si="23"/>
        <v>0</v>
      </c>
      <c r="O195" s="224"/>
      <c r="P195" s="225">
        <f t="shared" si="24"/>
        <v>0</v>
      </c>
      <c r="Q195" s="221"/>
      <c r="R195" s="224"/>
      <c r="S195" s="224"/>
      <c r="T195" s="226"/>
    </row>
    <row r="196" spans="1:20" ht="15.75" customHeight="1">
      <c r="A196" s="220" t="s">
        <v>930</v>
      </c>
      <c r="B196" s="231">
        <v>861</v>
      </c>
      <c r="C196" s="221"/>
      <c r="D196" s="221"/>
      <c r="E196" s="221"/>
      <c r="F196" s="221"/>
      <c r="G196" s="234"/>
      <c r="H196" s="223" t="s">
        <v>273</v>
      </c>
      <c r="I196" s="223" t="s">
        <v>273</v>
      </c>
      <c r="J196" s="221"/>
      <c r="K196" s="224"/>
      <c r="L196" s="221"/>
      <c r="M196" s="221"/>
      <c r="N196" s="224">
        <f t="shared" si="23"/>
        <v>0</v>
      </c>
      <c r="O196" s="224"/>
      <c r="P196" s="225">
        <f t="shared" si="24"/>
        <v>0</v>
      </c>
      <c r="Q196" s="221"/>
      <c r="R196" s="224"/>
      <c r="S196" s="224"/>
      <c r="T196" s="226"/>
    </row>
    <row r="197" spans="1:20" ht="15.75" customHeight="1">
      <c r="A197" s="220" t="s">
        <v>931</v>
      </c>
      <c r="B197" s="231">
        <v>862</v>
      </c>
      <c r="C197" s="221"/>
      <c r="D197" s="221"/>
      <c r="E197" s="221"/>
      <c r="F197" s="221"/>
      <c r="G197" s="234"/>
      <c r="H197" s="223" t="s">
        <v>273</v>
      </c>
      <c r="I197" s="223" t="s">
        <v>273</v>
      </c>
      <c r="J197" s="221"/>
      <c r="K197" s="224"/>
      <c r="L197" s="221"/>
      <c r="M197" s="221"/>
      <c r="N197" s="224">
        <f t="shared" si="23"/>
        <v>0</v>
      </c>
      <c r="O197" s="224"/>
      <c r="P197" s="225">
        <f t="shared" si="24"/>
        <v>0</v>
      </c>
      <c r="Q197" s="221"/>
      <c r="R197" s="224"/>
      <c r="S197" s="224"/>
      <c r="T197" s="226"/>
    </row>
    <row r="198" spans="1:20" ht="15.75" customHeight="1">
      <c r="A198" s="301" t="s">
        <v>932</v>
      </c>
      <c r="B198" s="231">
        <v>880</v>
      </c>
      <c r="C198" s="221"/>
      <c r="D198" s="221"/>
      <c r="E198" s="221"/>
      <c r="F198" s="221"/>
      <c r="G198" s="234"/>
      <c r="H198" s="223" t="s">
        <v>273</v>
      </c>
      <c r="I198" s="223" t="s">
        <v>273</v>
      </c>
      <c r="J198" s="221"/>
      <c r="K198" s="224"/>
      <c r="L198" s="221"/>
      <c r="M198" s="221"/>
      <c r="N198" s="224">
        <f t="shared" si="23"/>
        <v>0</v>
      </c>
      <c r="O198" s="224"/>
      <c r="P198" s="225">
        <f t="shared" si="24"/>
        <v>0</v>
      </c>
      <c r="Q198" s="221"/>
      <c r="R198" s="224"/>
      <c r="S198" s="224"/>
      <c r="T198" s="226"/>
    </row>
    <row r="199" spans="1:20" ht="15.75" customHeight="1">
      <c r="A199" s="220" t="s">
        <v>933</v>
      </c>
      <c r="B199" s="231">
        <v>866</v>
      </c>
      <c r="C199" s="221"/>
      <c r="D199" s="221"/>
      <c r="E199" s="221"/>
      <c r="F199" s="221"/>
      <c r="G199" s="234"/>
      <c r="H199" s="223" t="s">
        <v>273</v>
      </c>
      <c r="I199" s="223" t="s">
        <v>273</v>
      </c>
      <c r="J199" s="221"/>
      <c r="K199" s="224"/>
      <c r="L199" s="221"/>
      <c r="M199" s="221"/>
      <c r="N199" s="224">
        <f t="shared" si="23"/>
        <v>0</v>
      </c>
      <c r="O199" s="224"/>
      <c r="P199" s="225">
        <f t="shared" si="24"/>
        <v>0</v>
      </c>
      <c r="Q199" s="221"/>
      <c r="R199" s="224"/>
      <c r="S199" s="224"/>
      <c r="T199" s="226"/>
    </row>
    <row r="200" spans="1:20" ht="15.75" customHeight="1">
      <c r="A200" s="220" t="s">
        <v>934</v>
      </c>
      <c r="B200" s="231">
        <v>868</v>
      </c>
      <c r="C200" s="221"/>
      <c r="D200" s="221"/>
      <c r="E200" s="221"/>
      <c r="F200" s="221"/>
      <c r="G200" s="234"/>
      <c r="H200" s="223" t="s">
        <v>273</v>
      </c>
      <c r="I200" s="223" t="s">
        <v>273</v>
      </c>
      <c r="J200" s="221"/>
      <c r="K200" s="224"/>
      <c r="L200" s="221"/>
      <c r="M200" s="221"/>
      <c r="N200" s="224">
        <f t="shared" si="23"/>
        <v>0</v>
      </c>
      <c r="O200" s="224"/>
      <c r="P200" s="225">
        <f t="shared" si="24"/>
        <v>0</v>
      </c>
      <c r="Q200" s="221"/>
      <c r="R200" s="224"/>
      <c r="S200" s="224"/>
      <c r="T200" s="226"/>
    </row>
    <row r="201" spans="1:20" ht="15.75" customHeight="1">
      <c r="A201" s="220" t="s">
        <v>935</v>
      </c>
      <c r="B201" s="231">
        <v>870</v>
      </c>
      <c r="C201" s="221"/>
      <c r="D201" s="221"/>
      <c r="E201" s="221"/>
      <c r="F201" s="221"/>
      <c r="G201" s="234"/>
      <c r="H201" s="223" t="s">
        <v>273</v>
      </c>
      <c r="I201" s="223" t="s">
        <v>273</v>
      </c>
      <c r="J201" s="221"/>
      <c r="K201" s="224"/>
      <c r="L201" s="221"/>
      <c r="M201" s="221"/>
      <c r="N201" s="224">
        <f t="shared" si="23"/>
        <v>0</v>
      </c>
      <c r="O201" s="224"/>
      <c r="P201" s="225">
        <f t="shared" si="24"/>
        <v>0</v>
      </c>
      <c r="Q201" s="221"/>
      <c r="R201" s="224"/>
      <c r="S201" s="224"/>
      <c r="T201" s="226"/>
    </row>
    <row r="202" spans="1:20" ht="15.75" customHeight="1">
      <c r="A202" s="220" t="s">
        <v>936</v>
      </c>
      <c r="B202" s="231">
        <v>872</v>
      </c>
      <c r="C202" s="221"/>
      <c r="D202" s="221"/>
      <c r="E202" s="221"/>
      <c r="F202" s="221"/>
      <c r="G202" s="234"/>
      <c r="H202" s="223" t="s">
        <v>273</v>
      </c>
      <c r="I202" s="223" t="s">
        <v>273</v>
      </c>
      <c r="J202" s="221"/>
      <c r="K202" s="224"/>
      <c r="L202" s="221"/>
      <c r="M202" s="221"/>
      <c r="N202" s="224">
        <f t="shared" si="23"/>
        <v>0</v>
      </c>
      <c r="O202" s="224"/>
      <c r="P202" s="225">
        <f t="shared" si="24"/>
        <v>0</v>
      </c>
      <c r="Q202" s="221"/>
      <c r="R202" s="224"/>
      <c r="S202" s="224"/>
      <c r="T202" s="226"/>
    </row>
    <row r="203" spans="1:20" ht="15.75" customHeight="1">
      <c r="A203" s="220" t="s">
        <v>937</v>
      </c>
      <c r="B203" s="231">
        <v>854</v>
      </c>
      <c r="C203" s="221"/>
      <c r="D203" s="221"/>
      <c r="E203" s="221"/>
      <c r="F203" s="221"/>
      <c r="G203" s="234"/>
      <c r="H203" s="223" t="s">
        <v>273</v>
      </c>
      <c r="I203" s="223" t="s">
        <v>273</v>
      </c>
      <c r="J203" s="221"/>
      <c r="K203" s="224"/>
      <c r="L203" s="221"/>
      <c r="M203" s="221"/>
      <c r="N203" s="224">
        <f t="shared" si="23"/>
        <v>0</v>
      </c>
      <c r="O203" s="224"/>
      <c r="P203" s="225">
        <f>C203+G203+N203</f>
        <v>0</v>
      </c>
      <c r="Q203" s="221"/>
      <c r="R203" s="224"/>
      <c r="S203" s="224"/>
      <c r="T203" s="226"/>
    </row>
    <row r="204" spans="1:20" ht="15.75" customHeight="1">
      <c r="A204" s="220" t="s">
        <v>938</v>
      </c>
      <c r="B204" s="231">
        <v>876</v>
      </c>
      <c r="C204" s="221"/>
      <c r="D204" s="221"/>
      <c r="E204" s="221"/>
      <c r="F204" s="221"/>
      <c r="G204" s="234"/>
      <c r="H204" s="223" t="s">
        <v>273</v>
      </c>
      <c r="I204" s="223" t="s">
        <v>273</v>
      </c>
      <c r="J204" s="221"/>
      <c r="K204" s="224"/>
      <c r="L204" s="221"/>
      <c r="M204" s="221"/>
      <c r="N204" s="224">
        <f t="shared" si="23"/>
        <v>0</v>
      </c>
      <c r="O204" s="224"/>
      <c r="P204" s="225">
        <f t="shared" si="24"/>
        <v>0</v>
      </c>
      <c r="Q204" s="221"/>
      <c r="R204" s="224"/>
      <c r="S204" s="224"/>
      <c r="T204" s="226"/>
    </row>
    <row r="205" spans="1:21" ht="15.75" customHeight="1">
      <c r="A205" s="220" t="s">
        <v>851</v>
      </c>
      <c r="B205" s="231">
        <v>889</v>
      </c>
      <c r="C205" s="221"/>
      <c r="D205" s="221"/>
      <c r="E205" s="221"/>
      <c r="F205" s="221"/>
      <c r="G205" s="234"/>
      <c r="H205" s="223" t="s">
        <v>273</v>
      </c>
      <c r="I205" s="223" t="s">
        <v>273</v>
      </c>
      <c r="J205" s="221"/>
      <c r="K205" s="224"/>
      <c r="L205" s="221"/>
      <c r="M205" s="221"/>
      <c r="N205" s="224">
        <f t="shared" si="23"/>
        <v>0</v>
      </c>
      <c r="O205" s="224"/>
      <c r="P205" s="225">
        <f t="shared" si="24"/>
        <v>0</v>
      </c>
      <c r="Q205" s="221"/>
      <c r="R205" s="224"/>
      <c r="S205" s="224"/>
      <c r="T205" s="226"/>
      <c r="U205" s="228"/>
    </row>
    <row r="206" spans="1:20" ht="9.75" customHeight="1">
      <c r="A206" s="152"/>
      <c r="B206" s="239"/>
      <c r="C206" s="227"/>
      <c r="D206" s="227"/>
      <c r="E206" s="227"/>
      <c r="F206" s="227"/>
      <c r="G206" s="454"/>
      <c r="H206" s="243" t="s">
        <v>273</v>
      </c>
      <c r="I206" s="243" t="s">
        <v>273</v>
      </c>
      <c r="J206" s="227"/>
      <c r="K206" s="375"/>
      <c r="L206" s="227"/>
      <c r="M206" s="227"/>
      <c r="N206" s="375"/>
      <c r="O206" s="375"/>
      <c r="P206" s="376"/>
      <c r="Q206" s="227"/>
      <c r="R206" s="375"/>
      <c r="S206" s="375"/>
      <c r="T206" s="377"/>
    </row>
    <row r="207" spans="1:21" s="228" customFormat="1" ht="18" customHeight="1">
      <c r="A207" s="459" t="s">
        <v>755</v>
      </c>
      <c r="B207" s="231">
        <v>998</v>
      </c>
      <c r="C207" s="234"/>
      <c r="D207" s="234"/>
      <c r="E207" s="234"/>
      <c r="F207" s="234"/>
      <c r="G207" s="234"/>
      <c r="H207" s="446" t="s">
        <v>273</v>
      </c>
      <c r="I207" s="446" t="s">
        <v>273</v>
      </c>
      <c r="J207" s="234"/>
      <c r="K207" s="218"/>
      <c r="L207" s="234"/>
      <c r="M207" s="234"/>
      <c r="N207" s="224">
        <f>J207+L207+M207</f>
        <v>0</v>
      </c>
      <c r="O207" s="218"/>
      <c r="P207" s="225">
        <f>C207+G207+N207</f>
        <v>0</v>
      </c>
      <c r="Q207" s="234"/>
      <c r="R207" s="218"/>
      <c r="S207" s="218"/>
      <c r="T207" s="460"/>
      <c r="U207" s="236"/>
    </row>
    <row r="208" spans="1:20" ht="9" customHeight="1">
      <c r="A208" s="152"/>
      <c r="B208" s="239"/>
      <c r="C208" s="227"/>
      <c r="D208" s="227"/>
      <c r="E208" s="227"/>
      <c r="F208" s="227"/>
      <c r="G208" s="454"/>
      <c r="H208" s="243" t="s">
        <v>273</v>
      </c>
      <c r="I208" s="243" t="s">
        <v>273</v>
      </c>
      <c r="J208" s="227"/>
      <c r="K208" s="375"/>
      <c r="L208" s="227"/>
      <c r="M208" s="227"/>
      <c r="N208" s="375"/>
      <c r="O208" s="375"/>
      <c r="P208" s="376"/>
      <c r="Q208" s="227"/>
      <c r="R208" s="375"/>
      <c r="S208" s="375"/>
      <c r="T208" s="377"/>
    </row>
    <row r="209" spans="1:21" s="236" customFormat="1" ht="19.5">
      <c r="A209" s="461" t="s">
        <v>754</v>
      </c>
      <c r="B209" s="462" t="s">
        <v>268</v>
      </c>
      <c r="C209" s="235">
        <f>C16+C31+C96+C137+C187+C207</f>
        <v>0</v>
      </c>
      <c r="D209" s="235">
        <f>D16+D31+D96+D137+D187+D207</f>
        <v>0</v>
      </c>
      <c r="E209" s="235">
        <f>E16+E31+E96+E137+E187+E207</f>
        <v>0</v>
      </c>
      <c r="F209" s="235">
        <f>F16+F31+F96+F137+F187+F207</f>
        <v>0</v>
      </c>
      <c r="G209" s="463">
        <f>G16+G31+G96+G137+G187+G207</f>
        <v>0</v>
      </c>
      <c r="H209" s="251" t="s">
        <v>273</v>
      </c>
      <c r="I209" s="251" t="s">
        <v>273</v>
      </c>
      <c r="J209" s="235">
        <f>J16+J31+J96+J137+J187+J207</f>
        <v>0</v>
      </c>
      <c r="K209" s="235">
        <f>K16+K31+K96+K137+K187+K207</f>
        <v>0</v>
      </c>
      <c r="L209" s="235">
        <f>L16+L31+L96+L137+L187+L207</f>
        <v>0</v>
      </c>
      <c r="M209" s="235">
        <f>M16+M31+M96+M137+M187+M207</f>
        <v>0</v>
      </c>
      <c r="N209" s="235">
        <f>J209+L209+M209</f>
        <v>0</v>
      </c>
      <c r="O209" s="235">
        <f>O16+O31+O96+O137+O187+O207</f>
        <v>0</v>
      </c>
      <c r="P209" s="235">
        <f>C209+G209+N209</f>
        <v>0</v>
      </c>
      <c r="Q209" s="235">
        <f>Q16+Q31+Q96+Q137+Q187+Q207</f>
        <v>0</v>
      </c>
      <c r="R209" s="235">
        <f>R16+R31+R96+R137+R187+R207</f>
        <v>0</v>
      </c>
      <c r="S209" s="235">
        <f>S16+S31+S96+S137+S187+S207</f>
        <v>0</v>
      </c>
      <c r="T209" s="464">
        <f>T16+T31+T96+T137+T187+T207</f>
        <v>0</v>
      </c>
      <c r="U209" s="151"/>
    </row>
    <row r="210" spans="1:21" ht="15.75" customHeight="1">
      <c r="A210" s="152"/>
      <c r="B210" s="239"/>
      <c r="C210" s="227"/>
      <c r="D210" s="227"/>
      <c r="E210" s="227"/>
      <c r="F210" s="227"/>
      <c r="G210" s="465"/>
      <c r="H210" s="375"/>
      <c r="I210" s="375"/>
      <c r="J210" s="227"/>
      <c r="K210" s="375"/>
      <c r="L210" s="227"/>
      <c r="M210" s="227"/>
      <c r="N210" s="375"/>
      <c r="O210" s="375"/>
      <c r="P210" s="376"/>
      <c r="Q210" s="227"/>
      <c r="R210" s="375"/>
      <c r="S210" s="375"/>
      <c r="T210" s="377"/>
      <c r="U210" s="152"/>
    </row>
    <row r="211" spans="1:21" ht="15.75" customHeight="1">
      <c r="A211" s="152"/>
      <c r="B211" s="239"/>
      <c r="C211" s="227"/>
      <c r="D211" s="227"/>
      <c r="E211" s="227"/>
      <c r="F211" s="227"/>
      <c r="G211" s="465"/>
      <c r="H211" s="375"/>
      <c r="I211" s="375"/>
      <c r="J211" s="227"/>
      <c r="K211" s="375"/>
      <c r="L211" s="227"/>
      <c r="M211" s="227"/>
      <c r="N211" s="375"/>
      <c r="O211" s="375"/>
      <c r="P211" s="376"/>
      <c r="Q211" s="227"/>
      <c r="R211" s="375"/>
      <c r="S211" s="375"/>
      <c r="T211" s="377"/>
      <c r="U211" s="152"/>
    </row>
    <row r="212" spans="1:21" s="152" customFormat="1" ht="15.75" customHeight="1">
      <c r="A212" s="374" t="s">
        <v>603</v>
      </c>
      <c r="B212" s="239"/>
      <c r="C212" s="227"/>
      <c r="D212" s="227"/>
      <c r="E212" s="227"/>
      <c r="F212" s="227"/>
      <c r="G212" s="465"/>
      <c r="H212" s="375"/>
      <c r="I212" s="375"/>
      <c r="J212" s="227"/>
      <c r="K212" s="375"/>
      <c r="L212" s="227"/>
      <c r="M212" s="227"/>
      <c r="N212" s="375"/>
      <c r="O212" s="375"/>
      <c r="P212" s="376"/>
      <c r="Q212" s="227"/>
      <c r="R212" s="375"/>
      <c r="S212" s="375"/>
      <c r="T212" s="377"/>
      <c r="U212" s="151"/>
    </row>
    <row r="213" spans="1:21" s="152" customFormat="1" ht="15.75" customHeight="1">
      <c r="A213" s="240" t="s">
        <v>604</v>
      </c>
      <c r="B213" s="231">
        <v>992</v>
      </c>
      <c r="C213" s="224">
        <f>SUM(C214:C221)</f>
        <v>0</v>
      </c>
      <c r="D213" s="223" t="s">
        <v>273</v>
      </c>
      <c r="E213" s="223" t="s">
        <v>273</v>
      </c>
      <c r="F213" s="223" t="s">
        <v>273</v>
      </c>
      <c r="G213" s="234">
        <f>SUM(G214:G221)</f>
        <v>0</v>
      </c>
      <c r="H213" s="224">
        <f>SUM(H214:H221)</f>
        <v>0</v>
      </c>
      <c r="I213" s="224">
        <f>SUM(I214:I221)</f>
        <v>0</v>
      </c>
      <c r="J213" s="224">
        <f>SUM(J214:J221)</f>
        <v>0</v>
      </c>
      <c r="K213" s="241" t="s">
        <v>273</v>
      </c>
      <c r="L213" s="224">
        <f>SUM(L214:L221)</f>
        <v>0</v>
      </c>
      <c r="M213" s="241" t="s">
        <v>273</v>
      </c>
      <c r="N213" s="224">
        <f aca="true" t="shared" si="25" ref="N213:N221">J213+L213</f>
        <v>0</v>
      </c>
      <c r="O213" s="241" t="s">
        <v>273</v>
      </c>
      <c r="P213" s="225">
        <f>C213+G213+H213+N213</f>
        <v>0</v>
      </c>
      <c r="Q213" s="241" t="s">
        <v>273</v>
      </c>
      <c r="R213" s="223" t="s">
        <v>273</v>
      </c>
      <c r="S213" s="223" t="s">
        <v>273</v>
      </c>
      <c r="T213" s="242">
        <f>SUM(T214:T221)</f>
        <v>0</v>
      </c>
      <c r="U213" s="151"/>
    </row>
    <row r="214" spans="1:20" ht="15.75" customHeight="1">
      <c r="A214" s="220" t="s">
        <v>605</v>
      </c>
      <c r="B214" s="231">
        <v>959</v>
      </c>
      <c r="C214" s="221"/>
      <c r="D214" s="223" t="s">
        <v>273</v>
      </c>
      <c r="E214" s="223" t="s">
        <v>273</v>
      </c>
      <c r="F214" s="223" t="s">
        <v>273</v>
      </c>
      <c r="G214" s="234"/>
      <c r="H214" s="221"/>
      <c r="I214" s="221"/>
      <c r="J214" s="221"/>
      <c r="K214" s="223" t="s">
        <v>273</v>
      </c>
      <c r="L214" s="221"/>
      <c r="M214" s="223" t="s">
        <v>273</v>
      </c>
      <c r="N214" s="224">
        <f t="shared" si="25"/>
        <v>0</v>
      </c>
      <c r="O214" s="223" t="s">
        <v>273</v>
      </c>
      <c r="P214" s="225">
        <f>C214+G214+H214+N214</f>
        <v>0</v>
      </c>
      <c r="Q214" s="223" t="s">
        <v>273</v>
      </c>
      <c r="R214" s="223" t="s">
        <v>273</v>
      </c>
      <c r="S214" s="223" t="s">
        <v>273</v>
      </c>
      <c r="T214" s="226"/>
    </row>
    <row r="215" spans="1:20" ht="15.75" customHeight="1">
      <c r="A215" s="220" t="s">
        <v>606</v>
      </c>
      <c r="B215" s="231">
        <v>963</v>
      </c>
      <c r="C215" s="221"/>
      <c r="D215" s="223" t="s">
        <v>273</v>
      </c>
      <c r="E215" s="223" t="s">
        <v>273</v>
      </c>
      <c r="F215" s="223" t="s">
        <v>273</v>
      </c>
      <c r="G215" s="234"/>
      <c r="H215" s="221"/>
      <c r="I215" s="221"/>
      <c r="J215" s="221"/>
      <c r="K215" s="223" t="s">
        <v>273</v>
      </c>
      <c r="L215" s="221"/>
      <c r="M215" s="223" t="s">
        <v>273</v>
      </c>
      <c r="N215" s="224">
        <f t="shared" si="25"/>
        <v>0</v>
      </c>
      <c r="O215" s="223" t="s">
        <v>273</v>
      </c>
      <c r="P215" s="225">
        <f aca="true" t="shared" si="26" ref="P215:P220">C215+G215+H215+N215</f>
        <v>0</v>
      </c>
      <c r="Q215" s="223" t="s">
        <v>273</v>
      </c>
      <c r="R215" s="223" t="s">
        <v>273</v>
      </c>
      <c r="S215" s="223" t="s">
        <v>273</v>
      </c>
      <c r="T215" s="226"/>
    </row>
    <row r="216" spans="1:20" ht="15.75" customHeight="1">
      <c r="A216" s="220" t="s">
        <v>607</v>
      </c>
      <c r="B216" s="231">
        <v>964</v>
      </c>
      <c r="C216" s="221"/>
      <c r="D216" s="223" t="s">
        <v>273</v>
      </c>
      <c r="E216" s="223" t="s">
        <v>273</v>
      </c>
      <c r="F216" s="223" t="s">
        <v>273</v>
      </c>
      <c r="G216" s="234"/>
      <c r="H216" s="221"/>
      <c r="I216" s="221"/>
      <c r="J216" s="221"/>
      <c r="K216" s="223" t="s">
        <v>273</v>
      </c>
      <c r="L216" s="221"/>
      <c r="M216" s="223" t="s">
        <v>273</v>
      </c>
      <c r="N216" s="224">
        <f t="shared" si="25"/>
        <v>0</v>
      </c>
      <c r="O216" s="223" t="s">
        <v>273</v>
      </c>
      <c r="P216" s="225">
        <f t="shared" si="26"/>
        <v>0</v>
      </c>
      <c r="Q216" s="223" t="s">
        <v>273</v>
      </c>
      <c r="R216" s="223" t="s">
        <v>273</v>
      </c>
      <c r="S216" s="223" t="s">
        <v>273</v>
      </c>
      <c r="T216" s="226"/>
    </row>
    <row r="217" spans="1:20" ht="15.75" customHeight="1">
      <c r="A217" s="220" t="s">
        <v>608</v>
      </c>
      <c r="B217" s="231">
        <v>966</v>
      </c>
      <c r="C217" s="221"/>
      <c r="D217" s="223" t="s">
        <v>273</v>
      </c>
      <c r="E217" s="223" t="s">
        <v>273</v>
      </c>
      <c r="F217" s="223" t="s">
        <v>273</v>
      </c>
      <c r="G217" s="234"/>
      <c r="H217" s="221"/>
      <c r="I217" s="221"/>
      <c r="J217" s="221"/>
      <c r="K217" s="223" t="s">
        <v>273</v>
      </c>
      <c r="L217" s="221"/>
      <c r="M217" s="223" t="s">
        <v>273</v>
      </c>
      <c r="N217" s="224">
        <f t="shared" si="25"/>
        <v>0</v>
      </c>
      <c r="O217" s="223" t="s">
        <v>273</v>
      </c>
      <c r="P217" s="225">
        <f t="shared" si="26"/>
        <v>0</v>
      </c>
      <c r="Q217" s="223" t="s">
        <v>273</v>
      </c>
      <c r="R217" s="223" t="s">
        <v>273</v>
      </c>
      <c r="S217" s="223" t="s">
        <v>273</v>
      </c>
      <c r="T217" s="226"/>
    </row>
    <row r="218" spans="1:21" ht="15.75" customHeight="1">
      <c r="A218" s="220" t="s">
        <v>609</v>
      </c>
      <c r="B218" s="231">
        <v>967</v>
      </c>
      <c r="C218" s="221"/>
      <c r="D218" s="223" t="s">
        <v>273</v>
      </c>
      <c r="E218" s="223" t="s">
        <v>273</v>
      </c>
      <c r="F218" s="223" t="s">
        <v>273</v>
      </c>
      <c r="G218" s="234"/>
      <c r="H218" s="221"/>
      <c r="I218" s="221"/>
      <c r="J218" s="221"/>
      <c r="K218" s="223" t="s">
        <v>273</v>
      </c>
      <c r="L218" s="221"/>
      <c r="M218" s="223" t="s">
        <v>273</v>
      </c>
      <c r="N218" s="224">
        <f t="shared" si="25"/>
        <v>0</v>
      </c>
      <c r="O218" s="223" t="s">
        <v>273</v>
      </c>
      <c r="P218" s="225">
        <f t="shared" si="26"/>
        <v>0</v>
      </c>
      <c r="Q218" s="223" t="s">
        <v>273</v>
      </c>
      <c r="R218" s="223" t="s">
        <v>273</v>
      </c>
      <c r="S218" s="223" t="s">
        <v>273</v>
      </c>
      <c r="T218" s="226"/>
      <c r="U218" s="152"/>
    </row>
    <row r="219" spans="1:21" ht="15.75" customHeight="1">
      <c r="A219" s="220" t="s">
        <v>610</v>
      </c>
      <c r="B219" s="231">
        <v>974</v>
      </c>
      <c r="C219" s="221"/>
      <c r="D219" s="223" t="s">
        <v>273</v>
      </c>
      <c r="E219" s="223" t="s">
        <v>273</v>
      </c>
      <c r="F219" s="223" t="s">
        <v>273</v>
      </c>
      <c r="G219" s="234"/>
      <c r="H219" s="221"/>
      <c r="I219" s="221"/>
      <c r="J219" s="221"/>
      <c r="K219" s="223" t="s">
        <v>273</v>
      </c>
      <c r="L219" s="221"/>
      <c r="M219" s="223" t="s">
        <v>273</v>
      </c>
      <c r="N219" s="224">
        <f t="shared" si="25"/>
        <v>0</v>
      </c>
      <c r="O219" s="223" t="s">
        <v>273</v>
      </c>
      <c r="P219" s="225">
        <f t="shared" si="26"/>
        <v>0</v>
      </c>
      <c r="Q219" s="223" t="s">
        <v>273</v>
      </c>
      <c r="R219" s="223" t="s">
        <v>273</v>
      </c>
      <c r="S219" s="223" t="s">
        <v>273</v>
      </c>
      <c r="T219" s="226"/>
      <c r="U219" s="152"/>
    </row>
    <row r="220" spans="1:21" s="152" customFormat="1" ht="15.75" customHeight="1">
      <c r="A220" s="220" t="s">
        <v>611</v>
      </c>
      <c r="B220" s="231">
        <v>988</v>
      </c>
      <c r="C220" s="221"/>
      <c r="D220" s="223" t="s">
        <v>273</v>
      </c>
      <c r="E220" s="223" t="s">
        <v>273</v>
      </c>
      <c r="F220" s="223" t="s">
        <v>273</v>
      </c>
      <c r="G220" s="234"/>
      <c r="H220" s="221"/>
      <c r="I220" s="221"/>
      <c r="J220" s="221"/>
      <c r="K220" s="223" t="s">
        <v>273</v>
      </c>
      <c r="L220" s="221"/>
      <c r="M220" s="223" t="s">
        <v>273</v>
      </c>
      <c r="N220" s="224">
        <f t="shared" si="25"/>
        <v>0</v>
      </c>
      <c r="O220" s="223" t="s">
        <v>273</v>
      </c>
      <c r="P220" s="225">
        <f t="shared" si="26"/>
        <v>0</v>
      </c>
      <c r="Q220" s="223" t="s">
        <v>273</v>
      </c>
      <c r="R220" s="223" t="s">
        <v>273</v>
      </c>
      <c r="S220" s="223" t="s">
        <v>273</v>
      </c>
      <c r="T220" s="226"/>
      <c r="U220" s="237"/>
    </row>
    <row r="221" spans="1:21" s="152" customFormat="1" ht="15.75" customHeight="1">
      <c r="A221" s="301" t="s">
        <v>612</v>
      </c>
      <c r="B221" s="231">
        <v>975</v>
      </c>
      <c r="C221" s="224">
        <f>SUM(C224:C240)</f>
        <v>0</v>
      </c>
      <c r="D221" s="223" t="s">
        <v>273</v>
      </c>
      <c r="E221" s="223" t="s">
        <v>273</v>
      </c>
      <c r="F221" s="223" t="s">
        <v>273</v>
      </c>
      <c r="G221" s="234">
        <f>SUM(G224:G240)</f>
        <v>0</v>
      </c>
      <c r="H221" s="224">
        <f>SUM(H224:H240)</f>
        <v>0</v>
      </c>
      <c r="I221" s="224">
        <f>SUM(I224:I240)</f>
        <v>0</v>
      </c>
      <c r="J221" s="224">
        <f>SUM(J224:J240)</f>
        <v>0</v>
      </c>
      <c r="K221" s="223" t="s">
        <v>273</v>
      </c>
      <c r="L221" s="224">
        <f>SUM(L224:L240)</f>
        <v>0</v>
      </c>
      <c r="M221" s="223" t="s">
        <v>273</v>
      </c>
      <c r="N221" s="224">
        <f t="shared" si="25"/>
        <v>0</v>
      </c>
      <c r="O221" s="223" t="s">
        <v>273</v>
      </c>
      <c r="P221" s="390">
        <f>C221+G221+H221+N221</f>
        <v>0</v>
      </c>
      <c r="Q221" s="223" t="s">
        <v>273</v>
      </c>
      <c r="R221" s="223" t="s">
        <v>273</v>
      </c>
      <c r="S221" s="223" t="s">
        <v>273</v>
      </c>
      <c r="T221" s="391">
        <f>SUM(T224:T240)</f>
        <v>0</v>
      </c>
      <c r="U221" s="237"/>
    </row>
    <row r="222" spans="1:23" s="237" customFormat="1" ht="19.5">
      <c r="A222" s="466" t="s">
        <v>452</v>
      </c>
      <c r="B222" s="381"/>
      <c r="C222" s="227"/>
      <c r="D222" s="243" t="s">
        <v>273</v>
      </c>
      <c r="E222" s="243" t="s">
        <v>273</v>
      </c>
      <c r="F222" s="243" t="s">
        <v>273</v>
      </c>
      <c r="G222" s="454"/>
      <c r="H222" s="227"/>
      <c r="I222" s="227"/>
      <c r="J222" s="227"/>
      <c r="K222" s="243" t="s">
        <v>273</v>
      </c>
      <c r="L222" s="227"/>
      <c r="M222" s="243" t="s">
        <v>273</v>
      </c>
      <c r="N222" s="375"/>
      <c r="O222" s="243" t="s">
        <v>273</v>
      </c>
      <c r="P222" s="376"/>
      <c r="Q222" s="243" t="s">
        <v>273</v>
      </c>
      <c r="R222" s="223" t="s">
        <v>273</v>
      </c>
      <c r="S222" s="223" t="s">
        <v>273</v>
      </c>
      <c r="T222" s="377"/>
      <c r="W222" s="244"/>
    </row>
    <row r="223" spans="1:23" s="237" customFormat="1" ht="19.5">
      <c r="A223" s="467" t="s">
        <v>613</v>
      </c>
      <c r="B223" s="381"/>
      <c r="C223" s="227"/>
      <c r="D223" s="243" t="s">
        <v>273</v>
      </c>
      <c r="E223" s="243" t="s">
        <v>273</v>
      </c>
      <c r="F223" s="243" t="s">
        <v>273</v>
      </c>
      <c r="G223" s="468"/>
      <c r="H223" s="227"/>
      <c r="I223" s="227"/>
      <c r="J223" s="227"/>
      <c r="K223" s="243" t="s">
        <v>273</v>
      </c>
      <c r="L223" s="227"/>
      <c r="M223" s="243" t="s">
        <v>273</v>
      </c>
      <c r="N223" s="375"/>
      <c r="O223" s="243" t="s">
        <v>273</v>
      </c>
      <c r="P223" s="376"/>
      <c r="Q223" s="243" t="s">
        <v>273</v>
      </c>
      <c r="R223" s="223" t="s">
        <v>273</v>
      </c>
      <c r="S223" s="223" t="s">
        <v>273</v>
      </c>
      <c r="T223" s="377"/>
      <c r="U223" s="246"/>
      <c r="W223" s="244"/>
    </row>
    <row r="224" spans="1:23" s="237" customFormat="1" ht="19.5">
      <c r="A224" s="388" t="s">
        <v>580</v>
      </c>
      <c r="B224" s="245" t="s">
        <v>455</v>
      </c>
      <c r="C224" s="221"/>
      <c r="D224" s="223" t="s">
        <v>273</v>
      </c>
      <c r="E224" s="223" t="s">
        <v>273</v>
      </c>
      <c r="F224" s="223" t="s">
        <v>273</v>
      </c>
      <c r="G224" s="469"/>
      <c r="H224" s="221"/>
      <c r="I224" s="221"/>
      <c r="J224" s="221"/>
      <c r="K224" s="223" t="s">
        <v>273</v>
      </c>
      <c r="L224" s="221"/>
      <c r="M224" s="223" t="s">
        <v>273</v>
      </c>
      <c r="N224" s="224">
        <f>J224+L224</f>
        <v>0</v>
      </c>
      <c r="O224" s="223" t="s">
        <v>273</v>
      </c>
      <c r="P224" s="225">
        <f>C224+G224+H224+N224</f>
        <v>0</v>
      </c>
      <c r="Q224" s="223" t="s">
        <v>273</v>
      </c>
      <c r="R224" s="223" t="s">
        <v>273</v>
      </c>
      <c r="S224" s="223" t="s">
        <v>273</v>
      </c>
      <c r="T224" s="226"/>
      <c r="W224" s="244"/>
    </row>
    <row r="225" spans="1:23" s="246" customFormat="1" ht="19.5">
      <c r="A225" s="387" t="s">
        <v>581</v>
      </c>
      <c r="B225" s="245" t="s">
        <v>563</v>
      </c>
      <c r="C225" s="221"/>
      <c r="D225" s="223" t="s">
        <v>273</v>
      </c>
      <c r="E225" s="223" t="s">
        <v>273</v>
      </c>
      <c r="F225" s="223" t="s">
        <v>273</v>
      </c>
      <c r="G225" s="234"/>
      <c r="H225" s="221"/>
      <c r="I225" s="221"/>
      <c r="J225" s="221"/>
      <c r="K225" s="223" t="s">
        <v>273</v>
      </c>
      <c r="L225" s="221"/>
      <c r="M225" s="223" t="s">
        <v>273</v>
      </c>
      <c r="N225" s="224">
        <f aca="true" t="shared" si="27" ref="N225:N239">J225+L225</f>
        <v>0</v>
      </c>
      <c r="O225" s="223" t="s">
        <v>273</v>
      </c>
      <c r="P225" s="225">
        <f aca="true" t="shared" si="28" ref="P225:P240">C225+G225+H225+N225</f>
        <v>0</v>
      </c>
      <c r="Q225" s="223" t="s">
        <v>273</v>
      </c>
      <c r="R225" s="223" t="s">
        <v>273</v>
      </c>
      <c r="S225" s="223" t="s">
        <v>273</v>
      </c>
      <c r="T225" s="226"/>
      <c r="U225" s="237"/>
      <c r="W225" s="247"/>
    </row>
    <row r="226" spans="1:23" s="237" customFormat="1" ht="19.5">
      <c r="A226" s="388" t="s">
        <v>659</v>
      </c>
      <c r="B226" s="245" t="s">
        <v>457</v>
      </c>
      <c r="C226" s="221"/>
      <c r="D226" s="223" t="s">
        <v>273</v>
      </c>
      <c r="E226" s="223" t="s">
        <v>273</v>
      </c>
      <c r="F226" s="223" t="s">
        <v>273</v>
      </c>
      <c r="G226" s="234"/>
      <c r="H226" s="221"/>
      <c r="I226" s="221"/>
      <c r="J226" s="221"/>
      <c r="K226" s="223" t="s">
        <v>273</v>
      </c>
      <c r="L226" s="221"/>
      <c r="M226" s="223" t="s">
        <v>273</v>
      </c>
      <c r="N226" s="224">
        <f t="shared" si="27"/>
        <v>0</v>
      </c>
      <c r="O226" s="223" t="s">
        <v>273</v>
      </c>
      <c r="P226" s="225">
        <f t="shared" si="28"/>
        <v>0</v>
      </c>
      <c r="Q226" s="223" t="s">
        <v>273</v>
      </c>
      <c r="R226" s="223" t="s">
        <v>273</v>
      </c>
      <c r="S226" s="223" t="s">
        <v>273</v>
      </c>
      <c r="T226" s="226"/>
      <c r="U226" s="246"/>
      <c r="W226" s="244"/>
    </row>
    <row r="227" spans="1:23" s="237" customFormat="1" ht="19.5">
      <c r="A227" s="388" t="s">
        <v>582</v>
      </c>
      <c r="B227" s="245" t="s">
        <v>459</v>
      </c>
      <c r="C227" s="221"/>
      <c r="D227" s="223" t="s">
        <v>273</v>
      </c>
      <c r="E227" s="223" t="s">
        <v>273</v>
      </c>
      <c r="F227" s="223" t="s">
        <v>273</v>
      </c>
      <c r="G227" s="234"/>
      <c r="H227" s="221"/>
      <c r="I227" s="221"/>
      <c r="J227" s="221"/>
      <c r="K227" s="223" t="s">
        <v>273</v>
      </c>
      <c r="L227" s="221"/>
      <c r="M227" s="223" t="s">
        <v>273</v>
      </c>
      <c r="N227" s="224">
        <f t="shared" si="27"/>
        <v>0</v>
      </c>
      <c r="O227" s="223" t="s">
        <v>273</v>
      </c>
      <c r="P227" s="225">
        <f t="shared" si="28"/>
        <v>0</v>
      </c>
      <c r="Q227" s="223" t="s">
        <v>273</v>
      </c>
      <c r="R227" s="223" t="s">
        <v>273</v>
      </c>
      <c r="S227" s="223" t="s">
        <v>273</v>
      </c>
      <c r="T227" s="226"/>
      <c r="W227" s="244"/>
    </row>
    <row r="228" spans="1:23" s="246" customFormat="1" ht="19.5">
      <c r="A228" s="387" t="s">
        <v>584</v>
      </c>
      <c r="B228" s="245" t="s">
        <v>565</v>
      </c>
      <c r="C228" s="221"/>
      <c r="D228" s="223" t="s">
        <v>273</v>
      </c>
      <c r="E228" s="223" t="s">
        <v>273</v>
      </c>
      <c r="F228" s="223" t="s">
        <v>273</v>
      </c>
      <c r="G228" s="454"/>
      <c r="H228" s="221"/>
      <c r="I228" s="221"/>
      <c r="J228" s="221"/>
      <c r="K228" s="223" t="s">
        <v>273</v>
      </c>
      <c r="L228" s="221"/>
      <c r="M228" s="223" t="s">
        <v>273</v>
      </c>
      <c r="N228" s="224">
        <f t="shared" si="27"/>
        <v>0</v>
      </c>
      <c r="O228" s="223" t="s">
        <v>273</v>
      </c>
      <c r="P228" s="225">
        <f t="shared" si="28"/>
        <v>0</v>
      </c>
      <c r="Q228" s="223" t="s">
        <v>273</v>
      </c>
      <c r="R228" s="223" t="s">
        <v>273</v>
      </c>
      <c r="S228" s="223" t="s">
        <v>273</v>
      </c>
      <c r="T228" s="226"/>
      <c r="U228" s="237"/>
      <c r="W228" s="247"/>
    </row>
    <row r="229" spans="1:23" s="237" customFormat="1" ht="19.5">
      <c r="A229" s="388" t="s">
        <v>759</v>
      </c>
      <c r="B229" s="245" t="s">
        <v>749</v>
      </c>
      <c r="C229" s="221"/>
      <c r="D229" s="223" t="s">
        <v>273</v>
      </c>
      <c r="E229" s="223" t="s">
        <v>273</v>
      </c>
      <c r="F229" s="223" t="s">
        <v>273</v>
      </c>
      <c r="G229" s="234"/>
      <c r="H229" s="221"/>
      <c r="I229" s="221"/>
      <c r="J229" s="221"/>
      <c r="K229" s="223" t="s">
        <v>273</v>
      </c>
      <c r="L229" s="221"/>
      <c r="M229" s="223" t="s">
        <v>273</v>
      </c>
      <c r="N229" s="224">
        <f>J229+L229</f>
        <v>0</v>
      </c>
      <c r="O229" s="223" t="s">
        <v>273</v>
      </c>
      <c r="P229" s="225">
        <f>C229+G229+H229+N229</f>
        <v>0</v>
      </c>
      <c r="Q229" s="223" t="s">
        <v>273</v>
      </c>
      <c r="R229" s="223" t="s">
        <v>273</v>
      </c>
      <c r="S229" s="223" t="s">
        <v>273</v>
      </c>
      <c r="T229" s="226"/>
      <c r="U229" s="246"/>
      <c r="W229" s="244"/>
    </row>
    <row r="230" spans="1:23" s="237" customFormat="1" ht="19.5">
      <c r="A230" s="388" t="s">
        <v>771</v>
      </c>
      <c r="B230" s="245" t="s">
        <v>461</v>
      </c>
      <c r="C230" s="221"/>
      <c r="D230" s="223" t="s">
        <v>273</v>
      </c>
      <c r="E230" s="223" t="s">
        <v>273</v>
      </c>
      <c r="F230" s="223" t="s">
        <v>273</v>
      </c>
      <c r="G230" s="470"/>
      <c r="H230" s="221"/>
      <c r="I230" s="221"/>
      <c r="J230" s="221"/>
      <c r="K230" s="223" t="s">
        <v>273</v>
      </c>
      <c r="L230" s="221"/>
      <c r="M230" s="223" t="s">
        <v>273</v>
      </c>
      <c r="N230" s="224">
        <f t="shared" si="27"/>
        <v>0</v>
      </c>
      <c r="O230" s="223" t="s">
        <v>273</v>
      </c>
      <c r="P230" s="225">
        <f t="shared" si="28"/>
        <v>0</v>
      </c>
      <c r="Q230" s="223" t="s">
        <v>273</v>
      </c>
      <c r="R230" s="223" t="s">
        <v>273</v>
      </c>
      <c r="S230" s="223" t="s">
        <v>273</v>
      </c>
      <c r="T230" s="226"/>
      <c r="U230" s="246"/>
      <c r="W230" s="244"/>
    </row>
    <row r="231" spans="1:23" s="246" customFormat="1" ht="19.5">
      <c r="A231" s="388" t="s">
        <v>772</v>
      </c>
      <c r="B231" s="245" t="s">
        <v>462</v>
      </c>
      <c r="C231" s="221"/>
      <c r="D231" s="223" t="s">
        <v>273</v>
      </c>
      <c r="E231" s="223" t="s">
        <v>273</v>
      </c>
      <c r="F231" s="223" t="s">
        <v>273</v>
      </c>
      <c r="G231" s="234"/>
      <c r="H231" s="221"/>
      <c r="I231" s="221"/>
      <c r="J231" s="221"/>
      <c r="K231" s="223" t="s">
        <v>273</v>
      </c>
      <c r="L231" s="221"/>
      <c r="M231" s="223" t="s">
        <v>273</v>
      </c>
      <c r="N231" s="224">
        <f t="shared" si="27"/>
        <v>0</v>
      </c>
      <c r="O231" s="223" t="s">
        <v>273</v>
      </c>
      <c r="P231" s="225">
        <f t="shared" si="28"/>
        <v>0</v>
      </c>
      <c r="Q231" s="223" t="s">
        <v>273</v>
      </c>
      <c r="R231" s="223" t="s">
        <v>273</v>
      </c>
      <c r="S231" s="223" t="s">
        <v>273</v>
      </c>
      <c r="T231" s="226"/>
      <c r="U231" s="237"/>
      <c r="W231" s="247"/>
    </row>
    <row r="232" spans="1:23" s="246" customFormat="1" ht="19.5">
      <c r="A232" s="387" t="s">
        <v>583</v>
      </c>
      <c r="B232" s="245" t="s">
        <v>564</v>
      </c>
      <c r="C232" s="221"/>
      <c r="D232" s="223" t="s">
        <v>273</v>
      </c>
      <c r="E232" s="223" t="s">
        <v>273</v>
      </c>
      <c r="F232" s="223" t="s">
        <v>273</v>
      </c>
      <c r="G232" s="234"/>
      <c r="H232" s="221"/>
      <c r="I232" s="221"/>
      <c r="J232" s="221"/>
      <c r="K232" s="223" t="s">
        <v>273</v>
      </c>
      <c r="L232" s="221"/>
      <c r="M232" s="223" t="s">
        <v>273</v>
      </c>
      <c r="N232" s="224">
        <f>J232+L232</f>
        <v>0</v>
      </c>
      <c r="O232" s="223" t="s">
        <v>273</v>
      </c>
      <c r="P232" s="225">
        <f t="shared" si="28"/>
        <v>0</v>
      </c>
      <c r="Q232" s="223" t="s">
        <v>273</v>
      </c>
      <c r="R232" s="223" t="s">
        <v>273</v>
      </c>
      <c r="S232" s="223" t="s">
        <v>273</v>
      </c>
      <c r="T232" s="226"/>
      <c r="U232" s="237"/>
      <c r="W232" s="247"/>
    </row>
    <row r="233" spans="1:23" s="237" customFormat="1" ht="19.5">
      <c r="A233" s="388" t="s">
        <v>660</v>
      </c>
      <c r="B233" s="245" t="s">
        <v>460</v>
      </c>
      <c r="C233" s="221"/>
      <c r="D233" s="223" t="s">
        <v>273</v>
      </c>
      <c r="E233" s="223" t="s">
        <v>273</v>
      </c>
      <c r="F233" s="223" t="s">
        <v>273</v>
      </c>
      <c r="G233" s="234"/>
      <c r="H233" s="221"/>
      <c r="I233" s="221"/>
      <c r="J233" s="221"/>
      <c r="K233" s="223" t="s">
        <v>273</v>
      </c>
      <c r="L233" s="221"/>
      <c r="M233" s="223" t="s">
        <v>273</v>
      </c>
      <c r="N233" s="224">
        <f t="shared" si="27"/>
        <v>0</v>
      </c>
      <c r="O233" s="223" t="s">
        <v>273</v>
      </c>
      <c r="P233" s="225">
        <f t="shared" si="28"/>
        <v>0</v>
      </c>
      <c r="Q233" s="223" t="s">
        <v>273</v>
      </c>
      <c r="R233" s="223" t="s">
        <v>273</v>
      </c>
      <c r="S233" s="223" t="s">
        <v>273</v>
      </c>
      <c r="T233" s="226"/>
      <c r="W233" s="244"/>
    </row>
    <row r="234" spans="1:23" s="237" customFormat="1" ht="19.5">
      <c r="A234" s="388" t="s">
        <v>747</v>
      </c>
      <c r="B234" s="245" t="s">
        <v>750</v>
      </c>
      <c r="C234" s="221"/>
      <c r="D234" s="223" t="s">
        <v>273</v>
      </c>
      <c r="E234" s="223" t="s">
        <v>273</v>
      </c>
      <c r="F234" s="223" t="s">
        <v>273</v>
      </c>
      <c r="G234" s="234"/>
      <c r="H234" s="221"/>
      <c r="I234" s="221"/>
      <c r="J234" s="221"/>
      <c r="K234" s="223" t="s">
        <v>273</v>
      </c>
      <c r="L234" s="221"/>
      <c r="M234" s="223" t="s">
        <v>273</v>
      </c>
      <c r="N234" s="224">
        <f t="shared" si="27"/>
        <v>0</v>
      </c>
      <c r="O234" s="223" t="s">
        <v>273</v>
      </c>
      <c r="P234" s="225">
        <f t="shared" si="28"/>
        <v>0</v>
      </c>
      <c r="Q234" s="223" t="s">
        <v>273</v>
      </c>
      <c r="R234" s="223" t="s">
        <v>273</v>
      </c>
      <c r="S234" s="223" t="s">
        <v>273</v>
      </c>
      <c r="T234" s="226"/>
      <c r="W234" s="244"/>
    </row>
    <row r="235" spans="1:23" s="237" customFormat="1" ht="19.5">
      <c r="A235" s="388" t="s">
        <v>748</v>
      </c>
      <c r="B235" s="245" t="s">
        <v>751</v>
      </c>
      <c r="C235" s="221"/>
      <c r="D235" s="223" t="s">
        <v>273</v>
      </c>
      <c r="E235" s="223" t="s">
        <v>273</v>
      </c>
      <c r="F235" s="223" t="s">
        <v>273</v>
      </c>
      <c r="G235" s="234"/>
      <c r="H235" s="221"/>
      <c r="I235" s="221"/>
      <c r="J235" s="221"/>
      <c r="K235" s="223" t="s">
        <v>273</v>
      </c>
      <c r="L235" s="221"/>
      <c r="M235" s="223" t="s">
        <v>273</v>
      </c>
      <c r="N235" s="224">
        <f t="shared" si="27"/>
        <v>0</v>
      </c>
      <c r="O235" s="223" t="s">
        <v>273</v>
      </c>
      <c r="P235" s="225">
        <f t="shared" si="28"/>
        <v>0</v>
      </c>
      <c r="Q235" s="223" t="s">
        <v>273</v>
      </c>
      <c r="R235" s="223" t="s">
        <v>273</v>
      </c>
      <c r="S235" s="223" t="s">
        <v>273</v>
      </c>
      <c r="T235" s="226"/>
      <c r="W235" s="244"/>
    </row>
    <row r="236" spans="1:23" s="237" customFormat="1" ht="19.5">
      <c r="A236" s="388" t="s">
        <v>585</v>
      </c>
      <c r="B236" s="245" t="s">
        <v>458</v>
      </c>
      <c r="C236" s="221"/>
      <c r="D236" s="223" t="s">
        <v>273</v>
      </c>
      <c r="E236" s="223" t="s">
        <v>273</v>
      </c>
      <c r="F236" s="223" t="s">
        <v>273</v>
      </c>
      <c r="G236" s="234"/>
      <c r="H236" s="221"/>
      <c r="I236" s="221"/>
      <c r="J236" s="221"/>
      <c r="K236" s="223" t="s">
        <v>273</v>
      </c>
      <c r="L236" s="221"/>
      <c r="M236" s="223" t="s">
        <v>273</v>
      </c>
      <c r="N236" s="224">
        <f t="shared" si="27"/>
        <v>0</v>
      </c>
      <c r="O236" s="223" t="s">
        <v>273</v>
      </c>
      <c r="P236" s="225">
        <f t="shared" si="28"/>
        <v>0</v>
      </c>
      <c r="Q236" s="223" t="s">
        <v>273</v>
      </c>
      <c r="R236" s="223" t="s">
        <v>273</v>
      </c>
      <c r="S236" s="223" t="s">
        <v>273</v>
      </c>
      <c r="T236" s="226"/>
      <c r="W236" s="244"/>
    </row>
    <row r="237" spans="1:23" s="237" customFormat="1" ht="19.5">
      <c r="A237" s="388" t="s">
        <v>586</v>
      </c>
      <c r="B237" s="245" t="s">
        <v>453</v>
      </c>
      <c r="C237" s="221"/>
      <c r="D237" s="223" t="s">
        <v>273</v>
      </c>
      <c r="E237" s="223" t="s">
        <v>273</v>
      </c>
      <c r="F237" s="223" t="s">
        <v>273</v>
      </c>
      <c r="G237" s="234"/>
      <c r="H237" s="221"/>
      <c r="I237" s="221"/>
      <c r="J237" s="221"/>
      <c r="K237" s="223" t="s">
        <v>273</v>
      </c>
      <c r="L237" s="221"/>
      <c r="M237" s="223" t="s">
        <v>273</v>
      </c>
      <c r="N237" s="224">
        <f t="shared" si="27"/>
        <v>0</v>
      </c>
      <c r="O237" s="223" t="s">
        <v>273</v>
      </c>
      <c r="P237" s="225">
        <f t="shared" si="28"/>
        <v>0</v>
      </c>
      <c r="Q237" s="223" t="s">
        <v>273</v>
      </c>
      <c r="R237" s="223" t="s">
        <v>273</v>
      </c>
      <c r="S237" s="223" t="s">
        <v>273</v>
      </c>
      <c r="T237" s="226"/>
      <c r="W237" s="244"/>
    </row>
    <row r="238" spans="1:23" s="237" customFormat="1" ht="19.5">
      <c r="A238" s="388" t="s">
        <v>587</v>
      </c>
      <c r="B238" s="245" t="s">
        <v>454</v>
      </c>
      <c r="C238" s="221"/>
      <c r="D238" s="223" t="s">
        <v>273</v>
      </c>
      <c r="E238" s="223" t="s">
        <v>273</v>
      </c>
      <c r="F238" s="223" t="s">
        <v>273</v>
      </c>
      <c r="G238" s="454"/>
      <c r="H238" s="221"/>
      <c r="I238" s="221"/>
      <c r="J238" s="221"/>
      <c r="K238" s="223" t="s">
        <v>273</v>
      </c>
      <c r="L238" s="221"/>
      <c r="M238" s="223" t="s">
        <v>273</v>
      </c>
      <c r="N238" s="224">
        <f t="shared" si="27"/>
        <v>0</v>
      </c>
      <c r="O238" s="223" t="s">
        <v>273</v>
      </c>
      <c r="P238" s="225">
        <f t="shared" si="28"/>
        <v>0</v>
      </c>
      <c r="Q238" s="223" t="s">
        <v>273</v>
      </c>
      <c r="R238" s="223" t="s">
        <v>273</v>
      </c>
      <c r="S238" s="223" t="s">
        <v>273</v>
      </c>
      <c r="T238" s="226"/>
      <c r="U238" s="378"/>
      <c r="W238" s="244"/>
    </row>
    <row r="239" spans="1:23" s="237" customFormat="1" ht="19.5">
      <c r="A239" s="388" t="s">
        <v>588</v>
      </c>
      <c r="B239" s="245" t="s">
        <v>456</v>
      </c>
      <c r="C239" s="221"/>
      <c r="D239" s="223" t="s">
        <v>273</v>
      </c>
      <c r="E239" s="223" t="s">
        <v>273</v>
      </c>
      <c r="F239" s="223" t="s">
        <v>273</v>
      </c>
      <c r="G239" s="471"/>
      <c r="H239" s="221"/>
      <c r="I239" s="221"/>
      <c r="J239" s="221"/>
      <c r="K239" s="223" t="s">
        <v>273</v>
      </c>
      <c r="L239" s="221"/>
      <c r="M239" s="223" t="s">
        <v>273</v>
      </c>
      <c r="N239" s="224">
        <f t="shared" si="27"/>
        <v>0</v>
      </c>
      <c r="O239" s="223" t="s">
        <v>273</v>
      </c>
      <c r="P239" s="225">
        <f t="shared" si="28"/>
        <v>0</v>
      </c>
      <c r="Q239" s="223" t="s">
        <v>273</v>
      </c>
      <c r="R239" s="223" t="s">
        <v>273</v>
      </c>
      <c r="S239" s="223" t="s">
        <v>273</v>
      </c>
      <c r="T239" s="226"/>
      <c r="W239" s="244"/>
    </row>
    <row r="240" spans="1:23" s="378" customFormat="1" ht="19.5">
      <c r="A240" s="472" t="s">
        <v>614</v>
      </c>
      <c r="B240" s="473" t="s">
        <v>463</v>
      </c>
      <c r="C240" s="221"/>
      <c r="D240" s="223" t="s">
        <v>273</v>
      </c>
      <c r="E240" s="223" t="s">
        <v>273</v>
      </c>
      <c r="F240" s="223" t="s">
        <v>273</v>
      </c>
      <c r="G240" s="218"/>
      <c r="H240" s="221"/>
      <c r="I240" s="221"/>
      <c r="J240" s="221"/>
      <c r="K240" s="223" t="s">
        <v>273</v>
      </c>
      <c r="L240" s="221"/>
      <c r="M240" s="223" t="s">
        <v>273</v>
      </c>
      <c r="N240" s="224">
        <f>J240+L240</f>
        <v>0</v>
      </c>
      <c r="O240" s="223" t="s">
        <v>273</v>
      </c>
      <c r="P240" s="225">
        <f t="shared" si="28"/>
        <v>0</v>
      </c>
      <c r="Q240" s="223" t="s">
        <v>273</v>
      </c>
      <c r="R240" s="223" t="s">
        <v>273</v>
      </c>
      <c r="S240" s="223" t="s">
        <v>273</v>
      </c>
      <c r="T240" s="226"/>
      <c r="U240" s="237"/>
      <c r="W240" s="379"/>
    </row>
    <row r="241" spans="1:23" s="237" customFormat="1" ht="19.5">
      <c r="A241" s="466" t="s">
        <v>452</v>
      </c>
      <c r="B241" s="381"/>
      <c r="C241" s="227"/>
      <c r="D241" s="243" t="s">
        <v>273</v>
      </c>
      <c r="E241" s="243" t="s">
        <v>273</v>
      </c>
      <c r="F241" s="243" t="s">
        <v>273</v>
      </c>
      <c r="G241" s="474"/>
      <c r="H241" s="227"/>
      <c r="I241" s="227"/>
      <c r="J241" s="227"/>
      <c r="K241" s="243" t="s">
        <v>273</v>
      </c>
      <c r="L241" s="227"/>
      <c r="M241" s="243" t="s">
        <v>273</v>
      </c>
      <c r="N241" s="375"/>
      <c r="O241" s="243" t="s">
        <v>273</v>
      </c>
      <c r="P241" s="376"/>
      <c r="Q241" s="243" t="s">
        <v>273</v>
      </c>
      <c r="R241" s="243" t="s">
        <v>273</v>
      </c>
      <c r="S241" s="243" t="s">
        <v>273</v>
      </c>
      <c r="T241" s="377"/>
      <c r="U241" s="151"/>
      <c r="W241" s="244"/>
    </row>
    <row r="242" spans="1:23" s="237" customFormat="1" ht="19.5">
      <c r="A242" s="472" t="s">
        <v>615</v>
      </c>
      <c r="B242" s="473" t="s">
        <v>265</v>
      </c>
      <c r="C242" s="221"/>
      <c r="D242" s="223" t="s">
        <v>273</v>
      </c>
      <c r="E242" s="223" t="s">
        <v>273</v>
      </c>
      <c r="F242" s="223" t="s">
        <v>273</v>
      </c>
      <c r="G242" s="469"/>
      <c r="H242" s="221"/>
      <c r="I242" s="221"/>
      <c r="J242" s="221"/>
      <c r="K242" s="223" t="s">
        <v>273</v>
      </c>
      <c r="L242" s="221"/>
      <c r="M242" s="223" t="s">
        <v>273</v>
      </c>
      <c r="N242" s="224">
        <f>J242+L242</f>
        <v>0</v>
      </c>
      <c r="O242" s="223" t="s">
        <v>273</v>
      </c>
      <c r="P242" s="225">
        <f>C242+G242+H242+N242</f>
        <v>0</v>
      </c>
      <c r="Q242" s="223" t="s">
        <v>273</v>
      </c>
      <c r="R242" s="223" t="s">
        <v>273</v>
      </c>
      <c r="S242" s="223" t="s">
        <v>273</v>
      </c>
      <c r="T242" s="226"/>
      <c r="U242" s="152"/>
      <c r="W242" s="244"/>
    </row>
    <row r="243" spans="1:20" ht="15.75" customHeight="1">
      <c r="A243" s="475"/>
      <c r="B243" s="239"/>
      <c r="C243" s="227"/>
      <c r="D243" s="243" t="s">
        <v>273</v>
      </c>
      <c r="E243" s="243" t="s">
        <v>273</v>
      </c>
      <c r="F243" s="243" t="s">
        <v>273</v>
      </c>
      <c r="G243" s="465"/>
      <c r="H243" s="227"/>
      <c r="I243" s="227"/>
      <c r="J243" s="227"/>
      <c r="K243" s="243" t="s">
        <v>273</v>
      </c>
      <c r="L243" s="227"/>
      <c r="M243" s="243" t="s">
        <v>273</v>
      </c>
      <c r="N243" s="375"/>
      <c r="O243" s="243" t="s">
        <v>273</v>
      </c>
      <c r="P243" s="376"/>
      <c r="Q243" s="243" t="s">
        <v>273</v>
      </c>
      <c r="R243" s="243" t="s">
        <v>273</v>
      </c>
      <c r="S243" s="243" t="s">
        <v>273</v>
      </c>
      <c r="T243" s="377"/>
    </row>
    <row r="244" spans="1:21" s="152" customFormat="1" ht="15.75" customHeight="1">
      <c r="A244" s="240" t="s">
        <v>667</v>
      </c>
      <c r="B244" s="231"/>
      <c r="C244" s="224">
        <f>SUM(C245:C248)</f>
        <v>0</v>
      </c>
      <c r="D244" s="223" t="s">
        <v>273</v>
      </c>
      <c r="E244" s="223" t="s">
        <v>273</v>
      </c>
      <c r="F244" s="223" t="s">
        <v>273</v>
      </c>
      <c r="G244" s="469">
        <f>SUM(G245:G248)</f>
        <v>0</v>
      </c>
      <c r="H244" s="224">
        <f>SUM(H245:H248)</f>
        <v>0</v>
      </c>
      <c r="I244" s="224">
        <f>SUM(I245:I248)</f>
        <v>0</v>
      </c>
      <c r="J244" s="224">
        <f>SUM(J245:J248)</f>
        <v>0</v>
      </c>
      <c r="K244" s="223" t="s">
        <v>273</v>
      </c>
      <c r="L244" s="224">
        <f>SUM(L245:L248)</f>
        <v>0</v>
      </c>
      <c r="M244" s="223" t="s">
        <v>273</v>
      </c>
      <c r="N244" s="224">
        <f>J244+L244</f>
        <v>0</v>
      </c>
      <c r="O244" s="223" t="s">
        <v>273</v>
      </c>
      <c r="P244" s="225">
        <f>C244+G244+H244+N244</f>
        <v>0</v>
      </c>
      <c r="Q244" s="223" t="s">
        <v>273</v>
      </c>
      <c r="R244" s="223" t="s">
        <v>273</v>
      </c>
      <c r="S244" s="223" t="s">
        <v>273</v>
      </c>
      <c r="T244" s="242">
        <f>SUM(T245:T248)</f>
        <v>0</v>
      </c>
      <c r="U244" s="151"/>
    </row>
    <row r="245" spans="1:20" ht="15.75" customHeight="1">
      <c r="A245" s="220" t="s">
        <v>616</v>
      </c>
      <c r="B245" s="231">
        <v>918</v>
      </c>
      <c r="C245" s="221"/>
      <c r="D245" s="223" t="s">
        <v>273</v>
      </c>
      <c r="E245" s="223" t="s">
        <v>273</v>
      </c>
      <c r="F245" s="223" t="s">
        <v>273</v>
      </c>
      <c r="G245" s="469"/>
      <c r="H245" s="221"/>
      <c r="I245" s="221"/>
      <c r="J245" s="221"/>
      <c r="K245" s="223" t="s">
        <v>273</v>
      </c>
      <c r="L245" s="221"/>
      <c r="M245" s="223" t="s">
        <v>273</v>
      </c>
      <c r="N245" s="224">
        <f>J245+L245</f>
        <v>0</v>
      </c>
      <c r="O245" s="223" t="s">
        <v>273</v>
      </c>
      <c r="P245" s="225">
        <f>C245+G245+H245+N245</f>
        <v>0</v>
      </c>
      <c r="Q245" s="223" t="s">
        <v>273</v>
      </c>
      <c r="R245" s="223" t="s">
        <v>273</v>
      </c>
      <c r="S245" s="223" t="s">
        <v>273</v>
      </c>
      <c r="T245" s="226"/>
    </row>
    <row r="246" spans="1:21" ht="15.75" customHeight="1">
      <c r="A246" s="301" t="s">
        <v>617</v>
      </c>
      <c r="B246" s="231">
        <v>917</v>
      </c>
      <c r="C246" s="221"/>
      <c r="D246" s="223" t="s">
        <v>273</v>
      </c>
      <c r="E246" s="223" t="s">
        <v>273</v>
      </c>
      <c r="F246" s="223" t="s">
        <v>273</v>
      </c>
      <c r="G246" s="469"/>
      <c r="H246" s="221"/>
      <c r="I246" s="221"/>
      <c r="J246" s="221"/>
      <c r="K246" s="223" t="s">
        <v>273</v>
      </c>
      <c r="L246" s="221"/>
      <c r="M246" s="223" t="s">
        <v>273</v>
      </c>
      <c r="N246" s="224">
        <f>J246+L246</f>
        <v>0</v>
      </c>
      <c r="O246" s="223" t="s">
        <v>273</v>
      </c>
      <c r="P246" s="225">
        <f>C246+G246+H246+N246</f>
        <v>0</v>
      </c>
      <c r="Q246" s="223" t="s">
        <v>273</v>
      </c>
      <c r="R246" s="223" t="s">
        <v>273</v>
      </c>
      <c r="S246" s="223" t="s">
        <v>273</v>
      </c>
      <c r="T246" s="226"/>
      <c r="U246" s="152"/>
    </row>
    <row r="247" spans="1:20" ht="15.75" customHeight="1">
      <c r="A247" s="220" t="s">
        <v>618</v>
      </c>
      <c r="B247" s="231">
        <v>919</v>
      </c>
      <c r="C247" s="221"/>
      <c r="D247" s="223" t="s">
        <v>273</v>
      </c>
      <c r="E247" s="223" t="s">
        <v>273</v>
      </c>
      <c r="F247" s="223" t="s">
        <v>273</v>
      </c>
      <c r="G247" s="469"/>
      <c r="H247" s="221"/>
      <c r="I247" s="221"/>
      <c r="J247" s="221"/>
      <c r="K247" s="223" t="s">
        <v>273</v>
      </c>
      <c r="L247" s="221"/>
      <c r="M247" s="223" t="s">
        <v>273</v>
      </c>
      <c r="N247" s="224">
        <f>J247+L247</f>
        <v>0</v>
      </c>
      <c r="O247" s="223" t="s">
        <v>273</v>
      </c>
      <c r="P247" s="225">
        <f>C247+G247+H247+N247</f>
        <v>0</v>
      </c>
      <c r="Q247" s="223" t="s">
        <v>273</v>
      </c>
      <c r="R247" s="223" t="s">
        <v>273</v>
      </c>
      <c r="S247" s="223" t="s">
        <v>273</v>
      </c>
      <c r="T247" s="226"/>
    </row>
    <row r="248" spans="1:20" s="152" customFormat="1" ht="15.75" customHeight="1">
      <c r="A248" s="220" t="s">
        <v>619</v>
      </c>
      <c r="B248" s="231" t="s">
        <v>464</v>
      </c>
      <c r="C248" s="221"/>
      <c r="D248" s="223" t="s">
        <v>273</v>
      </c>
      <c r="E248" s="223" t="s">
        <v>273</v>
      </c>
      <c r="F248" s="223" t="s">
        <v>273</v>
      </c>
      <c r="G248" s="469"/>
      <c r="H248" s="221"/>
      <c r="I248" s="221"/>
      <c r="J248" s="221"/>
      <c r="K248" s="223" t="s">
        <v>273</v>
      </c>
      <c r="L248" s="221"/>
      <c r="M248" s="223" t="s">
        <v>273</v>
      </c>
      <c r="N248" s="224">
        <f>J248+L248</f>
        <v>0</v>
      </c>
      <c r="O248" s="223" t="s">
        <v>273</v>
      </c>
      <c r="P248" s="225">
        <f>C248+G248+H248+N248</f>
        <v>0</v>
      </c>
      <c r="Q248" s="223" t="s">
        <v>273</v>
      </c>
      <c r="R248" s="223" t="s">
        <v>273</v>
      </c>
      <c r="S248" s="223" t="s">
        <v>273</v>
      </c>
      <c r="T248" s="226"/>
    </row>
    <row r="249" spans="1:20" ht="15.75" customHeight="1">
      <c r="A249" s="475"/>
      <c r="B249" s="239"/>
      <c r="C249" s="227"/>
      <c r="D249" s="243" t="s">
        <v>273</v>
      </c>
      <c r="E249" s="243" t="s">
        <v>273</v>
      </c>
      <c r="F249" s="243" t="s">
        <v>273</v>
      </c>
      <c r="G249" s="465"/>
      <c r="H249" s="227"/>
      <c r="I249" s="227"/>
      <c r="J249" s="227"/>
      <c r="K249" s="243" t="s">
        <v>273</v>
      </c>
      <c r="L249" s="227"/>
      <c r="M249" s="243" t="s">
        <v>273</v>
      </c>
      <c r="N249" s="375"/>
      <c r="O249" s="243" t="s">
        <v>273</v>
      </c>
      <c r="P249" s="376"/>
      <c r="Q249" s="243" t="s">
        <v>273</v>
      </c>
      <c r="R249" s="243" t="s">
        <v>273</v>
      </c>
      <c r="S249" s="243" t="s">
        <v>273</v>
      </c>
      <c r="T249" s="377"/>
    </row>
    <row r="250" spans="1:21" s="152" customFormat="1" ht="15.75" customHeight="1">
      <c r="A250" s="240" t="s">
        <v>465</v>
      </c>
      <c r="B250" s="231"/>
      <c r="C250" s="224">
        <f>SUM(C251:C256)</f>
        <v>0</v>
      </c>
      <c r="D250" s="223" t="s">
        <v>273</v>
      </c>
      <c r="E250" s="223" t="s">
        <v>273</v>
      </c>
      <c r="F250" s="223" t="s">
        <v>273</v>
      </c>
      <c r="G250" s="476">
        <f>SUM(G251:G256)</f>
        <v>0</v>
      </c>
      <c r="H250" s="224">
        <f>SUM(H251:H256)</f>
        <v>0</v>
      </c>
      <c r="I250" s="224">
        <f>SUM(I251:I256)</f>
        <v>0</v>
      </c>
      <c r="J250" s="224">
        <f>SUM(J251:J256)</f>
        <v>0</v>
      </c>
      <c r="K250" s="223" t="s">
        <v>273</v>
      </c>
      <c r="L250" s="224">
        <f>SUM(L251:L256)</f>
        <v>0</v>
      </c>
      <c r="M250" s="223" t="s">
        <v>273</v>
      </c>
      <c r="N250" s="224">
        <f>J250+L250</f>
        <v>0</v>
      </c>
      <c r="O250" s="223" t="s">
        <v>273</v>
      </c>
      <c r="P250" s="225">
        <f>C250+G250+H250+N250</f>
        <v>0</v>
      </c>
      <c r="Q250" s="223" t="s">
        <v>273</v>
      </c>
      <c r="R250" s="223" t="s">
        <v>273</v>
      </c>
      <c r="S250" s="223" t="s">
        <v>273</v>
      </c>
      <c r="T250" s="242">
        <f>SUM(T251:T256)</f>
        <v>0</v>
      </c>
      <c r="U250" s="151"/>
    </row>
    <row r="251" spans="1:21" ht="15.75" customHeight="1">
      <c r="A251" s="220" t="s">
        <v>620</v>
      </c>
      <c r="B251" s="231">
        <v>901</v>
      </c>
      <c r="C251" s="221"/>
      <c r="D251" s="223" t="s">
        <v>273</v>
      </c>
      <c r="E251" s="223" t="s">
        <v>273</v>
      </c>
      <c r="F251" s="223" t="s">
        <v>273</v>
      </c>
      <c r="G251" s="471"/>
      <c r="H251" s="221"/>
      <c r="I251" s="221"/>
      <c r="J251" s="221"/>
      <c r="K251" s="223" t="s">
        <v>273</v>
      </c>
      <c r="L251" s="221"/>
      <c r="M251" s="223" t="s">
        <v>273</v>
      </c>
      <c r="N251" s="224">
        <f aca="true" t="shared" si="29" ref="N251:N256">J251+L251</f>
        <v>0</v>
      </c>
      <c r="O251" s="223" t="s">
        <v>273</v>
      </c>
      <c r="P251" s="225">
        <f aca="true" t="shared" si="30" ref="P251:P256">C251+G251+H251+N251</f>
        <v>0</v>
      </c>
      <c r="Q251" s="223" t="s">
        <v>273</v>
      </c>
      <c r="R251" s="223" t="s">
        <v>273</v>
      </c>
      <c r="S251" s="223" t="s">
        <v>273</v>
      </c>
      <c r="T251" s="226"/>
      <c r="U251" s="152"/>
    </row>
    <row r="252" spans="1:21" ht="15.75" customHeight="1">
      <c r="A252" s="220" t="s">
        <v>621</v>
      </c>
      <c r="B252" s="231">
        <v>905</v>
      </c>
      <c r="C252" s="221"/>
      <c r="D252" s="223" t="s">
        <v>273</v>
      </c>
      <c r="E252" s="223" t="s">
        <v>273</v>
      </c>
      <c r="F252" s="223" t="s">
        <v>273</v>
      </c>
      <c r="G252" s="477"/>
      <c r="H252" s="221"/>
      <c r="I252" s="221"/>
      <c r="J252" s="221"/>
      <c r="K252" s="223" t="s">
        <v>273</v>
      </c>
      <c r="L252" s="221"/>
      <c r="M252" s="223" t="s">
        <v>273</v>
      </c>
      <c r="N252" s="224">
        <f t="shared" si="29"/>
        <v>0</v>
      </c>
      <c r="O252" s="223" t="s">
        <v>273</v>
      </c>
      <c r="P252" s="225">
        <f t="shared" si="30"/>
        <v>0</v>
      </c>
      <c r="Q252" s="223" t="s">
        <v>273</v>
      </c>
      <c r="R252" s="223" t="s">
        <v>273</v>
      </c>
      <c r="S252" s="223" t="s">
        <v>273</v>
      </c>
      <c r="T252" s="226"/>
      <c r="U252" s="152"/>
    </row>
    <row r="253" spans="1:20" s="152" customFormat="1" ht="15.75" customHeight="1">
      <c r="A253" s="220" t="s">
        <v>622</v>
      </c>
      <c r="B253" s="231" t="s">
        <v>466</v>
      </c>
      <c r="C253" s="221"/>
      <c r="D253" s="223" t="s">
        <v>273</v>
      </c>
      <c r="E253" s="223" t="s">
        <v>273</v>
      </c>
      <c r="F253" s="223" t="s">
        <v>273</v>
      </c>
      <c r="G253" s="469"/>
      <c r="H253" s="221"/>
      <c r="I253" s="221"/>
      <c r="J253" s="221"/>
      <c r="K253" s="223" t="s">
        <v>273</v>
      </c>
      <c r="L253" s="221"/>
      <c r="M253" s="223" t="s">
        <v>273</v>
      </c>
      <c r="N253" s="224">
        <f t="shared" si="29"/>
        <v>0</v>
      </c>
      <c r="O253" s="223" t="s">
        <v>273</v>
      </c>
      <c r="P253" s="225">
        <f t="shared" si="30"/>
        <v>0</v>
      </c>
      <c r="Q253" s="223" t="s">
        <v>273</v>
      </c>
      <c r="R253" s="223" t="s">
        <v>273</v>
      </c>
      <c r="S253" s="223" t="s">
        <v>273</v>
      </c>
      <c r="T253" s="226"/>
    </row>
    <row r="254" spans="1:20" s="152" customFormat="1" ht="15.75" customHeight="1">
      <c r="A254" s="220" t="s">
        <v>623</v>
      </c>
      <c r="B254" s="231">
        <v>903</v>
      </c>
      <c r="C254" s="221"/>
      <c r="D254" s="223" t="s">
        <v>273</v>
      </c>
      <c r="E254" s="223" t="s">
        <v>273</v>
      </c>
      <c r="F254" s="223" t="s">
        <v>273</v>
      </c>
      <c r="G254" s="469"/>
      <c r="H254" s="221"/>
      <c r="I254" s="221"/>
      <c r="J254" s="221"/>
      <c r="K254" s="223" t="s">
        <v>273</v>
      </c>
      <c r="L254" s="221"/>
      <c r="M254" s="223" t="s">
        <v>273</v>
      </c>
      <c r="N254" s="224">
        <f>J254+L254</f>
        <v>0</v>
      </c>
      <c r="O254" s="223" t="s">
        <v>273</v>
      </c>
      <c r="P254" s="225">
        <f t="shared" si="30"/>
        <v>0</v>
      </c>
      <c r="Q254" s="223" t="s">
        <v>273</v>
      </c>
      <c r="R254" s="223" t="s">
        <v>273</v>
      </c>
      <c r="S254" s="223" t="s">
        <v>273</v>
      </c>
      <c r="T254" s="226"/>
    </row>
    <row r="255" spans="1:21" s="152" customFormat="1" ht="15.75" customHeight="1">
      <c r="A255" s="220" t="s">
        <v>624</v>
      </c>
      <c r="B255" s="231" t="s">
        <v>467</v>
      </c>
      <c r="C255" s="221"/>
      <c r="D255" s="223" t="s">
        <v>273</v>
      </c>
      <c r="E255" s="223" t="s">
        <v>273</v>
      </c>
      <c r="F255" s="223" t="s">
        <v>273</v>
      </c>
      <c r="G255" s="477"/>
      <c r="H255" s="221"/>
      <c r="I255" s="221"/>
      <c r="J255" s="221"/>
      <c r="K255" s="223" t="s">
        <v>273</v>
      </c>
      <c r="L255" s="221"/>
      <c r="M255" s="223" t="s">
        <v>273</v>
      </c>
      <c r="N255" s="224">
        <f t="shared" si="29"/>
        <v>0</v>
      </c>
      <c r="O255" s="223" t="s">
        <v>273</v>
      </c>
      <c r="P255" s="225">
        <f t="shared" si="30"/>
        <v>0</v>
      </c>
      <c r="Q255" s="223" t="s">
        <v>273</v>
      </c>
      <c r="R255" s="223" t="s">
        <v>273</v>
      </c>
      <c r="S255" s="223" t="s">
        <v>273</v>
      </c>
      <c r="T255" s="226"/>
      <c r="U255" s="151"/>
    </row>
    <row r="256" spans="1:21" s="152" customFormat="1" ht="15.75" customHeight="1">
      <c r="A256" s="220" t="s">
        <v>658</v>
      </c>
      <c r="B256" s="231" t="s">
        <v>468</v>
      </c>
      <c r="C256" s="221"/>
      <c r="D256" s="223" t="s">
        <v>273</v>
      </c>
      <c r="E256" s="223" t="s">
        <v>273</v>
      </c>
      <c r="F256" s="223" t="s">
        <v>273</v>
      </c>
      <c r="G256" s="465"/>
      <c r="H256" s="221"/>
      <c r="I256" s="221"/>
      <c r="J256" s="221"/>
      <c r="K256" s="223" t="s">
        <v>273</v>
      </c>
      <c r="L256" s="221"/>
      <c r="M256" s="223" t="s">
        <v>273</v>
      </c>
      <c r="N256" s="224">
        <f t="shared" si="29"/>
        <v>0</v>
      </c>
      <c r="O256" s="223" t="s">
        <v>273</v>
      </c>
      <c r="P256" s="225">
        <f t="shared" si="30"/>
        <v>0</v>
      </c>
      <c r="Q256" s="223" t="s">
        <v>273</v>
      </c>
      <c r="R256" s="223" t="s">
        <v>273</v>
      </c>
      <c r="S256" s="223" t="s">
        <v>273</v>
      </c>
      <c r="T256" s="226"/>
      <c r="U256" s="151"/>
    </row>
    <row r="257" spans="1:20" ht="15.75" customHeight="1">
      <c r="A257" s="475"/>
      <c r="B257" s="239"/>
      <c r="C257" s="227"/>
      <c r="D257" s="243" t="s">
        <v>273</v>
      </c>
      <c r="E257" s="243" t="s">
        <v>273</v>
      </c>
      <c r="F257" s="243" t="s">
        <v>273</v>
      </c>
      <c r="G257" s="478"/>
      <c r="H257" s="227"/>
      <c r="I257" s="227"/>
      <c r="J257" s="227"/>
      <c r="K257" s="243" t="s">
        <v>273</v>
      </c>
      <c r="L257" s="227"/>
      <c r="M257" s="243" t="s">
        <v>273</v>
      </c>
      <c r="N257" s="375"/>
      <c r="O257" s="243" t="s">
        <v>273</v>
      </c>
      <c r="P257" s="376"/>
      <c r="Q257" s="243" t="s">
        <v>273</v>
      </c>
      <c r="R257" s="243" t="s">
        <v>273</v>
      </c>
      <c r="S257" s="243" t="s">
        <v>273</v>
      </c>
      <c r="T257" s="377"/>
    </row>
    <row r="258" spans="1:20" ht="15.75" customHeight="1">
      <c r="A258" s="240" t="s">
        <v>469</v>
      </c>
      <c r="B258" s="231"/>
      <c r="C258" s="224">
        <f>SUM(C259:C266)+C268</f>
        <v>0</v>
      </c>
      <c r="D258" s="223" t="s">
        <v>273</v>
      </c>
      <c r="E258" s="223" t="s">
        <v>273</v>
      </c>
      <c r="F258" s="223" t="s">
        <v>273</v>
      </c>
      <c r="G258" s="224">
        <f>SUM(G259:G266)+G268</f>
        <v>0</v>
      </c>
      <c r="H258" s="224">
        <f>SUM(H259:H266)+H268</f>
        <v>0</v>
      </c>
      <c r="I258" s="224">
        <f>SUM(I259:I266)+I268</f>
        <v>0</v>
      </c>
      <c r="J258" s="224">
        <f>SUM(J259:J266)+J268</f>
        <v>0</v>
      </c>
      <c r="K258" s="223" t="s">
        <v>273</v>
      </c>
      <c r="L258" s="224">
        <f>SUM(L259:L266)+L268</f>
        <v>0</v>
      </c>
      <c r="M258" s="223" t="s">
        <v>273</v>
      </c>
      <c r="N258" s="224">
        <f>J258+L258</f>
        <v>0</v>
      </c>
      <c r="O258" s="223" t="s">
        <v>273</v>
      </c>
      <c r="P258" s="225">
        <f>C258+G258+H258+N258</f>
        <v>0</v>
      </c>
      <c r="Q258" s="223" t="s">
        <v>273</v>
      </c>
      <c r="R258" s="223" t="s">
        <v>273</v>
      </c>
      <c r="S258" s="223" t="s">
        <v>273</v>
      </c>
      <c r="T258" s="741">
        <f>SUM(T259:T266)+T268</f>
        <v>0</v>
      </c>
    </row>
    <row r="259" spans="1:20" ht="15.75" customHeight="1">
      <c r="A259" s="220" t="s">
        <v>625</v>
      </c>
      <c r="B259" s="231">
        <v>915</v>
      </c>
      <c r="C259" s="221"/>
      <c r="D259" s="223" t="s">
        <v>273</v>
      </c>
      <c r="E259" s="223" t="s">
        <v>273</v>
      </c>
      <c r="F259" s="223" t="s">
        <v>273</v>
      </c>
      <c r="G259" s="465"/>
      <c r="H259" s="221"/>
      <c r="I259" s="221"/>
      <c r="J259" s="221"/>
      <c r="K259" s="223" t="s">
        <v>273</v>
      </c>
      <c r="L259" s="221"/>
      <c r="M259" s="223" t="s">
        <v>273</v>
      </c>
      <c r="N259" s="224">
        <f aca="true" t="shared" si="31" ref="N259:N266">J259+L259</f>
        <v>0</v>
      </c>
      <c r="O259" s="223" t="s">
        <v>273</v>
      </c>
      <c r="P259" s="225">
        <f aca="true" t="shared" si="32" ref="P259:P266">C259+G259+H259+N259</f>
        <v>0</v>
      </c>
      <c r="Q259" s="223" t="s">
        <v>273</v>
      </c>
      <c r="R259" s="223" t="s">
        <v>273</v>
      </c>
      <c r="S259" s="223" t="s">
        <v>273</v>
      </c>
      <c r="T259" s="226"/>
    </row>
    <row r="260" spans="1:20" ht="15.75" customHeight="1">
      <c r="A260" s="220" t="s">
        <v>670</v>
      </c>
      <c r="B260" s="231">
        <v>916</v>
      </c>
      <c r="C260" s="221"/>
      <c r="D260" s="223" t="s">
        <v>273</v>
      </c>
      <c r="E260" s="223" t="s">
        <v>273</v>
      </c>
      <c r="F260" s="223" t="s">
        <v>273</v>
      </c>
      <c r="G260" s="471"/>
      <c r="H260" s="221"/>
      <c r="I260" s="221"/>
      <c r="J260" s="221"/>
      <c r="K260" s="223" t="s">
        <v>273</v>
      </c>
      <c r="L260" s="221"/>
      <c r="M260" s="223" t="s">
        <v>273</v>
      </c>
      <c r="N260" s="224">
        <f t="shared" si="31"/>
        <v>0</v>
      </c>
      <c r="O260" s="223" t="s">
        <v>273</v>
      </c>
      <c r="P260" s="225">
        <f t="shared" si="32"/>
        <v>0</v>
      </c>
      <c r="Q260" s="223" t="s">
        <v>273</v>
      </c>
      <c r="R260" s="223" t="s">
        <v>273</v>
      </c>
      <c r="S260" s="223" t="s">
        <v>273</v>
      </c>
      <c r="T260" s="226"/>
    </row>
    <row r="261" spans="1:20" ht="15.75" customHeight="1">
      <c r="A261" s="220" t="s">
        <v>626</v>
      </c>
      <c r="B261" s="231">
        <v>909</v>
      </c>
      <c r="C261" s="221"/>
      <c r="D261" s="223" t="s">
        <v>273</v>
      </c>
      <c r="E261" s="223" t="s">
        <v>273</v>
      </c>
      <c r="F261" s="223" t="s">
        <v>273</v>
      </c>
      <c r="G261" s="469"/>
      <c r="H261" s="221"/>
      <c r="I261" s="221"/>
      <c r="J261" s="221"/>
      <c r="K261" s="223" t="s">
        <v>273</v>
      </c>
      <c r="L261" s="221"/>
      <c r="M261" s="223" t="s">
        <v>273</v>
      </c>
      <c r="N261" s="224">
        <f t="shared" si="31"/>
        <v>0</v>
      </c>
      <c r="O261" s="223" t="s">
        <v>273</v>
      </c>
      <c r="P261" s="225">
        <f t="shared" si="32"/>
        <v>0</v>
      </c>
      <c r="Q261" s="223" t="s">
        <v>273</v>
      </c>
      <c r="R261" s="223" t="s">
        <v>273</v>
      </c>
      <c r="S261" s="223" t="s">
        <v>273</v>
      </c>
      <c r="T261" s="226"/>
    </row>
    <row r="262" spans="1:20" ht="15.75" customHeight="1">
      <c r="A262" s="220" t="s">
        <v>627</v>
      </c>
      <c r="B262" s="231">
        <v>912</v>
      </c>
      <c r="C262" s="221"/>
      <c r="D262" s="223" t="s">
        <v>273</v>
      </c>
      <c r="E262" s="223" t="s">
        <v>273</v>
      </c>
      <c r="F262" s="223" t="s">
        <v>273</v>
      </c>
      <c r="G262" s="469"/>
      <c r="H262" s="221"/>
      <c r="I262" s="221"/>
      <c r="J262" s="221"/>
      <c r="K262" s="223" t="s">
        <v>273</v>
      </c>
      <c r="L262" s="221"/>
      <c r="M262" s="223" t="s">
        <v>273</v>
      </c>
      <c r="N262" s="224">
        <f t="shared" si="31"/>
        <v>0</v>
      </c>
      <c r="O262" s="223" t="s">
        <v>273</v>
      </c>
      <c r="P262" s="225">
        <f t="shared" si="32"/>
        <v>0</v>
      </c>
      <c r="Q262" s="223" t="s">
        <v>273</v>
      </c>
      <c r="R262" s="223" t="s">
        <v>273</v>
      </c>
      <c r="S262" s="223" t="s">
        <v>273</v>
      </c>
      <c r="T262" s="226"/>
    </row>
    <row r="263" spans="1:20" ht="15.75" customHeight="1">
      <c r="A263" s="220" t="s">
        <v>628</v>
      </c>
      <c r="B263" s="231">
        <v>913</v>
      </c>
      <c r="C263" s="221"/>
      <c r="D263" s="223" t="s">
        <v>273</v>
      </c>
      <c r="E263" s="223" t="s">
        <v>273</v>
      </c>
      <c r="F263" s="223" t="s">
        <v>273</v>
      </c>
      <c r="G263" s="474"/>
      <c r="H263" s="221"/>
      <c r="I263" s="221"/>
      <c r="J263" s="221"/>
      <c r="K263" s="223" t="s">
        <v>273</v>
      </c>
      <c r="L263" s="221"/>
      <c r="M263" s="223" t="s">
        <v>273</v>
      </c>
      <c r="N263" s="224">
        <f t="shared" si="31"/>
        <v>0</v>
      </c>
      <c r="O263" s="223" t="s">
        <v>273</v>
      </c>
      <c r="P263" s="225">
        <f t="shared" si="32"/>
        <v>0</v>
      </c>
      <c r="Q263" s="223" t="s">
        <v>273</v>
      </c>
      <c r="R263" s="223" t="s">
        <v>273</v>
      </c>
      <c r="S263" s="223" t="s">
        <v>273</v>
      </c>
      <c r="T263" s="226"/>
    </row>
    <row r="264" spans="1:20" ht="15.75" customHeight="1">
      <c r="A264" s="220" t="s">
        <v>629</v>
      </c>
      <c r="B264" s="231">
        <v>914</v>
      </c>
      <c r="C264" s="221"/>
      <c r="D264" s="223" t="s">
        <v>273</v>
      </c>
      <c r="E264" s="223" t="s">
        <v>273</v>
      </c>
      <c r="F264" s="223" t="s">
        <v>273</v>
      </c>
      <c r="G264" s="479"/>
      <c r="H264" s="221"/>
      <c r="I264" s="221"/>
      <c r="J264" s="221"/>
      <c r="K264" s="223" t="s">
        <v>273</v>
      </c>
      <c r="L264" s="221"/>
      <c r="M264" s="223" t="s">
        <v>273</v>
      </c>
      <c r="N264" s="224">
        <f>J264+L264</f>
        <v>0</v>
      </c>
      <c r="O264" s="223" t="s">
        <v>273</v>
      </c>
      <c r="P264" s="225">
        <f t="shared" si="32"/>
        <v>0</v>
      </c>
      <c r="Q264" s="223" t="s">
        <v>273</v>
      </c>
      <c r="R264" s="223" t="s">
        <v>273</v>
      </c>
      <c r="S264" s="223" t="s">
        <v>273</v>
      </c>
      <c r="T264" s="226"/>
    </row>
    <row r="265" spans="1:20" ht="15.75" customHeight="1">
      <c r="A265" s="220" t="s">
        <v>630</v>
      </c>
      <c r="B265" s="231">
        <v>906</v>
      </c>
      <c r="C265" s="221"/>
      <c r="D265" s="223" t="s">
        <v>273</v>
      </c>
      <c r="E265" s="223" t="s">
        <v>273</v>
      </c>
      <c r="F265" s="223" t="s">
        <v>273</v>
      </c>
      <c r="G265" s="480"/>
      <c r="H265" s="221"/>
      <c r="I265" s="221"/>
      <c r="J265" s="221"/>
      <c r="K265" s="223" t="s">
        <v>273</v>
      </c>
      <c r="L265" s="221"/>
      <c r="M265" s="223" t="s">
        <v>273</v>
      </c>
      <c r="N265" s="224">
        <f t="shared" si="31"/>
        <v>0</v>
      </c>
      <c r="O265" s="223" t="s">
        <v>273</v>
      </c>
      <c r="P265" s="225">
        <f t="shared" si="32"/>
        <v>0</v>
      </c>
      <c r="Q265" s="223" t="s">
        <v>273</v>
      </c>
      <c r="R265" s="223" t="s">
        <v>273</v>
      </c>
      <c r="S265" s="223" t="s">
        <v>273</v>
      </c>
      <c r="T265" s="226"/>
    </row>
    <row r="266" spans="1:20" ht="15.75" customHeight="1">
      <c r="A266" s="220" t="s">
        <v>631</v>
      </c>
      <c r="B266" s="231">
        <v>910</v>
      </c>
      <c r="C266" s="221"/>
      <c r="D266" s="223" t="s">
        <v>273</v>
      </c>
      <c r="E266" s="223" t="s">
        <v>273</v>
      </c>
      <c r="F266" s="223" t="s">
        <v>273</v>
      </c>
      <c r="G266" s="469"/>
      <c r="H266" s="221"/>
      <c r="I266" s="221"/>
      <c r="J266" s="221"/>
      <c r="K266" s="223" t="s">
        <v>273</v>
      </c>
      <c r="L266" s="221"/>
      <c r="M266" s="223" t="s">
        <v>273</v>
      </c>
      <c r="N266" s="224">
        <f t="shared" si="31"/>
        <v>0</v>
      </c>
      <c r="O266" s="223" t="s">
        <v>273</v>
      </c>
      <c r="P266" s="225">
        <f t="shared" si="32"/>
        <v>0</v>
      </c>
      <c r="Q266" s="223" t="s">
        <v>273</v>
      </c>
      <c r="R266" s="223" t="s">
        <v>273</v>
      </c>
      <c r="S266" s="223" t="s">
        <v>273</v>
      </c>
      <c r="T266" s="226"/>
    </row>
    <row r="267" spans="1:21" ht="15.75" customHeight="1">
      <c r="A267" s="456" t="s">
        <v>655</v>
      </c>
      <c r="B267" s="239"/>
      <c r="C267" s="227"/>
      <c r="D267" s="243" t="s">
        <v>273</v>
      </c>
      <c r="E267" s="243" t="s">
        <v>273</v>
      </c>
      <c r="F267" s="243" t="s">
        <v>273</v>
      </c>
      <c r="G267" s="481"/>
      <c r="H267" s="227"/>
      <c r="I267" s="227"/>
      <c r="J267" s="227"/>
      <c r="K267" s="243" t="s">
        <v>273</v>
      </c>
      <c r="L267" s="227"/>
      <c r="M267" s="243" t="s">
        <v>273</v>
      </c>
      <c r="N267" s="375"/>
      <c r="O267" s="243" t="s">
        <v>273</v>
      </c>
      <c r="P267" s="376"/>
      <c r="Q267" s="243" t="s">
        <v>273</v>
      </c>
      <c r="R267" s="243" t="s">
        <v>273</v>
      </c>
      <c r="S267" s="243" t="s">
        <v>273</v>
      </c>
      <c r="T267" s="377"/>
      <c r="U267" s="237"/>
    </row>
    <row r="268" spans="1:21" ht="15.75" customHeight="1">
      <c r="A268" s="301" t="s">
        <v>470</v>
      </c>
      <c r="B268" s="222" t="s">
        <v>471</v>
      </c>
      <c r="C268" s="221"/>
      <c r="D268" s="223" t="s">
        <v>273</v>
      </c>
      <c r="E268" s="223" t="s">
        <v>273</v>
      </c>
      <c r="F268" s="223" t="s">
        <v>273</v>
      </c>
      <c r="G268" s="221"/>
      <c r="H268" s="221"/>
      <c r="I268" s="221"/>
      <c r="J268" s="221"/>
      <c r="K268" s="223" t="s">
        <v>273</v>
      </c>
      <c r="L268" s="221"/>
      <c r="M268" s="223" t="s">
        <v>273</v>
      </c>
      <c r="N268" s="224">
        <f>J268+L268</f>
        <v>0</v>
      </c>
      <c r="O268" s="223" t="s">
        <v>273</v>
      </c>
      <c r="P268" s="225">
        <f>C268+G268+H268+N268</f>
        <v>0</v>
      </c>
      <c r="Q268" s="223" t="s">
        <v>273</v>
      </c>
      <c r="R268" s="223" t="s">
        <v>273</v>
      </c>
      <c r="S268" s="223" t="s">
        <v>273</v>
      </c>
      <c r="T268" s="742"/>
      <c r="U268" s="237"/>
    </row>
    <row r="269" spans="1:23" s="237" customFormat="1" ht="19.5">
      <c r="A269" s="220" t="s">
        <v>472</v>
      </c>
      <c r="B269" s="482"/>
      <c r="C269" s="483"/>
      <c r="D269" s="248" t="s">
        <v>273</v>
      </c>
      <c r="E269" s="248" t="s">
        <v>273</v>
      </c>
      <c r="F269" s="248" t="s">
        <v>273</v>
      </c>
      <c r="G269" s="481"/>
      <c r="H269" s="483"/>
      <c r="I269" s="483"/>
      <c r="J269" s="483"/>
      <c r="K269" s="248" t="s">
        <v>273</v>
      </c>
      <c r="L269" s="483"/>
      <c r="M269" s="248" t="s">
        <v>273</v>
      </c>
      <c r="N269" s="224">
        <f>J269+L269</f>
        <v>0</v>
      </c>
      <c r="O269" s="248" t="s">
        <v>273</v>
      </c>
      <c r="P269" s="225">
        <f>C269+G269+H269+N269</f>
        <v>0</v>
      </c>
      <c r="Q269" s="248" t="s">
        <v>273</v>
      </c>
      <c r="R269" s="223" t="s">
        <v>273</v>
      </c>
      <c r="S269" s="223" t="s">
        <v>273</v>
      </c>
      <c r="T269" s="226"/>
      <c r="W269" s="244"/>
    </row>
    <row r="270" spans="1:23" s="237" customFormat="1" ht="19.5">
      <c r="A270" s="484"/>
      <c r="B270" s="485"/>
      <c r="C270" s="221"/>
      <c r="D270" s="223" t="s">
        <v>273</v>
      </c>
      <c r="E270" s="223" t="s">
        <v>273</v>
      </c>
      <c r="F270" s="223" t="s">
        <v>273</v>
      </c>
      <c r="G270" s="486"/>
      <c r="H270" s="221"/>
      <c r="I270" s="221"/>
      <c r="J270" s="221"/>
      <c r="K270" s="223" t="s">
        <v>273</v>
      </c>
      <c r="L270" s="221"/>
      <c r="M270" s="223" t="s">
        <v>273</v>
      </c>
      <c r="N270" s="224">
        <f>J270+L270</f>
        <v>0</v>
      </c>
      <c r="O270" s="223" t="s">
        <v>273</v>
      </c>
      <c r="P270" s="225">
        <f>C270+G270+H270+N270</f>
        <v>0</v>
      </c>
      <c r="Q270" s="223" t="s">
        <v>273</v>
      </c>
      <c r="R270" s="223" t="s">
        <v>273</v>
      </c>
      <c r="S270" s="223" t="s">
        <v>273</v>
      </c>
      <c r="T270" s="226"/>
      <c r="W270" s="244"/>
    </row>
    <row r="271" spans="1:23" s="237" customFormat="1" ht="19.5">
      <c r="A271" s="294"/>
      <c r="B271" s="485"/>
      <c r="C271" s="221"/>
      <c r="D271" s="223" t="s">
        <v>273</v>
      </c>
      <c r="E271" s="223" t="s">
        <v>273</v>
      </c>
      <c r="F271" s="223" t="s">
        <v>273</v>
      </c>
      <c r="G271" s="470"/>
      <c r="H271" s="221"/>
      <c r="I271" s="221"/>
      <c r="J271" s="221"/>
      <c r="K271" s="223" t="s">
        <v>273</v>
      </c>
      <c r="L271" s="221"/>
      <c r="M271" s="223" t="s">
        <v>273</v>
      </c>
      <c r="N271" s="224">
        <f>J271+L271</f>
        <v>0</v>
      </c>
      <c r="O271" s="223" t="s">
        <v>273</v>
      </c>
      <c r="P271" s="225">
        <f>C271+G271+H271+N271</f>
        <v>0</v>
      </c>
      <c r="Q271" s="223" t="s">
        <v>273</v>
      </c>
      <c r="R271" s="223" t="s">
        <v>273</v>
      </c>
      <c r="S271" s="223" t="s">
        <v>273</v>
      </c>
      <c r="T271" s="226"/>
      <c r="U271" s="151"/>
      <c r="W271" s="244"/>
    </row>
    <row r="272" spans="1:23" s="237" customFormat="1" ht="19.5">
      <c r="A272" s="487"/>
      <c r="B272" s="482"/>
      <c r="C272" s="483"/>
      <c r="D272" s="248" t="s">
        <v>273</v>
      </c>
      <c r="E272" s="248" t="s">
        <v>273</v>
      </c>
      <c r="F272" s="248" t="s">
        <v>273</v>
      </c>
      <c r="G272" s="691"/>
      <c r="H272" s="483"/>
      <c r="I272" s="483"/>
      <c r="J272" s="483"/>
      <c r="K272" s="248" t="s">
        <v>273</v>
      </c>
      <c r="L272" s="483"/>
      <c r="M272" s="248" t="s">
        <v>273</v>
      </c>
      <c r="N272" s="224">
        <f>J272+L272</f>
        <v>0</v>
      </c>
      <c r="O272" s="248" t="s">
        <v>273</v>
      </c>
      <c r="P272" s="225">
        <f>C272+G272+H272+N272</f>
        <v>0</v>
      </c>
      <c r="Q272" s="248" t="s">
        <v>273</v>
      </c>
      <c r="R272" s="223" t="s">
        <v>273</v>
      </c>
      <c r="S272" s="223" t="s">
        <v>273</v>
      </c>
      <c r="T272" s="488"/>
      <c r="U272" s="152"/>
      <c r="W272" s="244"/>
    </row>
    <row r="273" spans="1:20" ht="15.75" customHeight="1">
      <c r="A273" s="152"/>
      <c r="B273" s="316"/>
      <c r="C273" s="227"/>
      <c r="D273" s="243" t="s">
        <v>273</v>
      </c>
      <c r="E273" s="243" t="s">
        <v>273</v>
      </c>
      <c r="F273" s="243" t="s">
        <v>273</v>
      </c>
      <c r="G273" s="481"/>
      <c r="H273" s="227"/>
      <c r="I273" s="227"/>
      <c r="J273" s="227"/>
      <c r="K273" s="243" t="s">
        <v>273</v>
      </c>
      <c r="L273" s="227"/>
      <c r="M273" s="243" t="s">
        <v>273</v>
      </c>
      <c r="N273" s="375"/>
      <c r="O273" s="243" t="s">
        <v>273</v>
      </c>
      <c r="P273" s="489"/>
      <c r="Q273" s="243" t="s">
        <v>273</v>
      </c>
      <c r="R273" s="243" t="s">
        <v>273</v>
      </c>
      <c r="S273" s="243" t="s">
        <v>273</v>
      </c>
      <c r="T273" s="377"/>
    </row>
    <row r="274" spans="1:21" s="152" customFormat="1" ht="15.75" customHeight="1">
      <c r="A274" s="240" t="s">
        <v>473</v>
      </c>
      <c r="B274" s="231"/>
      <c r="C274" s="224">
        <f>C275+C279</f>
        <v>0</v>
      </c>
      <c r="D274" s="223" t="s">
        <v>273</v>
      </c>
      <c r="E274" s="223" t="s">
        <v>273</v>
      </c>
      <c r="F274" s="223" t="s">
        <v>273</v>
      </c>
      <c r="G274" s="490">
        <f>G275+G279</f>
        <v>0</v>
      </c>
      <c r="H274" s="224">
        <f>H275+H279</f>
        <v>0</v>
      </c>
      <c r="I274" s="224">
        <f>I275+I279</f>
        <v>0</v>
      </c>
      <c r="J274" s="224">
        <f>J275+J279</f>
        <v>0</v>
      </c>
      <c r="K274" s="223" t="s">
        <v>273</v>
      </c>
      <c r="L274" s="224">
        <f>L275+L279</f>
        <v>0</v>
      </c>
      <c r="M274" s="223" t="s">
        <v>273</v>
      </c>
      <c r="N274" s="224">
        <f>J274+L274</f>
        <v>0</v>
      </c>
      <c r="O274" s="223" t="s">
        <v>273</v>
      </c>
      <c r="P274" s="225">
        <f>C274+G274+H274+N274</f>
        <v>0</v>
      </c>
      <c r="Q274" s="223" t="s">
        <v>273</v>
      </c>
      <c r="R274" s="223" t="s">
        <v>273</v>
      </c>
      <c r="S274" s="223" t="s">
        <v>273</v>
      </c>
      <c r="T274" s="242">
        <f>T275+T279</f>
        <v>0</v>
      </c>
      <c r="U274" s="151"/>
    </row>
    <row r="275" spans="1:20" ht="15.75" customHeight="1">
      <c r="A275" s="220" t="s">
        <v>656</v>
      </c>
      <c r="B275" s="231">
        <v>907</v>
      </c>
      <c r="C275" s="221"/>
      <c r="D275" s="223" t="s">
        <v>273</v>
      </c>
      <c r="E275" s="223" t="s">
        <v>273</v>
      </c>
      <c r="F275" s="223" t="s">
        <v>273</v>
      </c>
      <c r="G275" s="491"/>
      <c r="H275" s="221"/>
      <c r="I275" s="221"/>
      <c r="J275" s="221"/>
      <c r="K275" s="223" t="s">
        <v>273</v>
      </c>
      <c r="L275" s="221"/>
      <c r="M275" s="223" t="s">
        <v>273</v>
      </c>
      <c r="N275" s="224">
        <f>J275+L275</f>
        <v>0</v>
      </c>
      <c r="O275" s="223" t="s">
        <v>273</v>
      </c>
      <c r="P275" s="225">
        <f>C275+G275+H275+N275</f>
        <v>0</v>
      </c>
      <c r="Q275" s="223" t="s">
        <v>273</v>
      </c>
      <c r="R275" s="223" t="s">
        <v>273</v>
      </c>
      <c r="S275" s="223" t="s">
        <v>273</v>
      </c>
      <c r="T275" s="226"/>
    </row>
    <row r="276" spans="1:20" ht="15.75" customHeight="1">
      <c r="A276" s="492" t="s">
        <v>474</v>
      </c>
      <c r="B276" s="239" t="s">
        <v>245</v>
      </c>
      <c r="C276" s="227"/>
      <c r="D276" s="243" t="s">
        <v>273</v>
      </c>
      <c r="E276" s="243" t="s">
        <v>273</v>
      </c>
      <c r="F276" s="493" t="s">
        <v>273</v>
      </c>
      <c r="G276" s="478"/>
      <c r="H276" s="227"/>
      <c r="I276" s="227"/>
      <c r="J276" s="227"/>
      <c r="K276" s="243" t="s">
        <v>273</v>
      </c>
      <c r="L276" s="227"/>
      <c r="M276" s="243" t="s">
        <v>273</v>
      </c>
      <c r="N276" s="375"/>
      <c r="O276" s="243" t="s">
        <v>273</v>
      </c>
      <c r="P276" s="376"/>
      <c r="Q276" s="243" t="s">
        <v>273</v>
      </c>
      <c r="R276" s="243" t="s">
        <v>273</v>
      </c>
      <c r="S276" s="243" t="s">
        <v>273</v>
      </c>
      <c r="T276" s="377"/>
    </row>
    <row r="277" spans="1:20" ht="15.75" customHeight="1">
      <c r="A277" s="220" t="s">
        <v>653</v>
      </c>
      <c r="B277" s="231">
        <v>958</v>
      </c>
      <c r="C277" s="221"/>
      <c r="D277" s="223" t="s">
        <v>273</v>
      </c>
      <c r="E277" s="223" t="s">
        <v>273</v>
      </c>
      <c r="F277" s="223" t="s">
        <v>273</v>
      </c>
      <c r="G277" s="692"/>
      <c r="H277" s="221"/>
      <c r="I277" s="221"/>
      <c r="J277" s="221"/>
      <c r="K277" s="223" t="s">
        <v>273</v>
      </c>
      <c r="L277" s="221"/>
      <c r="M277" s="223" t="s">
        <v>273</v>
      </c>
      <c r="N277" s="224">
        <f>J277+L277</f>
        <v>0</v>
      </c>
      <c r="O277" s="223" t="s">
        <v>273</v>
      </c>
      <c r="P277" s="225">
        <f>C277+G277+H277+N277</f>
        <v>0</v>
      </c>
      <c r="Q277" s="223" t="s">
        <v>273</v>
      </c>
      <c r="R277" s="223" t="s">
        <v>273</v>
      </c>
      <c r="S277" s="223" t="s">
        <v>273</v>
      </c>
      <c r="T277" s="226"/>
    </row>
    <row r="278" spans="1:21" ht="15.75" customHeight="1">
      <c r="A278" s="220" t="s">
        <v>654</v>
      </c>
      <c r="B278" s="231" t="s">
        <v>475</v>
      </c>
      <c r="C278" s="221"/>
      <c r="D278" s="223" t="s">
        <v>273</v>
      </c>
      <c r="E278" s="223" t="s">
        <v>273</v>
      </c>
      <c r="F278" s="223" t="s">
        <v>273</v>
      </c>
      <c r="G278" s="693"/>
      <c r="H278" s="221"/>
      <c r="I278" s="221"/>
      <c r="J278" s="221"/>
      <c r="K278" s="223" t="s">
        <v>273</v>
      </c>
      <c r="L278" s="221"/>
      <c r="M278" s="223" t="s">
        <v>273</v>
      </c>
      <c r="N278" s="224">
        <f>J278+L278</f>
        <v>0</v>
      </c>
      <c r="O278" s="223" t="s">
        <v>273</v>
      </c>
      <c r="P278" s="225">
        <f>C278+G278+H278+N278</f>
        <v>0</v>
      </c>
      <c r="Q278" s="223" t="s">
        <v>273</v>
      </c>
      <c r="R278" s="223" t="s">
        <v>273</v>
      </c>
      <c r="S278" s="223" t="s">
        <v>273</v>
      </c>
      <c r="T278" s="226"/>
      <c r="U278" s="237"/>
    </row>
    <row r="279" spans="1:21" ht="15.75" customHeight="1">
      <c r="A279" s="295" t="s">
        <v>657</v>
      </c>
      <c r="B279" s="231">
        <v>989</v>
      </c>
      <c r="C279" s="221"/>
      <c r="D279" s="223" t="s">
        <v>273</v>
      </c>
      <c r="E279" s="223" t="s">
        <v>273</v>
      </c>
      <c r="F279" s="223" t="s">
        <v>273</v>
      </c>
      <c r="G279" s="693"/>
      <c r="H279" s="221"/>
      <c r="I279" s="221"/>
      <c r="J279" s="221"/>
      <c r="K279" s="223" t="s">
        <v>273</v>
      </c>
      <c r="L279" s="221"/>
      <c r="M279" s="223" t="s">
        <v>273</v>
      </c>
      <c r="N279" s="224">
        <f>J279+L279</f>
        <v>0</v>
      </c>
      <c r="O279" s="223" t="s">
        <v>273</v>
      </c>
      <c r="P279" s="225">
        <f>C279+G279+H279+N279</f>
        <v>0</v>
      </c>
      <c r="Q279" s="223" t="s">
        <v>273</v>
      </c>
      <c r="R279" s="223" t="s">
        <v>273</v>
      </c>
      <c r="S279" s="223" t="s">
        <v>273</v>
      </c>
      <c r="T279" s="226"/>
      <c r="U279" s="237"/>
    </row>
    <row r="280" spans="1:23" s="237" customFormat="1" ht="19.5">
      <c r="A280" s="494" t="s">
        <v>474</v>
      </c>
      <c r="B280" s="495"/>
      <c r="C280" s="496"/>
      <c r="D280" s="249" t="s">
        <v>273</v>
      </c>
      <c r="E280" s="249" t="s">
        <v>273</v>
      </c>
      <c r="F280" s="249" t="s">
        <v>273</v>
      </c>
      <c r="G280" s="693"/>
      <c r="H280" s="497"/>
      <c r="I280" s="497"/>
      <c r="J280" s="497"/>
      <c r="K280" s="249" t="s">
        <v>273</v>
      </c>
      <c r="L280" s="497"/>
      <c r="M280" s="249" t="s">
        <v>273</v>
      </c>
      <c r="N280" s="498"/>
      <c r="O280" s="249" t="s">
        <v>273</v>
      </c>
      <c r="P280" s="499"/>
      <c r="Q280" s="249" t="s">
        <v>273</v>
      </c>
      <c r="R280" s="243" t="s">
        <v>273</v>
      </c>
      <c r="S280" s="243" t="s">
        <v>273</v>
      </c>
      <c r="T280" s="457"/>
      <c r="W280" s="244"/>
    </row>
    <row r="281" spans="1:23" s="237" customFormat="1" ht="15.75" customHeight="1">
      <c r="A281" s="500" t="s">
        <v>752</v>
      </c>
      <c r="B281" s="501">
        <v>811</v>
      </c>
      <c r="C281" s="230"/>
      <c r="D281" s="223" t="s">
        <v>273</v>
      </c>
      <c r="E281" s="223" t="s">
        <v>273</v>
      </c>
      <c r="F281" s="223" t="s">
        <v>273</v>
      </c>
      <c r="G281" s="692"/>
      <c r="H281" s="230"/>
      <c r="I281" s="230"/>
      <c r="J281" s="230"/>
      <c r="K281" s="223" t="s">
        <v>273</v>
      </c>
      <c r="L281" s="230"/>
      <c r="M281" s="223" t="s">
        <v>273</v>
      </c>
      <c r="N281" s="224">
        <f aca="true" t="shared" si="33" ref="N281:N286">J281+L281</f>
        <v>0</v>
      </c>
      <c r="O281" s="223" t="s">
        <v>273</v>
      </c>
      <c r="P281" s="225">
        <f aca="true" t="shared" si="34" ref="P281:P287">C281+G281+H281+N281</f>
        <v>0</v>
      </c>
      <c r="Q281" s="223" t="s">
        <v>273</v>
      </c>
      <c r="R281" s="223" t="s">
        <v>273</v>
      </c>
      <c r="S281" s="223" t="s">
        <v>273</v>
      </c>
      <c r="T281" s="233"/>
      <c r="W281" s="244"/>
    </row>
    <row r="282" spans="1:23" s="237" customFormat="1" ht="19.5">
      <c r="A282" s="500" t="s">
        <v>652</v>
      </c>
      <c r="B282" s="502">
        <v>812</v>
      </c>
      <c r="C282" s="230"/>
      <c r="D282" s="223" t="s">
        <v>273</v>
      </c>
      <c r="E282" s="223" t="s">
        <v>273</v>
      </c>
      <c r="F282" s="223" t="s">
        <v>273</v>
      </c>
      <c r="G282" s="693"/>
      <c r="H282" s="230"/>
      <c r="I282" s="230"/>
      <c r="J282" s="230"/>
      <c r="K282" s="223" t="s">
        <v>273</v>
      </c>
      <c r="L282" s="230"/>
      <c r="M282" s="223" t="s">
        <v>273</v>
      </c>
      <c r="N282" s="224">
        <f t="shared" si="33"/>
        <v>0</v>
      </c>
      <c r="O282" s="223" t="s">
        <v>273</v>
      </c>
      <c r="P282" s="225">
        <f t="shared" si="34"/>
        <v>0</v>
      </c>
      <c r="Q282" s="223" t="s">
        <v>273</v>
      </c>
      <c r="R282" s="223" t="s">
        <v>273</v>
      </c>
      <c r="S282" s="223" t="s">
        <v>273</v>
      </c>
      <c r="T282" s="233"/>
      <c r="W282" s="244"/>
    </row>
    <row r="283" spans="1:20" s="237" customFormat="1" ht="15.75" customHeight="1">
      <c r="A283" s="500" t="s">
        <v>476</v>
      </c>
      <c r="B283" s="502" t="s">
        <v>296</v>
      </c>
      <c r="C283" s="221"/>
      <c r="D283" s="250" t="s">
        <v>273</v>
      </c>
      <c r="E283" s="250" t="s">
        <v>273</v>
      </c>
      <c r="F283" s="238" t="s">
        <v>273</v>
      </c>
      <c r="G283" s="693"/>
      <c r="H283" s="503"/>
      <c r="I283" s="504"/>
      <c r="J283" s="504"/>
      <c r="K283" s="250" t="s">
        <v>273</v>
      </c>
      <c r="L283" s="504"/>
      <c r="M283" s="250" t="s">
        <v>273</v>
      </c>
      <c r="N283" s="224">
        <f t="shared" si="33"/>
        <v>0</v>
      </c>
      <c r="O283" s="250" t="s">
        <v>273</v>
      </c>
      <c r="P283" s="225">
        <f t="shared" si="34"/>
        <v>0</v>
      </c>
      <c r="Q283" s="238" t="s">
        <v>273</v>
      </c>
      <c r="R283" s="223" t="s">
        <v>273</v>
      </c>
      <c r="S283" s="223" t="s">
        <v>273</v>
      </c>
      <c r="T283" s="505"/>
    </row>
    <row r="284" spans="1:20" s="237" customFormat="1" ht="15.75" customHeight="1">
      <c r="A284" s="500" t="s">
        <v>477</v>
      </c>
      <c r="B284" s="502" t="s">
        <v>478</v>
      </c>
      <c r="C284" s="221"/>
      <c r="D284" s="238" t="s">
        <v>273</v>
      </c>
      <c r="E284" s="238" t="s">
        <v>273</v>
      </c>
      <c r="F284" s="238" t="s">
        <v>273</v>
      </c>
      <c r="G284" s="693"/>
      <c r="H284" s="230"/>
      <c r="I284" s="230"/>
      <c r="J284" s="503"/>
      <c r="K284" s="238" t="s">
        <v>273</v>
      </c>
      <c r="L284" s="503"/>
      <c r="M284" s="238" t="s">
        <v>273</v>
      </c>
      <c r="N284" s="224">
        <f>J284+L284</f>
        <v>0</v>
      </c>
      <c r="O284" s="238" t="s">
        <v>273</v>
      </c>
      <c r="P284" s="225">
        <f t="shared" si="34"/>
        <v>0</v>
      </c>
      <c r="Q284" s="238" t="s">
        <v>273</v>
      </c>
      <c r="R284" s="223" t="s">
        <v>273</v>
      </c>
      <c r="S284" s="223" t="s">
        <v>273</v>
      </c>
      <c r="T284" s="233"/>
    </row>
    <row r="285" spans="1:23" s="237" customFormat="1" ht="19.5">
      <c r="A285" s="500" t="s">
        <v>666</v>
      </c>
      <c r="B285" s="743">
        <v>104</v>
      </c>
      <c r="C285" s="230"/>
      <c r="D285" s="223" t="s">
        <v>273</v>
      </c>
      <c r="E285" s="223" t="s">
        <v>273</v>
      </c>
      <c r="F285" s="223" t="s">
        <v>273</v>
      </c>
      <c r="G285" s="693"/>
      <c r="H285" s="230"/>
      <c r="I285" s="230"/>
      <c r="J285" s="230"/>
      <c r="K285" s="223" t="s">
        <v>273</v>
      </c>
      <c r="L285" s="230"/>
      <c r="M285" s="223" t="s">
        <v>273</v>
      </c>
      <c r="N285" s="224">
        <f t="shared" si="33"/>
        <v>0</v>
      </c>
      <c r="O285" s="223" t="s">
        <v>273</v>
      </c>
      <c r="P285" s="225">
        <f t="shared" si="34"/>
        <v>0</v>
      </c>
      <c r="Q285" s="223" t="s">
        <v>273</v>
      </c>
      <c r="R285" s="223" t="s">
        <v>273</v>
      </c>
      <c r="S285" s="223" t="s">
        <v>273</v>
      </c>
      <c r="T285" s="233"/>
      <c r="W285" s="244"/>
    </row>
    <row r="286" spans="1:23" s="237" customFormat="1" ht="19.5">
      <c r="A286" s="506" t="s">
        <v>479</v>
      </c>
      <c r="B286" s="507"/>
      <c r="C286" s="230"/>
      <c r="D286" s="223" t="s">
        <v>273</v>
      </c>
      <c r="E286" s="223" t="s">
        <v>273</v>
      </c>
      <c r="F286" s="223" t="s">
        <v>273</v>
      </c>
      <c r="G286" s="693"/>
      <c r="H286" s="230"/>
      <c r="I286" s="230"/>
      <c r="J286" s="230"/>
      <c r="K286" s="223" t="s">
        <v>273</v>
      </c>
      <c r="L286" s="230"/>
      <c r="M286" s="223" t="s">
        <v>273</v>
      </c>
      <c r="N286" s="224">
        <f t="shared" si="33"/>
        <v>0</v>
      </c>
      <c r="O286" s="223" t="s">
        <v>273</v>
      </c>
      <c r="P286" s="225">
        <f t="shared" si="34"/>
        <v>0</v>
      </c>
      <c r="Q286" s="223" t="s">
        <v>273</v>
      </c>
      <c r="R286" s="223" t="s">
        <v>273</v>
      </c>
      <c r="S286" s="223" t="s">
        <v>273</v>
      </c>
      <c r="T286" s="233"/>
      <c r="U286" s="151"/>
      <c r="W286" s="244"/>
    </row>
    <row r="287" spans="1:23" s="237" customFormat="1" ht="19.5">
      <c r="A287" s="500"/>
      <c r="B287" s="507"/>
      <c r="C287" s="230"/>
      <c r="D287" s="223" t="s">
        <v>273</v>
      </c>
      <c r="E287" s="223" t="s">
        <v>273</v>
      </c>
      <c r="F287" s="223" t="s">
        <v>273</v>
      </c>
      <c r="G287" s="693"/>
      <c r="H287" s="230"/>
      <c r="I287" s="230"/>
      <c r="J287" s="230"/>
      <c r="K287" s="223" t="s">
        <v>273</v>
      </c>
      <c r="L287" s="230"/>
      <c r="M287" s="223" t="s">
        <v>273</v>
      </c>
      <c r="N287" s="224">
        <f>J287+L287</f>
        <v>0</v>
      </c>
      <c r="O287" s="223" t="s">
        <v>273</v>
      </c>
      <c r="P287" s="225">
        <f t="shared" si="34"/>
        <v>0</v>
      </c>
      <c r="Q287" s="223" t="s">
        <v>273</v>
      </c>
      <c r="R287" s="223" t="s">
        <v>273</v>
      </c>
      <c r="S287" s="223" t="s">
        <v>273</v>
      </c>
      <c r="T287" s="233"/>
      <c r="U287" s="236"/>
      <c r="W287" s="244"/>
    </row>
    <row r="288" spans="1:20" ht="15.75" customHeight="1">
      <c r="A288" s="152"/>
      <c r="B288" s="316"/>
      <c r="C288" s="219"/>
      <c r="D288" s="243" t="s">
        <v>273</v>
      </c>
      <c r="E288" s="243" t="s">
        <v>273</v>
      </c>
      <c r="F288" s="243" t="s">
        <v>273</v>
      </c>
      <c r="G288" s="693"/>
      <c r="H288" s="219"/>
      <c r="I288" s="219"/>
      <c r="J288" s="219"/>
      <c r="K288" s="243" t="s">
        <v>273</v>
      </c>
      <c r="L288" s="219"/>
      <c r="M288" s="243" t="s">
        <v>273</v>
      </c>
      <c r="N288" s="375"/>
      <c r="O288" s="243" t="s">
        <v>273</v>
      </c>
      <c r="P288" s="376"/>
      <c r="Q288" s="243" t="s">
        <v>273</v>
      </c>
      <c r="R288" s="243" t="s">
        <v>273</v>
      </c>
      <c r="S288" s="243" t="s">
        <v>273</v>
      </c>
      <c r="T288" s="457"/>
    </row>
    <row r="289" spans="1:21" s="236" customFormat="1" ht="19.5">
      <c r="A289" s="508" t="s">
        <v>517</v>
      </c>
      <c r="B289" s="462" t="s">
        <v>480</v>
      </c>
      <c r="C289" s="235">
        <f>C213+C244+C250+C258+C274</f>
        <v>0</v>
      </c>
      <c r="D289" s="251" t="s">
        <v>273</v>
      </c>
      <c r="E289" s="251" t="s">
        <v>273</v>
      </c>
      <c r="F289" s="251" t="s">
        <v>273</v>
      </c>
      <c r="G289" s="694">
        <f>G213+G244+G250+G258+G274</f>
        <v>0</v>
      </c>
      <c r="H289" s="235">
        <f>H213+H244+H250+H258+H274</f>
        <v>0</v>
      </c>
      <c r="I289" s="235">
        <f>I213+I244+I250+I258+I274</f>
        <v>0</v>
      </c>
      <c r="J289" s="235">
        <f>J213+J244+J250+J258+J274</f>
        <v>0</v>
      </c>
      <c r="K289" s="251" t="s">
        <v>273</v>
      </c>
      <c r="L289" s="235">
        <f>L213+L244+L250+L258+L274</f>
        <v>0</v>
      </c>
      <c r="M289" s="251" t="s">
        <v>273</v>
      </c>
      <c r="N289" s="235">
        <f>J289+L289</f>
        <v>0</v>
      </c>
      <c r="O289" s="251" t="s">
        <v>273</v>
      </c>
      <c r="P289" s="235">
        <f>C289+G289+H289+N289</f>
        <v>0</v>
      </c>
      <c r="Q289" s="251" t="s">
        <v>273</v>
      </c>
      <c r="R289" s="251" t="s">
        <v>273</v>
      </c>
      <c r="S289" s="251" t="s">
        <v>273</v>
      </c>
      <c r="T289" s="464">
        <f>T213+T244+T250+T258+T274</f>
        <v>0</v>
      </c>
      <c r="U289" s="151"/>
    </row>
    <row r="290" spans="1:21" ht="15.75" customHeight="1">
      <c r="A290" s="475"/>
      <c r="B290" s="316"/>
      <c r="C290" s="219"/>
      <c r="D290" s="219"/>
      <c r="E290" s="219"/>
      <c r="F290" s="219"/>
      <c r="G290" s="693"/>
      <c r="H290" s="219"/>
      <c r="I290" s="219"/>
      <c r="J290" s="219"/>
      <c r="K290" s="375"/>
      <c r="L290" s="219"/>
      <c r="M290" s="219"/>
      <c r="N290" s="375"/>
      <c r="O290" s="375"/>
      <c r="P290" s="376"/>
      <c r="Q290" s="219"/>
      <c r="R290" s="375"/>
      <c r="S290" s="375"/>
      <c r="T290" s="457"/>
      <c r="U290" s="236"/>
    </row>
    <row r="291" spans="1:21" ht="15.75" customHeight="1">
      <c r="A291" s="509"/>
      <c r="B291" s="316"/>
      <c r="C291" s="219"/>
      <c r="D291" s="219"/>
      <c r="E291" s="219"/>
      <c r="F291" s="219"/>
      <c r="G291" s="692"/>
      <c r="H291" s="219"/>
      <c r="I291" s="219"/>
      <c r="J291" s="219"/>
      <c r="K291" s="375"/>
      <c r="L291" s="219"/>
      <c r="M291" s="219"/>
      <c r="N291" s="375"/>
      <c r="O291" s="375"/>
      <c r="P291" s="376"/>
      <c r="Q291" s="219"/>
      <c r="R291" s="375"/>
      <c r="S291" s="375"/>
      <c r="T291" s="457"/>
      <c r="U291" s="236"/>
    </row>
    <row r="292" spans="1:21" s="236" customFormat="1" ht="20.25" thickBot="1">
      <c r="A292" s="510" t="s">
        <v>481</v>
      </c>
      <c r="B292" s="511"/>
      <c r="C292" s="253">
        <f>C209+C289</f>
        <v>0</v>
      </c>
      <c r="D292" s="253">
        <f>D209</f>
        <v>0</v>
      </c>
      <c r="E292" s="253">
        <f>E209</f>
        <v>0</v>
      </c>
      <c r="F292" s="253">
        <f>F209</f>
        <v>0</v>
      </c>
      <c r="G292" s="512">
        <f>G209+G289</f>
        <v>0</v>
      </c>
      <c r="H292" s="253">
        <f>H289</f>
        <v>0</v>
      </c>
      <c r="I292" s="253">
        <f>I289</f>
        <v>0</v>
      </c>
      <c r="J292" s="253">
        <f>J209+J289</f>
        <v>0</v>
      </c>
      <c r="K292" s="253">
        <f>K209</f>
        <v>0</v>
      </c>
      <c r="L292" s="253">
        <f>L209+L289</f>
        <v>0</v>
      </c>
      <c r="M292" s="253">
        <f>M209</f>
        <v>0</v>
      </c>
      <c r="N292" s="253">
        <f>J292+L292+M292</f>
        <v>0</v>
      </c>
      <c r="O292" s="253">
        <f>O209</f>
        <v>0</v>
      </c>
      <c r="P292" s="253">
        <f>C292+G292+H292+N292</f>
        <v>0</v>
      </c>
      <c r="Q292" s="253">
        <f>Q209</f>
        <v>0</v>
      </c>
      <c r="R292" s="253">
        <f>R209+R289</f>
        <v>0</v>
      </c>
      <c r="S292" s="253">
        <f>S209+S289</f>
        <v>0</v>
      </c>
      <c r="T292" s="513">
        <f>T209+T289</f>
        <v>0</v>
      </c>
      <c r="U292" s="151"/>
    </row>
    <row r="293" spans="1:21" s="236" customFormat="1" ht="20.25" thickTop="1">
      <c r="A293" s="514"/>
      <c r="B293" s="515"/>
      <c r="C293" s="254"/>
      <c r="D293" s="254"/>
      <c r="E293" s="254"/>
      <c r="F293" s="254"/>
      <c r="G293" s="685"/>
      <c r="H293" s="686"/>
      <c r="I293" s="686"/>
      <c r="J293" s="686"/>
      <c r="K293" s="254"/>
      <c r="L293" s="686"/>
      <c r="M293" s="254"/>
      <c r="N293" s="254"/>
      <c r="O293" s="254"/>
      <c r="P293" s="686"/>
      <c r="Q293" s="254"/>
      <c r="R293" s="254"/>
      <c r="S293" s="254"/>
      <c r="T293" s="254"/>
      <c r="U293" s="151"/>
    </row>
    <row r="294" spans="1:20" ht="15.75" customHeight="1">
      <c r="A294" s="170"/>
      <c r="B294" s="517"/>
      <c r="C294" s="170"/>
      <c r="D294" s="170"/>
      <c r="E294" s="170"/>
      <c r="F294" s="170"/>
      <c r="G294" s="685"/>
      <c r="H294" s="687"/>
      <c r="I294" s="687"/>
      <c r="J294" s="687"/>
      <c r="K294" s="170"/>
      <c r="L294" s="687"/>
      <c r="M294" s="170"/>
      <c r="N294" s="170"/>
      <c r="O294" s="170"/>
      <c r="P294" s="689"/>
      <c r="Q294" s="170"/>
      <c r="R294" s="170"/>
      <c r="S294" s="170"/>
      <c r="T294" s="170"/>
    </row>
    <row r="295" spans="1:20" ht="15.75" customHeight="1">
      <c r="A295" s="152"/>
      <c r="B295" s="517"/>
      <c r="C295" s="152"/>
      <c r="D295" s="152"/>
      <c r="F295" s="152"/>
      <c r="G295" s="685"/>
      <c r="H295" s="688"/>
      <c r="I295" s="688"/>
      <c r="J295" s="688"/>
      <c r="K295" s="152"/>
      <c r="L295" s="688"/>
      <c r="M295" s="152"/>
      <c r="N295" s="152"/>
      <c r="O295" s="152"/>
      <c r="P295" s="690"/>
      <c r="Q295" s="152"/>
      <c r="R295" s="519"/>
      <c r="S295" s="152"/>
      <c r="T295" s="152"/>
    </row>
    <row r="296" spans="1:20" ht="19.5">
      <c r="A296" s="152"/>
      <c r="B296" s="517"/>
      <c r="C296" s="152"/>
      <c r="D296" s="152"/>
      <c r="F296" s="152"/>
      <c r="G296" s="685"/>
      <c r="H296" s="688"/>
      <c r="I296" s="688"/>
      <c r="J296" s="688"/>
      <c r="K296" s="152"/>
      <c r="L296" s="688"/>
      <c r="M296" s="152"/>
      <c r="N296" s="152"/>
      <c r="O296" s="152"/>
      <c r="P296" s="690"/>
      <c r="Q296" s="152"/>
      <c r="R296" s="519"/>
      <c r="S296" s="152"/>
      <c r="T296" s="152"/>
    </row>
    <row r="297" spans="1:20" ht="19.5">
      <c r="A297" s="152"/>
      <c r="B297" s="520"/>
      <c r="C297" s="152"/>
      <c r="D297" s="152"/>
      <c r="F297" s="152"/>
      <c r="G297" s="685"/>
      <c r="H297" s="688"/>
      <c r="I297" s="688"/>
      <c r="J297" s="688"/>
      <c r="K297" s="152"/>
      <c r="L297" s="688"/>
      <c r="M297" s="152"/>
      <c r="N297" s="152"/>
      <c r="O297" s="152"/>
      <c r="P297" s="518"/>
      <c r="Q297" s="152"/>
      <c r="R297" s="519"/>
      <c r="S297" s="152"/>
      <c r="T297" s="152"/>
    </row>
    <row r="298" spans="1:20" ht="19.5">
      <c r="A298" s="152"/>
      <c r="B298" s="520"/>
      <c r="C298" s="152"/>
      <c r="D298" s="152"/>
      <c r="F298" s="152"/>
      <c r="G298" s="516"/>
      <c r="H298" s="152"/>
      <c r="I298" s="152"/>
      <c r="J298" s="152"/>
      <c r="K298" s="152"/>
      <c r="L298" s="688"/>
      <c r="M298" s="152"/>
      <c r="N298" s="152"/>
      <c r="O298" s="152"/>
      <c r="P298" s="518"/>
      <c r="Q298" s="152"/>
      <c r="R298" s="519"/>
      <c r="S298" s="152"/>
      <c r="T298" s="152"/>
    </row>
    <row r="299" spans="1:20" ht="19.5">
      <c r="A299" s="152"/>
      <c r="B299" s="520"/>
      <c r="C299" s="152"/>
      <c r="D299" s="152"/>
      <c r="F299" s="152"/>
      <c r="G299" s="516"/>
      <c r="H299" s="152"/>
      <c r="I299" s="152"/>
      <c r="J299" s="152"/>
      <c r="K299" s="152"/>
      <c r="L299" s="152"/>
      <c r="M299" s="152"/>
      <c r="N299" s="152"/>
      <c r="O299" s="152"/>
      <c r="P299" s="518"/>
      <c r="Q299" s="152"/>
      <c r="R299" s="519"/>
      <c r="S299" s="152"/>
      <c r="T299" s="152"/>
    </row>
    <row r="300" spans="1:20" ht="19.5">
      <c r="A300" s="152"/>
      <c r="B300" s="520"/>
      <c r="C300" s="152"/>
      <c r="D300" s="152"/>
      <c r="F300" s="152"/>
      <c r="G300" s="516"/>
      <c r="H300" s="152"/>
      <c r="I300" s="152"/>
      <c r="J300" s="152"/>
      <c r="K300" s="152"/>
      <c r="L300" s="152"/>
      <c r="M300" s="152"/>
      <c r="N300" s="152"/>
      <c r="O300" s="152"/>
      <c r="P300" s="518"/>
      <c r="Q300" s="152"/>
      <c r="R300" s="519"/>
      <c r="S300" s="152"/>
      <c r="T300" s="152"/>
    </row>
  </sheetData>
  <sheetProtection/>
  <mergeCells count="2">
    <mergeCell ref="D9:F9"/>
    <mergeCell ref="Q10:S10"/>
  </mergeCells>
  <printOptions horizontalCentered="1"/>
  <pageMargins left="0.15748031496062992" right="0.15748031496062992" top="0.2362204724409449" bottom="0.2362204724409449" header="0.03937007874015748" footer="0.03937007874015748"/>
  <pageSetup firstPageNumber="3" useFirstPageNumber="1" fitToHeight="10" horizontalDpi="600" verticalDpi="600" orientation="landscape" paperSize="9" scale="40" r:id="rId1"/>
  <headerFooter alignWithMargins="0">
    <oddFooter>&amp;L&amp;D, &amp;T&amp;C&amp;P</oddFooter>
  </headerFooter>
  <rowBreaks count="3" manualBreakCount="3">
    <brk id="94" max="19" man="1"/>
    <brk id="170" max="19" man="1"/>
    <brk id="243" max="19" man="1"/>
  </rowBreaks>
  <ignoredErrors>
    <ignoredError sqref="C8:T8" numberStoredAsText="1"/>
    <ignoredError sqref="G221 G250:G257 G244 N84" unlockedFormula="1"/>
    <ignoredError sqref="K292:L292 O16 N32:P33 N41:P41 N96:P98 N120:P120 N171:P187 N209:P220 N221:O221 N292:P292 N31:O31 N146:P149 N137:P143 N144:P144" formula="1"/>
    <ignoredError sqref="P221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234"/>
  <sheetViews>
    <sheetView showGridLines="0" zoomScale="70" zoomScaleNormal="70" zoomScalePageLayoutView="0" workbookViewId="0" topLeftCell="A1">
      <pane xSplit="2" ySplit="14" topLeftCell="C15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231" sqref="A18:A231"/>
    </sheetView>
  </sheetViews>
  <sheetFormatPr defaultColWidth="11.4453125" defaultRowHeight="15.75" customHeight="1"/>
  <cols>
    <col min="1" max="1" width="43.5546875" style="237" customWidth="1"/>
    <col min="2" max="2" width="5.77734375" style="304" customWidth="1"/>
    <col min="3" max="3" width="9.77734375" style="237" customWidth="1"/>
    <col min="4" max="7" width="11.77734375" style="237" customWidth="1"/>
    <col min="8" max="8" width="10.77734375" style="237" customWidth="1"/>
    <col min="9" max="9" width="12.77734375" style="51" customWidth="1"/>
    <col min="10" max="10" width="10.88671875" style="237" customWidth="1"/>
    <col min="11" max="11" width="10.77734375" style="237" customWidth="1"/>
    <col min="12" max="16384" width="11.4453125" style="237" customWidth="1"/>
  </cols>
  <sheetData>
    <row r="1" spans="1:11" ht="15.75" customHeight="1" thickBot="1">
      <c r="A1" s="255" t="s">
        <v>482</v>
      </c>
      <c r="B1" s="256"/>
      <c r="C1" s="257"/>
      <c r="D1" s="258"/>
      <c r="E1" s="259"/>
      <c r="F1" s="259"/>
      <c r="G1" s="258"/>
      <c r="H1" s="260"/>
      <c r="I1" s="261"/>
      <c r="J1" s="156" t="s">
        <v>0</v>
      </c>
      <c r="K1" s="262" t="s">
        <v>1</v>
      </c>
    </row>
    <row r="2" spans="1:11" ht="15.75" customHeight="1" thickTop="1">
      <c r="A2" s="263" t="s">
        <v>483</v>
      </c>
      <c r="B2" s="264"/>
      <c r="D2" s="259"/>
      <c r="E2" s="259"/>
      <c r="F2" s="259"/>
      <c r="G2" s="258"/>
      <c r="H2" s="265"/>
      <c r="I2" s="252"/>
      <c r="K2" s="189"/>
    </row>
    <row r="3" spans="1:11" ht="15.75" customHeight="1" thickBot="1">
      <c r="A3" s="266" t="s">
        <v>942</v>
      </c>
      <c r="B3" s="264"/>
      <c r="D3" s="259"/>
      <c r="E3" s="259"/>
      <c r="F3" s="259"/>
      <c r="G3" s="258"/>
      <c r="H3" s="265"/>
      <c r="J3" s="156" t="s">
        <v>3</v>
      </c>
      <c r="K3" s="161">
        <v>2015</v>
      </c>
    </row>
    <row r="4" spans="1:9" ht="15.75" customHeight="1" thickTop="1">
      <c r="A4" s="267"/>
      <c r="B4" s="264"/>
      <c r="D4" s="259"/>
      <c r="E4" s="259"/>
      <c r="F4" s="259"/>
      <c r="G4" s="258"/>
      <c r="H4" s="265"/>
      <c r="I4" s="171"/>
    </row>
    <row r="5" spans="1:11" ht="15.75" customHeight="1">
      <c r="A5" s="268"/>
      <c r="B5" s="264"/>
      <c r="D5" s="259"/>
      <c r="E5" s="259"/>
      <c r="F5" s="259"/>
      <c r="G5" s="258"/>
      <c r="H5" s="265"/>
      <c r="I5" s="252"/>
      <c r="J5" s="164" t="s">
        <v>4</v>
      </c>
      <c r="K5" s="165" t="s">
        <v>1</v>
      </c>
    </row>
    <row r="6" spans="2:11" ht="15.75" customHeight="1">
      <c r="B6" s="269"/>
      <c r="C6" s="270"/>
      <c r="E6" s="270"/>
      <c r="F6" s="270"/>
      <c r="H6" s="265"/>
      <c r="I6" s="171"/>
      <c r="J6" s="168"/>
      <c r="K6" s="168"/>
    </row>
    <row r="7" spans="1:11" ht="15.75" customHeight="1">
      <c r="A7" s="271"/>
      <c r="B7" s="272"/>
      <c r="C7" s="271"/>
      <c r="D7" s="271"/>
      <c r="E7" s="271"/>
      <c r="F7" s="271"/>
      <c r="G7" s="271"/>
      <c r="H7" s="271"/>
      <c r="I7" s="261"/>
      <c r="J7" s="271"/>
      <c r="K7" s="271"/>
    </row>
    <row r="8" spans="1:11" ht="15.75" customHeight="1">
      <c r="A8" s="273"/>
      <c r="B8" s="274"/>
      <c r="C8" s="176" t="s">
        <v>360</v>
      </c>
      <c r="D8" s="174" t="s">
        <v>484</v>
      </c>
      <c r="E8" s="176" t="s">
        <v>485</v>
      </c>
      <c r="F8" s="174" t="s">
        <v>361</v>
      </c>
      <c r="G8" s="176" t="s">
        <v>363</v>
      </c>
      <c r="H8" s="275" t="s">
        <v>364</v>
      </c>
      <c r="I8" s="174" t="s">
        <v>167</v>
      </c>
      <c r="J8" s="275" t="s">
        <v>366</v>
      </c>
      <c r="K8" s="174" t="s">
        <v>110</v>
      </c>
    </row>
    <row r="9" spans="1:11" ht="15.75" customHeight="1">
      <c r="A9" s="181" t="s">
        <v>179</v>
      </c>
      <c r="B9" s="276"/>
      <c r="C9" s="277"/>
      <c r="D9" s="278" t="s">
        <v>486</v>
      </c>
      <c r="E9" s="279"/>
      <c r="F9" s="278" t="s">
        <v>487</v>
      </c>
      <c r="G9" s="279"/>
      <c r="H9" s="277"/>
      <c r="I9" s="147"/>
      <c r="J9" s="277"/>
      <c r="K9" s="189"/>
    </row>
    <row r="10" spans="1:11" ht="15.75" customHeight="1">
      <c r="A10" s="181"/>
      <c r="B10" s="276"/>
      <c r="C10" s="214"/>
      <c r="E10" s="277"/>
      <c r="G10" s="280" t="s">
        <v>488</v>
      </c>
      <c r="H10" s="281" t="s">
        <v>389</v>
      </c>
      <c r="I10" s="147"/>
      <c r="J10" s="277"/>
      <c r="K10" s="189"/>
    </row>
    <row r="11" spans="1:11" ht="15.75" customHeight="1">
      <c r="A11" s="181"/>
      <c r="B11" s="276"/>
      <c r="C11" s="214"/>
      <c r="E11" s="277"/>
      <c r="G11" s="194" t="s">
        <v>409</v>
      </c>
      <c r="H11" s="198" t="s">
        <v>489</v>
      </c>
      <c r="I11" s="193" t="s">
        <v>390</v>
      </c>
      <c r="J11" s="184" t="s">
        <v>387</v>
      </c>
      <c r="K11" s="189"/>
    </row>
    <row r="12" spans="1:11" ht="15.75" customHeight="1">
      <c r="A12" s="189"/>
      <c r="B12" s="169"/>
      <c r="C12" s="214"/>
      <c r="D12" s="282" t="s">
        <v>490</v>
      </c>
      <c r="E12" s="197" t="s">
        <v>490</v>
      </c>
      <c r="F12" s="282" t="s">
        <v>490</v>
      </c>
      <c r="G12" s="197" t="s">
        <v>490</v>
      </c>
      <c r="H12" s="198" t="s">
        <v>491</v>
      </c>
      <c r="I12" s="147"/>
      <c r="J12" s="197" t="s">
        <v>269</v>
      </c>
      <c r="K12" s="181" t="s">
        <v>383</v>
      </c>
    </row>
    <row r="13" spans="1:11" ht="15.75" customHeight="1">
      <c r="A13" s="181" t="s">
        <v>404</v>
      </c>
      <c r="B13" s="169"/>
      <c r="C13" s="183" t="s">
        <v>375</v>
      </c>
      <c r="D13" s="282" t="s">
        <v>492</v>
      </c>
      <c r="E13" s="197" t="s">
        <v>493</v>
      </c>
      <c r="F13" s="282" t="s">
        <v>492</v>
      </c>
      <c r="G13" s="197" t="s">
        <v>493</v>
      </c>
      <c r="H13" s="198" t="s">
        <v>410</v>
      </c>
      <c r="I13" s="193" t="s">
        <v>411</v>
      </c>
      <c r="J13" s="197" t="s">
        <v>412</v>
      </c>
      <c r="K13" s="181" t="s">
        <v>388</v>
      </c>
    </row>
    <row r="14" spans="1:11" ht="15.75" customHeight="1">
      <c r="A14" s="195"/>
      <c r="B14" s="283"/>
      <c r="C14" s="196"/>
      <c r="D14" s="195"/>
      <c r="E14" s="284" t="s">
        <v>417</v>
      </c>
      <c r="F14" s="195"/>
      <c r="G14" s="284" t="s">
        <v>417</v>
      </c>
      <c r="H14" s="284" t="s">
        <v>417</v>
      </c>
      <c r="I14" s="285"/>
      <c r="J14" s="196"/>
      <c r="K14" s="286" t="s">
        <v>417</v>
      </c>
    </row>
    <row r="15" spans="1:11" ht="15.75" customHeight="1">
      <c r="A15" s="270"/>
      <c r="B15" s="383"/>
      <c r="C15" s="287"/>
      <c r="D15" s="287"/>
      <c r="E15" s="384"/>
      <c r="F15" s="288"/>
      <c r="G15" s="384"/>
      <c r="H15" s="384"/>
      <c r="I15" s="385"/>
      <c r="J15" s="287"/>
      <c r="K15" s="289"/>
    </row>
    <row r="16" spans="1:11" s="386" customFormat="1" ht="19.5" customHeight="1">
      <c r="A16" s="444" t="s">
        <v>418</v>
      </c>
      <c r="B16" s="445" t="s">
        <v>245</v>
      </c>
      <c r="C16" s="521">
        <f aca="true" t="shared" si="0" ref="C16:H16">SUM(C18:C29)</f>
        <v>0</v>
      </c>
      <c r="D16" s="521">
        <f t="shared" si="0"/>
        <v>0</v>
      </c>
      <c r="E16" s="521">
        <f t="shared" si="0"/>
        <v>0</v>
      </c>
      <c r="F16" s="521">
        <f t="shared" si="0"/>
        <v>0</v>
      </c>
      <c r="G16" s="521">
        <f t="shared" si="0"/>
        <v>0</v>
      </c>
      <c r="H16" s="521">
        <f t="shared" si="0"/>
        <v>0</v>
      </c>
      <c r="I16" s="522">
        <f>SUM(C16:H16)</f>
        <v>0</v>
      </c>
      <c r="J16" s="521">
        <f>SUM(J18:J29)</f>
        <v>0</v>
      </c>
      <c r="K16" s="523">
        <f>SUM(K18:K29)</f>
        <v>0</v>
      </c>
    </row>
    <row r="17" spans="2:10" s="246" customFormat="1" ht="15.75" customHeight="1">
      <c r="B17" s="239"/>
      <c r="C17" s="215"/>
      <c r="D17" s="215"/>
      <c r="E17" s="215"/>
      <c r="F17" s="215"/>
      <c r="G17" s="215"/>
      <c r="H17" s="215"/>
      <c r="I17" s="290"/>
      <c r="J17" s="215"/>
    </row>
    <row r="18" spans="1:11" s="246" customFormat="1" ht="15.75" customHeight="1">
      <c r="A18" s="220" t="s">
        <v>781</v>
      </c>
      <c r="B18" s="222" t="s">
        <v>156</v>
      </c>
      <c r="C18" s="291"/>
      <c r="D18" s="291"/>
      <c r="E18" s="291"/>
      <c r="F18" s="291"/>
      <c r="G18" s="291"/>
      <c r="H18" s="291"/>
      <c r="I18" s="292">
        <f aca="true" t="shared" si="1" ref="I18:I29">SUM(C18:H18)</f>
        <v>0</v>
      </c>
      <c r="J18" s="293"/>
      <c r="K18" s="294"/>
    </row>
    <row r="19" spans="1:11" s="246" customFormat="1" ht="15.75" customHeight="1">
      <c r="A19" s="295" t="s">
        <v>783</v>
      </c>
      <c r="B19" s="296" t="s">
        <v>419</v>
      </c>
      <c r="C19" s="297"/>
      <c r="D19" s="297"/>
      <c r="E19" s="297"/>
      <c r="F19" s="297"/>
      <c r="G19" s="297"/>
      <c r="H19" s="297"/>
      <c r="I19" s="298">
        <f t="shared" si="1"/>
        <v>0</v>
      </c>
      <c r="J19" s="297"/>
      <c r="K19" s="299"/>
    </row>
    <row r="20" spans="1:11" s="246" customFormat="1" ht="15.75" customHeight="1">
      <c r="A20" s="220" t="s">
        <v>784</v>
      </c>
      <c r="B20" s="222" t="s">
        <v>420</v>
      </c>
      <c r="C20" s="291"/>
      <c r="D20" s="291"/>
      <c r="E20" s="291"/>
      <c r="F20" s="291"/>
      <c r="G20" s="291"/>
      <c r="H20" s="291"/>
      <c r="I20" s="292">
        <f t="shared" si="1"/>
        <v>0</v>
      </c>
      <c r="J20" s="293"/>
      <c r="K20" s="294"/>
    </row>
    <row r="21" spans="1:11" s="246" customFormat="1" ht="15.75" customHeight="1">
      <c r="A21" s="220" t="s">
        <v>785</v>
      </c>
      <c r="B21" s="222" t="s">
        <v>421</v>
      </c>
      <c r="C21" s="291"/>
      <c r="D21" s="291"/>
      <c r="E21" s="291"/>
      <c r="F21" s="291"/>
      <c r="G21" s="291"/>
      <c r="H21" s="291"/>
      <c r="I21" s="292">
        <f>SUM(C21:H21)</f>
        <v>0</v>
      </c>
      <c r="J21" s="293"/>
      <c r="K21" s="294"/>
    </row>
    <row r="22" spans="1:11" s="378" customFormat="1" ht="15.75" customHeight="1">
      <c r="A22" s="220" t="s">
        <v>786</v>
      </c>
      <c r="B22" s="222" t="s">
        <v>602</v>
      </c>
      <c r="C22" s="291"/>
      <c r="D22" s="291"/>
      <c r="E22" s="291"/>
      <c r="F22" s="291"/>
      <c r="G22" s="291"/>
      <c r="H22" s="291"/>
      <c r="I22" s="292">
        <f t="shared" si="1"/>
        <v>0</v>
      </c>
      <c r="J22" s="293"/>
      <c r="K22" s="294"/>
    </row>
    <row r="23" spans="1:11" s="246" customFormat="1" ht="15.75" customHeight="1">
      <c r="A23" s="295" t="s">
        <v>787</v>
      </c>
      <c r="B23" s="296" t="s">
        <v>159</v>
      </c>
      <c r="C23" s="297"/>
      <c r="D23" s="297"/>
      <c r="E23" s="297"/>
      <c r="F23" s="297"/>
      <c r="G23" s="297"/>
      <c r="H23" s="297"/>
      <c r="I23" s="298">
        <f t="shared" si="1"/>
        <v>0</v>
      </c>
      <c r="J23" s="297"/>
      <c r="K23" s="299"/>
    </row>
    <row r="24" spans="1:11" s="246" customFormat="1" ht="15.75" customHeight="1">
      <c r="A24" s="220" t="s">
        <v>788</v>
      </c>
      <c r="B24" s="222" t="s">
        <v>422</v>
      </c>
      <c r="C24" s="291"/>
      <c r="D24" s="291"/>
      <c r="E24" s="291"/>
      <c r="F24" s="291"/>
      <c r="G24" s="291"/>
      <c r="H24" s="291"/>
      <c r="I24" s="292">
        <f t="shared" si="1"/>
        <v>0</v>
      </c>
      <c r="J24" s="293"/>
      <c r="K24" s="294"/>
    </row>
    <row r="25" spans="1:11" s="246" customFormat="1" ht="15.75" customHeight="1">
      <c r="A25" s="220" t="s">
        <v>789</v>
      </c>
      <c r="B25" s="222" t="s">
        <v>423</v>
      </c>
      <c r="C25" s="291"/>
      <c r="D25" s="291"/>
      <c r="E25" s="291"/>
      <c r="F25" s="291"/>
      <c r="G25" s="291"/>
      <c r="H25" s="291"/>
      <c r="I25" s="292">
        <f t="shared" si="1"/>
        <v>0</v>
      </c>
      <c r="J25" s="293"/>
      <c r="K25" s="294"/>
    </row>
    <row r="26" spans="1:11" ht="15.75" customHeight="1">
      <c r="A26" s="220" t="s">
        <v>790</v>
      </c>
      <c r="B26" s="222" t="s">
        <v>424</v>
      </c>
      <c r="C26" s="291"/>
      <c r="D26" s="291"/>
      <c r="E26" s="291"/>
      <c r="F26" s="291"/>
      <c r="G26" s="291"/>
      <c r="H26" s="291"/>
      <c r="I26" s="292">
        <f t="shared" si="1"/>
        <v>0</v>
      </c>
      <c r="J26" s="293"/>
      <c r="K26" s="294"/>
    </row>
    <row r="27" spans="1:11" s="270" customFormat="1" ht="15.75" customHeight="1">
      <c r="A27" s="295" t="s">
        <v>791</v>
      </c>
      <c r="B27" s="296" t="s">
        <v>425</v>
      </c>
      <c r="C27" s="297"/>
      <c r="D27" s="297"/>
      <c r="E27" s="297"/>
      <c r="F27" s="297"/>
      <c r="G27" s="297"/>
      <c r="H27" s="297"/>
      <c r="I27" s="298">
        <f t="shared" si="1"/>
        <v>0</v>
      </c>
      <c r="J27" s="297"/>
      <c r="K27" s="299"/>
    </row>
    <row r="28" spans="1:11" ht="15.75" customHeight="1">
      <c r="A28" s="220" t="s">
        <v>793</v>
      </c>
      <c r="B28" s="222" t="s">
        <v>426</v>
      </c>
      <c r="C28" s="291"/>
      <c r="D28" s="291"/>
      <c r="E28" s="291"/>
      <c r="F28" s="291"/>
      <c r="G28" s="291"/>
      <c r="H28" s="291"/>
      <c r="I28" s="292">
        <f t="shared" si="1"/>
        <v>0</v>
      </c>
      <c r="J28" s="293"/>
      <c r="K28" s="294"/>
    </row>
    <row r="29" spans="1:11" ht="15.75" customHeight="1">
      <c r="A29" s="220" t="s">
        <v>792</v>
      </c>
      <c r="B29" s="222" t="s">
        <v>427</v>
      </c>
      <c r="C29" s="291"/>
      <c r="D29" s="291"/>
      <c r="E29" s="291"/>
      <c r="F29" s="291"/>
      <c r="G29" s="291"/>
      <c r="H29" s="291"/>
      <c r="I29" s="292">
        <f t="shared" si="1"/>
        <v>0</v>
      </c>
      <c r="J29" s="293"/>
      <c r="K29" s="294"/>
    </row>
    <row r="30" spans="1:11" ht="15.75" customHeight="1">
      <c r="A30" s="152"/>
      <c r="B30" s="316"/>
      <c r="C30" s="313"/>
      <c r="D30" s="313"/>
      <c r="E30" s="313"/>
      <c r="F30" s="313"/>
      <c r="G30" s="313"/>
      <c r="H30" s="313"/>
      <c r="I30" s="524"/>
      <c r="J30" s="215"/>
      <c r="K30" s="247"/>
    </row>
    <row r="31" spans="1:11" s="300" customFormat="1" ht="19.5" customHeight="1">
      <c r="A31" s="444" t="s">
        <v>428</v>
      </c>
      <c r="B31" s="445"/>
      <c r="C31" s="521">
        <f aca="true" t="shared" si="2" ref="C31:H31">C33+C41+C94</f>
        <v>0</v>
      </c>
      <c r="D31" s="521">
        <f t="shared" si="2"/>
        <v>0</v>
      </c>
      <c r="E31" s="521">
        <f t="shared" si="2"/>
        <v>0</v>
      </c>
      <c r="F31" s="521">
        <f t="shared" si="2"/>
        <v>0</v>
      </c>
      <c r="G31" s="521">
        <f t="shared" si="2"/>
        <v>0</v>
      </c>
      <c r="H31" s="521">
        <f t="shared" si="2"/>
        <v>0</v>
      </c>
      <c r="I31" s="522">
        <f>SUM(C31:H31)</f>
        <v>0</v>
      </c>
      <c r="J31" s="521">
        <f>J33+J41+J94</f>
        <v>0</v>
      </c>
      <c r="K31" s="523">
        <f>K33+K41+K94</f>
        <v>0</v>
      </c>
    </row>
    <row r="32" spans="1:11" ht="15.75" customHeight="1">
      <c r="A32" s="152"/>
      <c r="B32" s="239"/>
      <c r="C32" s="313"/>
      <c r="D32" s="313"/>
      <c r="E32" s="313"/>
      <c r="F32" s="313"/>
      <c r="G32" s="313"/>
      <c r="H32" s="313"/>
      <c r="I32" s="524"/>
      <c r="J32" s="215"/>
      <c r="K32" s="247"/>
    </row>
    <row r="33" spans="1:11" s="270" customFormat="1" ht="15.75" customHeight="1">
      <c r="A33" s="455" t="s">
        <v>429</v>
      </c>
      <c r="B33" s="231"/>
      <c r="C33" s="293">
        <f>SUM(C34:C39)</f>
        <v>0</v>
      </c>
      <c r="D33" s="293">
        <f aca="true" t="shared" si="3" ref="D33:K33">SUM(D34:D39)</f>
        <v>0</v>
      </c>
      <c r="E33" s="293">
        <f t="shared" si="3"/>
        <v>0</v>
      </c>
      <c r="F33" s="293">
        <f t="shared" si="3"/>
        <v>0</v>
      </c>
      <c r="G33" s="293">
        <f t="shared" si="3"/>
        <v>0</v>
      </c>
      <c r="H33" s="293">
        <f t="shared" si="3"/>
        <v>0</v>
      </c>
      <c r="I33" s="292">
        <f aca="true" t="shared" si="4" ref="I33:I39">SUM(C33:H33)</f>
        <v>0</v>
      </c>
      <c r="J33" s="293">
        <f>SUM(J34:J39)</f>
        <v>0</v>
      </c>
      <c r="K33" s="525">
        <f t="shared" si="3"/>
        <v>0</v>
      </c>
    </row>
    <row r="34" spans="1:11" ht="15.75" customHeight="1">
      <c r="A34" s="220" t="s">
        <v>782</v>
      </c>
      <c r="B34" s="231">
        <v>130</v>
      </c>
      <c r="C34" s="291"/>
      <c r="D34" s="291"/>
      <c r="E34" s="291"/>
      <c r="F34" s="291"/>
      <c r="G34" s="291"/>
      <c r="H34" s="291"/>
      <c r="I34" s="292">
        <f t="shared" si="4"/>
        <v>0</v>
      </c>
      <c r="J34" s="293"/>
      <c r="K34" s="294"/>
    </row>
    <row r="35" spans="1:11" ht="15.75" customHeight="1">
      <c r="A35" s="220" t="s">
        <v>794</v>
      </c>
      <c r="B35" s="231">
        <v>142</v>
      </c>
      <c r="C35" s="291"/>
      <c r="D35" s="291"/>
      <c r="E35" s="291"/>
      <c r="F35" s="291"/>
      <c r="G35" s="291"/>
      <c r="H35" s="291"/>
      <c r="I35" s="292">
        <f t="shared" si="4"/>
        <v>0</v>
      </c>
      <c r="J35" s="293"/>
      <c r="K35" s="294"/>
    </row>
    <row r="36" spans="1:11" s="270" customFormat="1" ht="15.75" customHeight="1">
      <c r="A36" s="220" t="s">
        <v>795</v>
      </c>
      <c r="B36" s="231">
        <v>133</v>
      </c>
      <c r="C36" s="291"/>
      <c r="D36" s="291"/>
      <c r="E36" s="291"/>
      <c r="F36" s="291"/>
      <c r="G36" s="291"/>
      <c r="H36" s="291"/>
      <c r="I36" s="292">
        <f t="shared" si="4"/>
        <v>0</v>
      </c>
      <c r="J36" s="293"/>
      <c r="K36" s="294"/>
    </row>
    <row r="37" spans="1:11" ht="15.75" customHeight="1">
      <c r="A37" s="220" t="s">
        <v>796</v>
      </c>
      <c r="B37" s="231">
        <v>136</v>
      </c>
      <c r="C37" s="291"/>
      <c r="D37" s="291"/>
      <c r="E37" s="291"/>
      <c r="F37" s="291"/>
      <c r="G37" s="291"/>
      <c r="H37" s="291"/>
      <c r="I37" s="292">
        <f t="shared" si="4"/>
        <v>0</v>
      </c>
      <c r="J37" s="293"/>
      <c r="K37" s="294"/>
    </row>
    <row r="38" spans="1:11" ht="15.75" customHeight="1">
      <c r="A38" s="220" t="s">
        <v>797</v>
      </c>
      <c r="B38" s="231">
        <v>139</v>
      </c>
      <c r="C38" s="291"/>
      <c r="D38" s="291"/>
      <c r="E38" s="291"/>
      <c r="F38" s="291"/>
      <c r="G38" s="291"/>
      <c r="H38" s="291"/>
      <c r="I38" s="292">
        <f t="shared" si="4"/>
        <v>0</v>
      </c>
      <c r="J38" s="293"/>
      <c r="K38" s="294"/>
    </row>
    <row r="39" spans="1:11" ht="15.75" customHeight="1">
      <c r="A39" s="220" t="s">
        <v>798</v>
      </c>
      <c r="B39" s="231">
        <v>189</v>
      </c>
      <c r="C39" s="291"/>
      <c r="D39" s="291"/>
      <c r="E39" s="291"/>
      <c r="F39" s="291"/>
      <c r="G39" s="291"/>
      <c r="H39" s="291"/>
      <c r="I39" s="292">
        <f t="shared" si="4"/>
        <v>0</v>
      </c>
      <c r="J39" s="293"/>
      <c r="K39" s="294"/>
    </row>
    <row r="40" spans="1:11" ht="15.75" customHeight="1">
      <c r="A40" s="456" t="s">
        <v>430</v>
      </c>
      <c r="B40" s="239" t="s">
        <v>245</v>
      </c>
      <c r="C40" s="313"/>
      <c r="D40" s="313"/>
      <c r="E40" s="313"/>
      <c r="F40" s="313"/>
      <c r="G40" s="313"/>
      <c r="H40" s="313"/>
      <c r="I40" s="524"/>
      <c r="J40" s="215"/>
      <c r="K40" s="247"/>
    </row>
    <row r="41" spans="1:11" ht="15.75" customHeight="1">
      <c r="A41" s="455" t="s">
        <v>431</v>
      </c>
      <c r="B41" s="231" t="s">
        <v>245</v>
      </c>
      <c r="C41" s="293">
        <f>SUM(C42:C92)</f>
        <v>0</v>
      </c>
      <c r="D41" s="293">
        <f aca="true" t="shared" si="5" ref="D41:K41">SUM(D42:D92)</f>
        <v>0</v>
      </c>
      <c r="E41" s="293">
        <f t="shared" si="5"/>
        <v>0</v>
      </c>
      <c r="F41" s="293">
        <f t="shared" si="5"/>
        <v>0</v>
      </c>
      <c r="G41" s="293">
        <f t="shared" si="5"/>
        <v>0</v>
      </c>
      <c r="H41" s="293">
        <f t="shared" si="5"/>
        <v>0</v>
      </c>
      <c r="I41" s="292">
        <f aca="true" t="shared" si="6" ref="I41:I92">SUM(C41:H41)</f>
        <v>0</v>
      </c>
      <c r="J41" s="293">
        <f t="shared" si="5"/>
        <v>0</v>
      </c>
      <c r="K41" s="525">
        <f t="shared" si="5"/>
        <v>0</v>
      </c>
    </row>
    <row r="42" spans="1:11" ht="15.75" customHeight="1">
      <c r="A42" s="220" t="s">
        <v>800</v>
      </c>
      <c r="B42" s="231">
        <v>225</v>
      </c>
      <c r="C42" s="291"/>
      <c r="D42" s="291"/>
      <c r="E42" s="291"/>
      <c r="F42" s="291"/>
      <c r="G42" s="291"/>
      <c r="H42" s="291"/>
      <c r="I42" s="292">
        <f t="shared" si="6"/>
        <v>0</v>
      </c>
      <c r="J42" s="293"/>
      <c r="K42" s="294"/>
    </row>
    <row r="43" spans="1:11" ht="15.75" customHeight="1">
      <c r="A43" s="220" t="s">
        <v>801</v>
      </c>
      <c r="B43" s="231">
        <v>236</v>
      </c>
      <c r="C43" s="291"/>
      <c r="D43" s="291"/>
      <c r="E43" s="291"/>
      <c r="F43" s="291"/>
      <c r="G43" s="291"/>
      <c r="H43" s="291"/>
      <c r="I43" s="292">
        <f t="shared" si="6"/>
        <v>0</v>
      </c>
      <c r="J43" s="293"/>
      <c r="K43" s="294"/>
    </row>
    <row r="44" spans="1:11" ht="15.75" customHeight="1">
      <c r="A44" s="220" t="s">
        <v>802</v>
      </c>
      <c r="B44" s="231">
        <v>227</v>
      </c>
      <c r="C44" s="291"/>
      <c r="D44" s="291"/>
      <c r="E44" s="291"/>
      <c r="F44" s="291"/>
      <c r="G44" s="291"/>
      <c r="H44" s="291"/>
      <c r="I44" s="292">
        <f t="shared" si="6"/>
        <v>0</v>
      </c>
      <c r="J44" s="293"/>
      <c r="K44" s="294"/>
    </row>
    <row r="45" spans="1:11" ht="15.75" customHeight="1">
      <c r="A45" s="220" t="s">
        <v>803</v>
      </c>
      <c r="B45" s="231">
        <v>287</v>
      </c>
      <c r="C45" s="291"/>
      <c r="D45" s="291"/>
      <c r="E45" s="291"/>
      <c r="F45" s="291"/>
      <c r="G45" s="291"/>
      <c r="H45" s="291"/>
      <c r="I45" s="292">
        <f t="shared" si="6"/>
        <v>0</v>
      </c>
      <c r="J45" s="293"/>
      <c r="K45" s="294"/>
    </row>
    <row r="46" spans="1:11" ht="15.75" customHeight="1">
      <c r="A46" s="220" t="s">
        <v>804</v>
      </c>
      <c r="B46" s="231">
        <v>228</v>
      </c>
      <c r="C46" s="291"/>
      <c r="D46" s="291"/>
      <c r="E46" s="291"/>
      <c r="F46" s="291"/>
      <c r="G46" s="291"/>
      <c r="H46" s="291"/>
      <c r="I46" s="292">
        <f t="shared" si="6"/>
        <v>0</v>
      </c>
      <c r="J46" s="293"/>
      <c r="K46" s="294"/>
    </row>
    <row r="47" spans="1:11" ht="15.75" customHeight="1">
      <c r="A47" s="220" t="s">
        <v>806</v>
      </c>
      <c r="B47" s="231">
        <v>230</v>
      </c>
      <c r="C47" s="291"/>
      <c r="D47" s="291"/>
      <c r="E47" s="291"/>
      <c r="F47" s="291"/>
      <c r="G47" s="291"/>
      <c r="H47" s="291"/>
      <c r="I47" s="292">
        <f t="shared" si="6"/>
        <v>0</v>
      </c>
      <c r="J47" s="293"/>
      <c r="K47" s="294"/>
    </row>
    <row r="48" spans="1:11" ht="15.75" customHeight="1">
      <c r="A48" s="220" t="s">
        <v>805</v>
      </c>
      <c r="B48" s="231">
        <v>229</v>
      </c>
      <c r="C48" s="291"/>
      <c r="D48" s="291"/>
      <c r="E48" s="291"/>
      <c r="F48" s="291"/>
      <c r="G48" s="291"/>
      <c r="H48" s="291"/>
      <c r="I48" s="292">
        <f t="shared" si="6"/>
        <v>0</v>
      </c>
      <c r="J48" s="293"/>
      <c r="K48" s="294"/>
    </row>
    <row r="49" spans="1:11" ht="15.75" customHeight="1">
      <c r="A49" s="220" t="s">
        <v>807</v>
      </c>
      <c r="B49" s="231">
        <v>231</v>
      </c>
      <c r="C49" s="291"/>
      <c r="D49" s="291"/>
      <c r="E49" s="291"/>
      <c r="F49" s="291"/>
      <c r="G49" s="291"/>
      <c r="H49" s="291"/>
      <c r="I49" s="292">
        <f t="shared" si="6"/>
        <v>0</v>
      </c>
      <c r="J49" s="293"/>
      <c r="K49" s="294"/>
    </row>
    <row r="50" spans="1:11" ht="15.75" customHeight="1">
      <c r="A50" s="220" t="s">
        <v>808</v>
      </c>
      <c r="B50" s="231">
        <v>232</v>
      </c>
      <c r="C50" s="291"/>
      <c r="D50" s="291"/>
      <c r="E50" s="291"/>
      <c r="F50" s="291"/>
      <c r="G50" s="291"/>
      <c r="H50" s="291"/>
      <c r="I50" s="292">
        <f t="shared" si="6"/>
        <v>0</v>
      </c>
      <c r="J50" s="293"/>
      <c r="K50" s="294"/>
    </row>
    <row r="51" spans="1:11" ht="15.75" customHeight="1">
      <c r="A51" s="220" t="s">
        <v>809</v>
      </c>
      <c r="B51" s="231">
        <v>233</v>
      </c>
      <c r="C51" s="291"/>
      <c r="D51" s="291"/>
      <c r="E51" s="291"/>
      <c r="F51" s="291"/>
      <c r="G51" s="291"/>
      <c r="H51" s="291"/>
      <c r="I51" s="292">
        <f t="shared" si="6"/>
        <v>0</v>
      </c>
      <c r="J51" s="293"/>
      <c r="K51" s="294"/>
    </row>
    <row r="52" spans="1:11" ht="15.75" customHeight="1">
      <c r="A52" s="220" t="s">
        <v>811</v>
      </c>
      <c r="B52" s="231">
        <v>234</v>
      </c>
      <c r="C52" s="291"/>
      <c r="D52" s="291"/>
      <c r="E52" s="291"/>
      <c r="F52" s="291"/>
      <c r="G52" s="291"/>
      <c r="H52" s="291"/>
      <c r="I52" s="292">
        <f t="shared" si="6"/>
        <v>0</v>
      </c>
      <c r="J52" s="293"/>
      <c r="K52" s="294"/>
    </row>
    <row r="53" spans="1:11" ht="15.75" customHeight="1">
      <c r="A53" s="220" t="s">
        <v>812</v>
      </c>
      <c r="B53" s="231">
        <v>247</v>
      </c>
      <c r="C53" s="291"/>
      <c r="D53" s="291"/>
      <c r="E53" s="291"/>
      <c r="F53" s="291"/>
      <c r="G53" s="291"/>
      <c r="H53" s="291"/>
      <c r="I53" s="292">
        <f t="shared" si="6"/>
        <v>0</v>
      </c>
      <c r="J53" s="293"/>
      <c r="K53" s="294"/>
    </row>
    <row r="54" spans="1:11" ht="15.75" customHeight="1">
      <c r="A54" s="220" t="s">
        <v>810</v>
      </c>
      <c r="B54" s="231">
        <v>235</v>
      </c>
      <c r="C54" s="291"/>
      <c r="D54" s="291"/>
      <c r="E54" s="291"/>
      <c r="F54" s="291"/>
      <c r="G54" s="291"/>
      <c r="H54" s="291"/>
      <c r="I54" s="292">
        <f t="shared" si="6"/>
        <v>0</v>
      </c>
      <c r="J54" s="293"/>
      <c r="K54" s="294"/>
    </row>
    <row r="55" spans="1:11" ht="15.75" customHeight="1">
      <c r="A55" s="220" t="s">
        <v>813</v>
      </c>
      <c r="B55" s="231">
        <v>274</v>
      </c>
      <c r="C55" s="291"/>
      <c r="D55" s="291"/>
      <c r="E55" s="291"/>
      <c r="F55" s="291"/>
      <c r="G55" s="291"/>
      <c r="H55" s="291"/>
      <c r="I55" s="292">
        <f t="shared" si="6"/>
        <v>0</v>
      </c>
      <c r="J55" s="293"/>
      <c r="K55" s="294"/>
    </row>
    <row r="56" spans="1:11" ht="15.75" customHeight="1">
      <c r="A56" s="220" t="s">
        <v>814</v>
      </c>
      <c r="B56" s="231">
        <v>245</v>
      </c>
      <c r="C56" s="291"/>
      <c r="D56" s="291"/>
      <c r="E56" s="291"/>
      <c r="F56" s="291"/>
      <c r="G56" s="291"/>
      <c r="H56" s="291"/>
      <c r="I56" s="292">
        <f t="shared" si="6"/>
        <v>0</v>
      </c>
      <c r="J56" s="293"/>
      <c r="K56" s="294"/>
    </row>
    <row r="57" spans="1:11" ht="15.75" customHeight="1">
      <c r="A57" s="220" t="s">
        <v>815</v>
      </c>
      <c r="B57" s="231">
        <v>271</v>
      </c>
      <c r="C57" s="291"/>
      <c r="D57" s="291"/>
      <c r="E57" s="291"/>
      <c r="F57" s="291"/>
      <c r="G57" s="291"/>
      <c r="H57" s="291"/>
      <c r="I57" s="292">
        <f t="shared" si="6"/>
        <v>0</v>
      </c>
      <c r="J57" s="293"/>
      <c r="K57" s="294"/>
    </row>
    <row r="58" spans="1:11" ht="15.75" customHeight="1">
      <c r="A58" s="220" t="s">
        <v>816</v>
      </c>
      <c r="B58" s="231">
        <v>238</v>
      </c>
      <c r="C58" s="291"/>
      <c r="D58" s="291"/>
      <c r="E58" s="291"/>
      <c r="F58" s="291"/>
      <c r="G58" s="291"/>
      <c r="H58" s="291"/>
      <c r="I58" s="292">
        <f t="shared" si="6"/>
        <v>0</v>
      </c>
      <c r="J58" s="293"/>
      <c r="K58" s="294"/>
    </row>
    <row r="59" spans="1:11" ht="15.75" customHeight="1">
      <c r="A59" s="220" t="s">
        <v>817</v>
      </c>
      <c r="B59" s="231">
        <v>239</v>
      </c>
      <c r="C59" s="291"/>
      <c r="D59" s="291"/>
      <c r="E59" s="291"/>
      <c r="F59" s="291"/>
      <c r="G59" s="291"/>
      <c r="H59" s="291"/>
      <c r="I59" s="292">
        <f t="shared" si="6"/>
        <v>0</v>
      </c>
      <c r="J59" s="293"/>
      <c r="K59" s="294"/>
    </row>
    <row r="60" spans="1:11" ht="15.75" customHeight="1">
      <c r="A60" s="220" t="s">
        <v>818</v>
      </c>
      <c r="B60" s="231">
        <v>240</v>
      </c>
      <c r="C60" s="291"/>
      <c r="D60" s="291"/>
      <c r="E60" s="291"/>
      <c r="F60" s="291"/>
      <c r="G60" s="291"/>
      <c r="H60" s="291"/>
      <c r="I60" s="292">
        <f t="shared" si="6"/>
        <v>0</v>
      </c>
      <c r="J60" s="293"/>
      <c r="K60" s="294"/>
    </row>
    <row r="61" spans="1:11" ht="15.75" customHeight="1">
      <c r="A61" s="220" t="s">
        <v>819</v>
      </c>
      <c r="B61" s="231">
        <v>241</v>
      </c>
      <c r="C61" s="291"/>
      <c r="D61" s="291"/>
      <c r="E61" s="291"/>
      <c r="F61" s="291"/>
      <c r="G61" s="291"/>
      <c r="H61" s="291"/>
      <c r="I61" s="292">
        <f t="shared" si="6"/>
        <v>0</v>
      </c>
      <c r="J61" s="293"/>
      <c r="K61" s="294"/>
    </row>
    <row r="62" spans="1:11" ht="15.75" customHeight="1">
      <c r="A62" s="220" t="s">
        <v>821</v>
      </c>
      <c r="B62" s="231">
        <v>243</v>
      </c>
      <c r="C62" s="291"/>
      <c r="D62" s="291"/>
      <c r="E62" s="291"/>
      <c r="F62" s="291"/>
      <c r="G62" s="291"/>
      <c r="H62" s="291"/>
      <c r="I62" s="292">
        <f t="shared" si="6"/>
        <v>0</v>
      </c>
      <c r="J62" s="293"/>
      <c r="K62" s="294"/>
    </row>
    <row r="63" spans="1:11" ht="15.75" customHeight="1">
      <c r="A63" s="220" t="s">
        <v>820</v>
      </c>
      <c r="B63" s="231">
        <v>244</v>
      </c>
      <c r="C63" s="291"/>
      <c r="D63" s="291"/>
      <c r="E63" s="291"/>
      <c r="F63" s="291"/>
      <c r="G63" s="291"/>
      <c r="H63" s="291"/>
      <c r="I63" s="292">
        <f t="shared" si="6"/>
        <v>0</v>
      </c>
      <c r="J63" s="293"/>
      <c r="K63" s="294"/>
    </row>
    <row r="64" spans="1:11" ht="15.75" customHeight="1">
      <c r="A64" s="220" t="s">
        <v>822</v>
      </c>
      <c r="B64" s="231">
        <v>248</v>
      </c>
      <c r="C64" s="291"/>
      <c r="D64" s="291"/>
      <c r="E64" s="291"/>
      <c r="F64" s="291"/>
      <c r="G64" s="291"/>
      <c r="H64" s="291"/>
      <c r="I64" s="292">
        <f t="shared" si="6"/>
        <v>0</v>
      </c>
      <c r="J64" s="293"/>
      <c r="K64" s="294"/>
    </row>
    <row r="65" spans="1:11" ht="15.75" customHeight="1">
      <c r="A65" s="220" t="s">
        <v>823</v>
      </c>
      <c r="B65" s="231">
        <v>249</v>
      </c>
      <c r="C65" s="291"/>
      <c r="D65" s="291"/>
      <c r="E65" s="291"/>
      <c r="F65" s="291"/>
      <c r="G65" s="291"/>
      <c r="H65" s="291"/>
      <c r="I65" s="292">
        <f t="shared" si="6"/>
        <v>0</v>
      </c>
      <c r="J65" s="293"/>
      <c r="K65" s="294"/>
    </row>
    <row r="66" spans="1:11" ht="15.75" customHeight="1">
      <c r="A66" s="220" t="s">
        <v>824</v>
      </c>
      <c r="B66" s="231">
        <v>251</v>
      </c>
      <c r="C66" s="291"/>
      <c r="D66" s="291"/>
      <c r="E66" s="291"/>
      <c r="F66" s="291"/>
      <c r="G66" s="291"/>
      <c r="H66" s="291"/>
      <c r="I66" s="292">
        <f t="shared" si="6"/>
        <v>0</v>
      </c>
      <c r="J66" s="293"/>
      <c r="K66" s="294"/>
    </row>
    <row r="67" spans="1:11" ht="15.75" customHeight="1">
      <c r="A67" s="220" t="s">
        <v>825</v>
      </c>
      <c r="B67" s="231">
        <v>252</v>
      </c>
      <c r="C67" s="291"/>
      <c r="D67" s="291"/>
      <c r="E67" s="291"/>
      <c r="F67" s="291"/>
      <c r="G67" s="291"/>
      <c r="H67" s="291"/>
      <c r="I67" s="292">
        <f t="shared" si="6"/>
        <v>0</v>
      </c>
      <c r="J67" s="293"/>
      <c r="K67" s="294"/>
    </row>
    <row r="68" spans="1:11" ht="15.75" customHeight="1">
      <c r="A68" s="220" t="s">
        <v>826</v>
      </c>
      <c r="B68" s="231">
        <v>253</v>
      </c>
      <c r="C68" s="291"/>
      <c r="D68" s="291"/>
      <c r="E68" s="291"/>
      <c r="F68" s="291"/>
      <c r="G68" s="291"/>
      <c r="H68" s="291"/>
      <c r="I68" s="292">
        <f t="shared" si="6"/>
        <v>0</v>
      </c>
      <c r="J68" s="293"/>
      <c r="K68" s="294"/>
    </row>
    <row r="69" spans="1:11" ht="15.75" customHeight="1">
      <c r="A69" s="220" t="s">
        <v>827</v>
      </c>
      <c r="B69" s="231">
        <v>255</v>
      </c>
      <c r="C69" s="291"/>
      <c r="D69" s="291"/>
      <c r="E69" s="291"/>
      <c r="F69" s="291"/>
      <c r="G69" s="291"/>
      <c r="H69" s="291"/>
      <c r="I69" s="292">
        <f t="shared" si="6"/>
        <v>0</v>
      </c>
      <c r="J69" s="293"/>
      <c r="K69" s="294"/>
    </row>
    <row r="70" spans="1:11" ht="15.75" customHeight="1">
      <c r="A70" s="220" t="s">
        <v>828</v>
      </c>
      <c r="B70" s="231">
        <v>256</v>
      </c>
      <c r="C70" s="291"/>
      <c r="D70" s="291"/>
      <c r="E70" s="291"/>
      <c r="F70" s="291"/>
      <c r="G70" s="291"/>
      <c r="H70" s="291"/>
      <c r="I70" s="292">
        <f t="shared" si="6"/>
        <v>0</v>
      </c>
      <c r="J70" s="293"/>
      <c r="K70" s="294"/>
    </row>
    <row r="71" spans="1:11" ht="15.75" customHeight="1">
      <c r="A71" s="220" t="s">
        <v>829</v>
      </c>
      <c r="B71" s="231">
        <v>257</v>
      </c>
      <c r="C71" s="291"/>
      <c r="D71" s="291"/>
      <c r="E71" s="291"/>
      <c r="F71" s="291"/>
      <c r="G71" s="291"/>
      <c r="H71" s="291"/>
      <c r="I71" s="292">
        <f t="shared" si="6"/>
        <v>0</v>
      </c>
      <c r="J71" s="293"/>
      <c r="K71" s="294"/>
    </row>
    <row r="72" spans="1:11" ht="15.75" customHeight="1">
      <c r="A72" s="220" t="s">
        <v>830</v>
      </c>
      <c r="B72" s="231">
        <v>259</v>
      </c>
      <c r="C72" s="291"/>
      <c r="D72" s="291"/>
      <c r="E72" s="291"/>
      <c r="F72" s="291"/>
      <c r="G72" s="291"/>
      <c r="H72" s="291"/>
      <c r="I72" s="292">
        <f t="shared" si="6"/>
        <v>0</v>
      </c>
      <c r="J72" s="293"/>
      <c r="K72" s="294"/>
    </row>
    <row r="73" spans="1:11" ht="15.75" customHeight="1">
      <c r="A73" s="220" t="s">
        <v>852</v>
      </c>
      <c r="B73" s="231">
        <v>275</v>
      </c>
      <c r="C73" s="291"/>
      <c r="D73" s="291"/>
      <c r="E73" s="291"/>
      <c r="F73" s="291"/>
      <c r="G73" s="291"/>
      <c r="H73" s="291"/>
      <c r="I73" s="292">
        <f t="shared" si="6"/>
        <v>0</v>
      </c>
      <c r="J73" s="293"/>
      <c r="K73" s="294"/>
    </row>
    <row r="74" spans="1:11" ht="15.75" customHeight="1">
      <c r="A74" s="220" t="s">
        <v>831</v>
      </c>
      <c r="B74" s="231">
        <v>260</v>
      </c>
      <c r="C74" s="291"/>
      <c r="D74" s="291"/>
      <c r="E74" s="291"/>
      <c r="F74" s="291"/>
      <c r="G74" s="291"/>
      <c r="H74" s="291"/>
      <c r="I74" s="292">
        <f t="shared" si="6"/>
        <v>0</v>
      </c>
      <c r="J74" s="293"/>
      <c r="K74" s="294"/>
    </row>
    <row r="75" spans="1:11" ht="15.75" customHeight="1">
      <c r="A75" s="220" t="s">
        <v>853</v>
      </c>
      <c r="B75" s="231">
        <v>261</v>
      </c>
      <c r="C75" s="291"/>
      <c r="D75" s="291"/>
      <c r="E75" s="291"/>
      <c r="F75" s="291"/>
      <c r="G75" s="291"/>
      <c r="H75" s="291"/>
      <c r="I75" s="292">
        <f t="shared" si="6"/>
        <v>0</v>
      </c>
      <c r="J75" s="293"/>
      <c r="K75" s="294"/>
    </row>
    <row r="76" spans="1:11" ht="15.75" customHeight="1">
      <c r="A76" s="220" t="s">
        <v>854</v>
      </c>
      <c r="B76" s="231">
        <v>266</v>
      </c>
      <c r="C76" s="291"/>
      <c r="D76" s="291"/>
      <c r="E76" s="291"/>
      <c r="F76" s="291"/>
      <c r="G76" s="291"/>
      <c r="H76" s="291"/>
      <c r="I76" s="292">
        <f t="shared" si="6"/>
        <v>0</v>
      </c>
      <c r="J76" s="293"/>
      <c r="K76" s="294"/>
    </row>
    <row r="77" spans="1:11" ht="15.75" customHeight="1">
      <c r="A77" s="301" t="s">
        <v>855</v>
      </c>
      <c r="B77" s="231">
        <v>276</v>
      </c>
      <c r="C77" s="291"/>
      <c r="D77" s="291"/>
      <c r="E77" s="291"/>
      <c r="F77" s="291"/>
      <c r="G77" s="291"/>
      <c r="H77" s="291"/>
      <c r="I77" s="292">
        <f t="shared" si="6"/>
        <v>0</v>
      </c>
      <c r="J77" s="293"/>
      <c r="K77" s="294"/>
    </row>
    <row r="78" spans="1:11" ht="15.75" customHeight="1">
      <c r="A78" s="220" t="s">
        <v>856</v>
      </c>
      <c r="B78" s="231">
        <v>268</v>
      </c>
      <c r="C78" s="291"/>
      <c r="D78" s="291"/>
      <c r="E78" s="291"/>
      <c r="F78" s="291"/>
      <c r="G78" s="291"/>
      <c r="H78" s="291"/>
      <c r="I78" s="292">
        <f t="shared" si="6"/>
        <v>0</v>
      </c>
      <c r="J78" s="293"/>
      <c r="K78" s="294"/>
    </row>
    <row r="79" spans="1:11" ht="15.75" customHeight="1">
      <c r="A79" s="220" t="s">
        <v>857</v>
      </c>
      <c r="B79" s="231">
        <v>269</v>
      </c>
      <c r="C79" s="291"/>
      <c r="D79" s="291"/>
      <c r="E79" s="291"/>
      <c r="F79" s="291"/>
      <c r="G79" s="291"/>
      <c r="H79" s="291"/>
      <c r="I79" s="292">
        <f t="shared" si="6"/>
        <v>0</v>
      </c>
      <c r="J79" s="293"/>
      <c r="K79" s="294"/>
    </row>
    <row r="80" spans="1:11" ht="15.75" customHeight="1">
      <c r="A80" s="220" t="s">
        <v>858</v>
      </c>
      <c r="B80" s="231">
        <v>270</v>
      </c>
      <c r="C80" s="291"/>
      <c r="D80" s="291"/>
      <c r="E80" s="291"/>
      <c r="F80" s="291"/>
      <c r="G80" s="291"/>
      <c r="H80" s="291"/>
      <c r="I80" s="292">
        <f t="shared" si="6"/>
        <v>0</v>
      </c>
      <c r="J80" s="293"/>
      <c r="K80" s="294"/>
    </row>
    <row r="81" spans="1:11" ht="15.75" customHeight="1">
      <c r="A81" s="220" t="s">
        <v>859</v>
      </c>
      <c r="B81" s="231">
        <v>272</v>
      </c>
      <c r="C81" s="291"/>
      <c r="D81" s="291"/>
      <c r="E81" s="291"/>
      <c r="F81" s="291"/>
      <c r="G81" s="291"/>
      <c r="H81" s="291"/>
      <c r="I81" s="292">
        <f t="shared" si="6"/>
        <v>0</v>
      </c>
      <c r="J81" s="293"/>
      <c r="K81" s="294"/>
    </row>
    <row r="82" spans="1:11" ht="15.75" customHeight="1">
      <c r="A82" s="220" t="s">
        <v>860</v>
      </c>
      <c r="B82" s="231">
        <v>273</v>
      </c>
      <c r="C82" s="291"/>
      <c r="D82" s="291"/>
      <c r="E82" s="291"/>
      <c r="F82" s="291"/>
      <c r="G82" s="291"/>
      <c r="H82" s="291"/>
      <c r="I82" s="292">
        <f t="shared" si="6"/>
        <v>0</v>
      </c>
      <c r="J82" s="293"/>
      <c r="K82" s="294"/>
    </row>
    <row r="83" spans="1:11" ht="15.75" customHeight="1">
      <c r="A83" s="220" t="s">
        <v>861</v>
      </c>
      <c r="B83" s="231">
        <v>218</v>
      </c>
      <c r="C83" s="291"/>
      <c r="D83" s="291"/>
      <c r="E83" s="291"/>
      <c r="F83" s="291"/>
      <c r="G83" s="291"/>
      <c r="H83" s="291"/>
      <c r="I83" s="292">
        <f t="shared" si="6"/>
        <v>0</v>
      </c>
      <c r="J83" s="293"/>
      <c r="K83" s="294"/>
    </row>
    <row r="84" spans="1:11" ht="15.75" customHeight="1">
      <c r="A84" s="220" t="s">
        <v>862</v>
      </c>
      <c r="B84" s="231" t="s">
        <v>745</v>
      </c>
      <c r="C84" s="291"/>
      <c r="D84" s="291"/>
      <c r="E84" s="291"/>
      <c r="F84" s="291"/>
      <c r="G84" s="291"/>
      <c r="H84" s="291"/>
      <c r="I84" s="292">
        <f t="shared" si="6"/>
        <v>0</v>
      </c>
      <c r="J84" s="293"/>
      <c r="K84" s="294"/>
    </row>
    <row r="85" spans="1:11" ht="15.75" customHeight="1">
      <c r="A85" s="220" t="s">
        <v>863</v>
      </c>
      <c r="B85" s="231">
        <v>278</v>
      </c>
      <c r="C85" s="291"/>
      <c r="D85" s="291"/>
      <c r="E85" s="291"/>
      <c r="F85" s="291"/>
      <c r="G85" s="291"/>
      <c r="H85" s="291"/>
      <c r="I85" s="292">
        <f t="shared" si="6"/>
        <v>0</v>
      </c>
      <c r="J85" s="293"/>
      <c r="K85" s="294"/>
    </row>
    <row r="86" spans="1:11" ht="15.75" customHeight="1">
      <c r="A86" s="220" t="s">
        <v>864</v>
      </c>
      <c r="B86" s="231">
        <v>280</v>
      </c>
      <c r="C86" s="291"/>
      <c r="D86" s="291"/>
      <c r="E86" s="291"/>
      <c r="F86" s="291"/>
      <c r="G86" s="291"/>
      <c r="H86" s="291"/>
      <c r="I86" s="292">
        <f t="shared" si="6"/>
        <v>0</v>
      </c>
      <c r="J86" s="293"/>
      <c r="K86" s="294"/>
    </row>
    <row r="87" spans="1:11" ht="15.75" customHeight="1">
      <c r="A87" s="220" t="s">
        <v>865</v>
      </c>
      <c r="B87" s="231">
        <v>282</v>
      </c>
      <c r="C87" s="291"/>
      <c r="D87" s="291"/>
      <c r="E87" s="291"/>
      <c r="F87" s="291"/>
      <c r="G87" s="291"/>
      <c r="H87" s="291"/>
      <c r="I87" s="292">
        <f t="shared" si="6"/>
        <v>0</v>
      </c>
      <c r="J87" s="293"/>
      <c r="K87" s="294"/>
    </row>
    <row r="88" spans="1:11" ht="15.75" customHeight="1">
      <c r="A88" s="220" t="s">
        <v>866</v>
      </c>
      <c r="B88" s="231">
        <v>283</v>
      </c>
      <c r="C88" s="291"/>
      <c r="D88" s="291"/>
      <c r="E88" s="291"/>
      <c r="F88" s="291"/>
      <c r="G88" s="291"/>
      <c r="H88" s="291"/>
      <c r="I88" s="292">
        <f t="shared" si="6"/>
        <v>0</v>
      </c>
      <c r="J88" s="293"/>
      <c r="K88" s="294"/>
    </row>
    <row r="89" spans="1:11" ht="15.75" customHeight="1">
      <c r="A89" s="220" t="s">
        <v>867</v>
      </c>
      <c r="B89" s="231">
        <v>285</v>
      </c>
      <c r="C89" s="291"/>
      <c r="D89" s="291"/>
      <c r="E89" s="291"/>
      <c r="F89" s="291"/>
      <c r="G89" s="291"/>
      <c r="H89" s="291"/>
      <c r="I89" s="292">
        <f t="shared" si="6"/>
        <v>0</v>
      </c>
      <c r="J89" s="293"/>
      <c r="K89" s="294"/>
    </row>
    <row r="90" spans="1:11" ht="15.75" customHeight="1">
      <c r="A90" s="220" t="s">
        <v>868</v>
      </c>
      <c r="B90" s="231">
        <v>288</v>
      </c>
      <c r="C90" s="291"/>
      <c r="D90" s="291"/>
      <c r="E90" s="291"/>
      <c r="F90" s="291"/>
      <c r="G90" s="291"/>
      <c r="H90" s="291"/>
      <c r="I90" s="292">
        <f t="shared" si="6"/>
        <v>0</v>
      </c>
      <c r="J90" s="293"/>
      <c r="K90" s="294"/>
    </row>
    <row r="91" spans="1:11" ht="15.75" customHeight="1">
      <c r="A91" s="220" t="s">
        <v>869</v>
      </c>
      <c r="B91" s="231">
        <v>265</v>
      </c>
      <c r="C91" s="291"/>
      <c r="D91" s="291"/>
      <c r="E91" s="291"/>
      <c r="F91" s="291"/>
      <c r="G91" s="291"/>
      <c r="H91" s="291"/>
      <c r="I91" s="292">
        <f t="shared" si="6"/>
        <v>0</v>
      </c>
      <c r="J91" s="293"/>
      <c r="K91" s="294"/>
    </row>
    <row r="92" spans="1:11" ht="15.75" customHeight="1">
      <c r="A92" s="220" t="s">
        <v>940</v>
      </c>
      <c r="B92" s="231">
        <v>289</v>
      </c>
      <c r="C92" s="291"/>
      <c r="D92" s="291"/>
      <c r="E92" s="291"/>
      <c r="F92" s="291"/>
      <c r="G92" s="291"/>
      <c r="H92" s="291"/>
      <c r="I92" s="292">
        <f t="shared" si="6"/>
        <v>0</v>
      </c>
      <c r="J92" s="293"/>
      <c r="K92" s="294"/>
    </row>
    <row r="93" spans="1:11" ht="15.75" customHeight="1">
      <c r="A93" s="152"/>
      <c r="B93" s="239"/>
      <c r="C93" s="313"/>
      <c r="D93" s="313"/>
      <c r="E93" s="313"/>
      <c r="F93" s="313"/>
      <c r="G93" s="313"/>
      <c r="H93" s="313"/>
      <c r="I93" s="524"/>
      <c r="J93" s="215"/>
      <c r="K93" s="247"/>
    </row>
    <row r="94" spans="1:11" ht="15.75" customHeight="1">
      <c r="A94" s="455" t="s">
        <v>432</v>
      </c>
      <c r="B94" s="231">
        <v>298</v>
      </c>
      <c r="C94" s="291"/>
      <c r="D94" s="291"/>
      <c r="E94" s="291"/>
      <c r="F94" s="291"/>
      <c r="G94" s="291"/>
      <c r="H94" s="291"/>
      <c r="I94" s="292">
        <f>SUM(C94:H94)</f>
        <v>0</v>
      </c>
      <c r="J94" s="293"/>
      <c r="K94" s="294"/>
    </row>
    <row r="95" spans="1:11" ht="15.75" customHeight="1">
      <c r="A95" s="152"/>
      <c r="B95" s="239"/>
      <c r="C95" s="313"/>
      <c r="D95" s="313"/>
      <c r="E95" s="313"/>
      <c r="F95" s="313"/>
      <c r="G95" s="313"/>
      <c r="H95" s="313"/>
      <c r="I95" s="524"/>
      <c r="J95" s="215"/>
      <c r="K95" s="247"/>
    </row>
    <row r="96" spans="1:11" s="300" customFormat="1" ht="19.5" customHeight="1">
      <c r="A96" s="444" t="s">
        <v>433</v>
      </c>
      <c r="B96" s="445"/>
      <c r="C96" s="521">
        <f aca="true" t="shared" si="7" ref="C96:H96">C98+C120+C135</f>
        <v>0</v>
      </c>
      <c r="D96" s="521">
        <f t="shared" si="7"/>
        <v>0</v>
      </c>
      <c r="E96" s="521">
        <f t="shared" si="7"/>
        <v>0</v>
      </c>
      <c r="F96" s="521">
        <f t="shared" si="7"/>
        <v>0</v>
      </c>
      <c r="G96" s="521">
        <f t="shared" si="7"/>
        <v>0</v>
      </c>
      <c r="H96" s="521">
        <f t="shared" si="7"/>
        <v>0</v>
      </c>
      <c r="I96" s="522">
        <f>SUM(C96:H96)</f>
        <v>0</v>
      </c>
      <c r="J96" s="521">
        <f>J98+J120+J135</f>
        <v>0</v>
      </c>
      <c r="K96" s="523">
        <f>K98+K120+K135</f>
        <v>0</v>
      </c>
    </row>
    <row r="97" spans="1:11" ht="15.75" customHeight="1">
      <c r="A97" s="152"/>
      <c r="B97" s="239"/>
      <c r="C97" s="313"/>
      <c r="D97" s="313"/>
      <c r="E97" s="313"/>
      <c r="F97" s="313"/>
      <c r="G97" s="313"/>
      <c r="H97" s="313"/>
      <c r="I97" s="524"/>
      <c r="J97" s="215"/>
      <c r="K97" s="247"/>
    </row>
    <row r="98" spans="1:11" ht="15.75" customHeight="1">
      <c r="A98" s="455" t="s">
        <v>434</v>
      </c>
      <c r="B98" s="880"/>
      <c r="C98" s="293">
        <f aca="true" t="shared" si="8" ref="C98:H98">SUM(C99:C118)</f>
        <v>0</v>
      </c>
      <c r="D98" s="293">
        <f t="shared" si="8"/>
        <v>0</v>
      </c>
      <c r="E98" s="293">
        <f t="shared" si="8"/>
        <v>0</v>
      </c>
      <c r="F98" s="293">
        <f t="shared" si="8"/>
        <v>0</v>
      </c>
      <c r="G98" s="293">
        <f t="shared" si="8"/>
        <v>0</v>
      </c>
      <c r="H98" s="293">
        <f t="shared" si="8"/>
        <v>0</v>
      </c>
      <c r="I98" s="292">
        <f aca="true" t="shared" si="9" ref="I98:I117">SUM(C98:H98)</f>
        <v>0</v>
      </c>
      <c r="J98" s="293">
        <f>SUM(J99:J118)</f>
        <v>0</v>
      </c>
      <c r="K98" s="525">
        <f>SUM(K99:K118)</f>
        <v>0</v>
      </c>
    </row>
    <row r="99" spans="1:11" ht="15.75" customHeight="1">
      <c r="A99" s="220" t="s">
        <v>870</v>
      </c>
      <c r="B99" s="231">
        <v>377</v>
      </c>
      <c r="C99" s="291"/>
      <c r="D99" s="291"/>
      <c r="E99" s="291"/>
      <c r="F99" s="291"/>
      <c r="G99" s="291"/>
      <c r="H99" s="291"/>
      <c r="I99" s="292">
        <f t="shared" si="9"/>
        <v>0</v>
      </c>
      <c r="J99" s="293"/>
      <c r="K99" s="294"/>
    </row>
    <row r="100" spans="1:11" ht="15.75" customHeight="1">
      <c r="A100" s="220" t="s">
        <v>871</v>
      </c>
      <c r="B100" s="231">
        <v>352</v>
      </c>
      <c r="C100" s="291"/>
      <c r="D100" s="291"/>
      <c r="E100" s="291"/>
      <c r="F100" s="291"/>
      <c r="G100" s="291"/>
      <c r="H100" s="291"/>
      <c r="I100" s="292">
        <f t="shared" si="9"/>
        <v>0</v>
      </c>
      <c r="J100" s="293"/>
      <c r="K100" s="294"/>
    </row>
    <row r="101" spans="1:11" ht="15.75" customHeight="1">
      <c r="A101" s="220" t="s">
        <v>872</v>
      </c>
      <c r="B101" s="231">
        <v>336</v>
      </c>
      <c r="C101" s="291"/>
      <c r="D101" s="291"/>
      <c r="E101" s="291"/>
      <c r="F101" s="291"/>
      <c r="G101" s="291"/>
      <c r="H101" s="291"/>
      <c r="I101" s="292">
        <f t="shared" si="9"/>
        <v>0</v>
      </c>
      <c r="J101" s="293"/>
      <c r="K101" s="294"/>
    </row>
    <row r="102" spans="1:11" ht="15.75" customHeight="1">
      <c r="A102" s="220" t="s">
        <v>873</v>
      </c>
      <c r="B102" s="231">
        <v>338</v>
      </c>
      <c r="C102" s="291"/>
      <c r="D102" s="291"/>
      <c r="E102" s="291"/>
      <c r="F102" s="291"/>
      <c r="G102" s="291"/>
      <c r="H102" s="291"/>
      <c r="I102" s="292">
        <f t="shared" si="9"/>
        <v>0</v>
      </c>
      <c r="J102" s="293"/>
      <c r="K102" s="294"/>
    </row>
    <row r="103" spans="1:11" ht="15.75" customHeight="1">
      <c r="A103" s="220" t="s">
        <v>874</v>
      </c>
      <c r="B103" s="231">
        <v>378</v>
      </c>
      <c r="C103" s="291"/>
      <c r="D103" s="291"/>
      <c r="E103" s="291"/>
      <c r="F103" s="291"/>
      <c r="G103" s="291"/>
      <c r="H103" s="291"/>
      <c r="I103" s="292">
        <f t="shared" si="9"/>
        <v>0</v>
      </c>
      <c r="J103" s="293"/>
      <c r="K103" s="294"/>
    </row>
    <row r="104" spans="1:11" ht="15.75" customHeight="1">
      <c r="A104" s="220" t="s">
        <v>875</v>
      </c>
      <c r="B104" s="231">
        <v>340</v>
      </c>
      <c r="C104" s="291"/>
      <c r="D104" s="291"/>
      <c r="E104" s="291"/>
      <c r="F104" s="291"/>
      <c r="G104" s="291"/>
      <c r="H104" s="291"/>
      <c r="I104" s="292">
        <f t="shared" si="9"/>
        <v>0</v>
      </c>
      <c r="J104" s="293"/>
      <c r="K104" s="294"/>
    </row>
    <row r="105" spans="1:11" ht="15.75" customHeight="1">
      <c r="A105" s="220" t="s">
        <v>876</v>
      </c>
      <c r="B105" s="231">
        <v>342</v>
      </c>
      <c r="C105" s="291"/>
      <c r="D105" s="291"/>
      <c r="E105" s="291"/>
      <c r="F105" s="291"/>
      <c r="G105" s="291"/>
      <c r="H105" s="291"/>
      <c r="I105" s="292">
        <f t="shared" si="9"/>
        <v>0</v>
      </c>
      <c r="J105" s="293"/>
      <c r="K105" s="294"/>
    </row>
    <row r="106" spans="1:11" ht="15.75" customHeight="1">
      <c r="A106" s="220" t="s">
        <v>877</v>
      </c>
      <c r="B106" s="231">
        <v>381</v>
      </c>
      <c r="C106" s="291"/>
      <c r="D106" s="291"/>
      <c r="E106" s="291"/>
      <c r="F106" s="291"/>
      <c r="G106" s="291"/>
      <c r="H106" s="291"/>
      <c r="I106" s="292">
        <f t="shared" si="9"/>
        <v>0</v>
      </c>
      <c r="J106" s="293"/>
      <c r="K106" s="294"/>
    </row>
    <row r="107" spans="1:11" ht="15.75" customHeight="1">
      <c r="A107" s="220" t="s">
        <v>878</v>
      </c>
      <c r="B107" s="231">
        <v>347</v>
      </c>
      <c r="C107" s="291"/>
      <c r="D107" s="291"/>
      <c r="E107" s="291"/>
      <c r="F107" s="291"/>
      <c r="G107" s="291"/>
      <c r="H107" s="291"/>
      <c r="I107" s="292">
        <f t="shared" si="9"/>
        <v>0</v>
      </c>
      <c r="J107" s="293"/>
      <c r="K107" s="294"/>
    </row>
    <row r="108" spans="1:11" ht="15.75" customHeight="1">
      <c r="A108" s="220" t="s">
        <v>879</v>
      </c>
      <c r="B108" s="231">
        <v>349</v>
      </c>
      <c r="C108" s="291"/>
      <c r="D108" s="291"/>
      <c r="E108" s="291"/>
      <c r="F108" s="291"/>
      <c r="G108" s="291"/>
      <c r="H108" s="291"/>
      <c r="I108" s="292">
        <f t="shared" si="9"/>
        <v>0</v>
      </c>
      <c r="J108" s="293"/>
      <c r="K108" s="294"/>
    </row>
    <row r="109" spans="1:11" ht="15.75" customHeight="1">
      <c r="A109" s="220" t="s">
        <v>880</v>
      </c>
      <c r="B109" s="231">
        <v>351</v>
      </c>
      <c r="C109" s="291"/>
      <c r="D109" s="291"/>
      <c r="E109" s="291"/>
      <c r="F109" s="291"/>
      <c r="G109" s="291"/>
      <c r="H109" s="291"/>
      <c r="I109" s="292">
        <f t="shared" si="9"/>
        <v>0</v>
      </c>
      <c r="J109" s="293"/>
      <c r="K109" s="294"/>
    </row>
    <row r="110" spans="1:11" ht="15.75" customHeight="1">
      <c r="A110" s="220" t="s">
        <v>881</v>
      </c>
      <c r="B110" s="231">
        <v>354</v>
      </c>
      <c r="C110" s="291"/>
      <c r="D110" s="291"/>
      <c r="E110" s="291"/>
      <c r="F110" s="291"/>
      <c r="G110" s="291"/>
      <c r="H110" s="291"/>
      <c r="I110" s="292">
        <f t="shared" si="9"/>
        <v>0</v>
      </c>
      <c r="J110" s="293"/>
      <c r="K110" s="294"/>
    </row>
    <row r="111" spans="1:11" ht="15.75" customHeight="1">
      <c r="A111" s="220" t="s">
        <v>882</v>
      </c>
      <c r="B111" s="231">
        <v>358</v>
      </c>
      <c r="C111" s="291"/>
      <c r="D111" s="291"/>
      <c r="E111" s="291"/>
      <c r="F111" s="291"/>
      <c r="G111" s="291"/>
      <c r="H111" s="291"/>
      <c r="I111" s="292">
        <f t="shared" si="9"/>
        <v>0</v>
      </c>
      <c r="J111" s="293"/>
      <c r="K111" s="294"/>
    </row>
    <row r="112" spans="1:11" ht="15.75" customHeight="1">
      <c r="A112" s="220" t="s">
        <v>883</v>
      </c>
      <c r="B112" s="231">
        <v>385</v>
      </c>
      <c r="C112" s="291"/>
      <c r="D112" s="291"/>
      <c r="E112" s="291"/>
      <c r="F112" s="291"/>
      <c r="G112" s="291"/>
      <c r="H112" s="291"/>
      <c r="I112" s="292">
        <f t="shared" si="9"/>
        <v>0</v>
      </c>
      <c r="J112" s="293"/>
      <c r="K112" s="294"/>
    </row>
    <row r="113" spans="1:11" ht="15.75" customHeight="1">
      <c r="A113" s="220" t="s">
        <v>884</v>
      </c>
      <c r="B113" s="231">
        <v>364</v>
      </c>
      <c r="C113" s="291"/>
      <c r="D113" s="291"/>
      <c r="E113" s="291"/>
      <c r="F113" s="291"/>
      <c r="G113" s="291"/>
      <c r="H113" s="291"/>
      <c r="I113" s="292">
        <f t="shared" si="9"/>
        <v>0</v>
      </c>
      <c r="J113" s="293"/>
      <c r="K113" s="294"/>
    </row>
    <row r="114" spans="1:11" ht="15.75" customHeight="1">
      <c r="A114" s="220" t="s">
        <v>885</v>
      </c>
      <c r="B114" s="231">
        <v>366</v>
      </c>
      <c r="C114" s="291"/>
      <c r="D114" s="291"/>
      <c r="E114" s="291"/>
      <c r="F114" s="291"/>
      <c r="G114" s="291"/>
      <c r="H114" s="291"/>
      <c r="I114" s="292">
        <f t="shared" si="9"/>
        <v>0</v>
      </c>
      <c r="J114" s="293"/>
      <c r="K114" s="294"/>
    </row>
    <row r="115" spans="1:11" ht="15.75" customHeight="1">
      <c r="A115" s="220" t="s">
        <v>886</v>
      </c>
      <c r="B115" s="231">
        <v>383</v>
      </c>
      <c r="C115" s="291"/>
      <c r="D115" s="291"/>
      <c r="E115" s="291"/>
      <c r="F115" s="291"/>
      <c r="G115" s="291"/>
      <c r="H115" s="291"/>
      <c r="I115" s="292">
        <f t="shared" si="9"/>
        <v>0</v>
      </c>
      <c r="J115" s="293"/>
      <c r="K115" s="294"/>
    </row>
    <row r="116" spans="1:11" ht="15.75" customHeight="1">
      <c r="A116" s="220" t="s">
        <v>887</v>
      </c>
      <c r="B116" s="231">
        <v>384</v>
      </c>
      <c r="C116" s="291"/>
      <c r="D116" s="291"/>
      <c r="E116" s="291"/>
      <c r="F116" s="291"/>
      <c r="G116" s="291"/>
      <c r="H116" s="291"/>
      <c r="I116" s="292">
        <f t="shared" si="9"/>
        <v>0</v>
      </c>
      <c r="J116" s="293"/>
      <c r="K116" s="294"/>
    </row>
    <row r="117" spans="1:11" ht="15.75" customHeight="1">
      <c r="A117" s="220" t="s">
        <v>832</v>
      </c>
      <c r="B117" s="231">
        <v>380</v>
      </c>
      <c r="C117" s="291"/>
      <c r="D117" s="291"/>
      <c r="E117" s="291"/>
      <c r="F117" s="291"/>
      <c r="G117" s="291"/>
      <c r="H117" s="291"/>
      <c r="I117" s="292">
        <f t="shared" si="9"/>
        <v>0</v>
      </c>
      <c r="J117" s="293"/>
      <c r="K117" s="294"/>
    </row>
    <row r="118" spans="1:11" ht="15.75" customHeight="1">
      <c r="A118" s="220" t="s">
        <v>833</v>
      </c>
      <c r="B118" s="231">
        <v>389</v>
      </c>
      <c r="C118" s="291"/>
      <c r="D118" s="291"/>
      <c r="E118" s="291"/>
      <c r="F118" s="291"/>
      <c r="G118" s="291"/>
      <c r="H118" s="291"/>
      <c r="I118" s="292">
        <f>SUM(C118:H118)</f>
        <v>0</v>
      </c>
      <c r="J118" s="293"/>
      <c r="K118" s="294"/>
    </row>
    <row r="119" spans="1:11" ht="15.75" customHeight="1">
      <c r="A119" s="152"/>
      <c r="B119" s="239"/>
      <c r="C119" s="313"/>
      <c r="D119" s="313"/>
      <c r="E119" s="313"/>
      <c r="F119" s="313"/>
      <c r="G119" s="313"/>
      <c r="H119" s="313"/>
      <c r="I119" s="524"/>
      <c r="J119" s="215"/>
      <c r="K119" s="247"/>
    </row>
    <row r="120" spans="1:11" ht="15.75" customHeight="1">
      <c r="A120" s="455" t="s">
        <v>435</v>
      </c>
      <c r="B120" s="231"/>
      <c r="C120" s="293">
        <f>SUM(C121:C133)</f>
        <v>0</v>
      </c>
      <c r="D120" s="293">
        <f aca="true" t="shared" si="10" ref="D120:K120">SUM(D121:D133)</f>
        <v>0</v>
      </c>
      <c r="E120" s="293">
        <f t="shared" si="10"/>
        <v>0</v>
      </c>
      <c r="F120" s="293">
        <f t="shared" si="10"/>
        <v>0</v>
      </c>
      <c r="G120" s="293">
        <f t="shared" si="10"/>
        <v>0</v>
      </c>
      <c r="H120" s="293">
        <f t="shared" si="10"/>
        <v>0</v>
      </c>
      <c r="I120" s="292">
        <f aca="true" t="shared" si="11" ref="I120:I133">SUM(C120:H120)</f>
        <v>0</v>
      </c>
      <c r="J120" s="293">
        <f t="shared" si="10"/>
        <v>0</v>
      </c>
      <c r="K120" s="525">
        <f t="shared" si="10"/>
        <v>0</v>
      </c>
    </row>
    <row r="121" spans="1:11" ht="15.75" customHeight="1">
      <c r="A121" s="220" t="s">
        <v>888</v>
      </c>
      <c r="B121" s="231">
        <v>425</v>
      </c>
      <c r="C121" s="291"/>
      <c r="D121" s="291"/>
      <c r="E121" s="291"/>
      <c r="F121" s="291"/>
      <c r="G121" s="291"/>
      <c r="H121" s="291"/>
      <c r="I121" s="292">
        <f t="shared" si="11"/>
        <v>0</v>
      </c>
      <c r="J121" s="293"/>
      <c r="K121" s="294"/>
    </row>
    <row r="122" spans="1:11" ht="15.75" customHeight="1">
      <c r="A122" s="220" t="s">
        <v>889</v>
      </c>
      <c r="B122" s="231">
        <v>428</v>
      </c>
      <c r="C122" s="291"/>
      <c r="D122" s="291"/>
      <c r="E122" s="291"/>
      <c r="F122" s="291"/>
      <c r="G122" s="291"/>
      <c r="H122" s="291"/>
      <c r="I122" s="292">
        <f t="shared" si="11"/>
        <v>0</v>
      </c>
      <c r="J122" s="293"/>
      <c r="K122" s="294"/>
    </row>
    <row r="123" spans="1:11" ht="15.75" customHeight="1">
      <c r="A123" s="220" t="s">
        <v>890</v>
      </c>
      <c r="B123" s="231">
        <v>431</v>
      </c>
      <c r="C123" s="291"/>
      <c r="D123" s="291"/>
      <c r="E123" s="291"/>
      <c r="F123" s="291"/>
      <c r="G123" s="291"/>
      <c r="H123" s="291"/>
      <c r="I123" s="292">
        <f t="shared" si="11"/>
        <v>0</v>
      </c>
      <c r="J123" s="293"/>
      <c r="K123" s="294"/>
    </row>
    <row r="124" spans="1:11" ht="15.75" customHeight="1">
      <c r="A124" s="220" t="s">
        <v>891</v>
      </c>
      <c r="B124" s="231">
        <v>434</v>
      </c>
      <c r="C124" s="291"/>
      <c r="D124" s="291"/>
      <c r="E124" s="291"/>
      <c r="F124" s="291"/>
      <c r="G124" s="291"/>
      <c r="H124" s="291"/>
      <c r="I124" s="292">
        <f t="shared" si="11"/>
        <v>0</v>
      </c>
      <c r="J124" s="293"/>
      <c r="K124" s="294"/>
    </row>
    <row r="125" spans="1:11" ht="15.75" customHeight="1">
      <c r="A125" s="220" t="s">
        <v>892</v>
      </c>
      <c r="B125" s="231">
        <v>437</v>
      </c>
      <c r="C125" s="291"/>
      <c r="D125" s="291"/>
      <c r="E125" s="291"/>
      <c r="F125" s="291"/>
      <c r="G125" s="291"/>
      <c r="H125" s="291"/>
      <c r="I125" s="292">
        <f t="shared" si="11"/>
        <v>0</v>
      </c>
      <c r="J125" s="293"/>
      <c r="K125" s="294"/>
    </row>
    <row r="126" spans="1:11" ht="15.75" customHeight="1">
      <c r="A126" s="220" t="s">
        <v>893</v>
      </c>
      <c r="B126" s="231">
        <v>440</v>
      </c>
      <c r="C126" s="291"/>
      <c r="D126" s="291"/>
      <c r="E126" s="291"/>
      <c r="F126" s="291"/>
      <c r="G126" s="291"/>
      <c r="H126" s="291"/>
      <c r="I126" s="292">
        <f t="shared" si="11"/>
        <v>0</v>
      </c>
      <c r="J126" s="293"/>
      <c r="K126" s="294"/>
    </row>
    <row r="127" spans="1:11" ht="15.75" customHeight="1">
      <c r="A127" s="220" t="s">
        <v>894</v>
      </c>
      <c r="B127" s="231">
        <v>446</v>
      </c>
      <c r="C127" s="291"/>
      <c r="D127" s="291"/>
      <c r="E127" s="291"/>
      <c r="F127" s="291"/>
      <c r="G127" s="291"/>
      <c r="H127" s="291"/>
      <c r="I127" s="292">
        <f t="shared" si="11"/>
        <v>0</v>
      </c>
      <c r="J127" s="293"/>
      <c r="K127" s="294"/>
    </row>
    <row r="128" spans="1:11" ht="15.75" customHeight="1">
      <c r="A128" s="220" t="s">
        <v>895</v>
      </c>
      <c r="B128" s="231">
        <v>451</v>
      </c>
      <c r="C128" s="291"/>
      <c r="D128" s="291"/>
      <c r="E128" s="291"/>
      <c r="F128" s="291"/>
      <c r="G128" s="291"/>
      <c r="H128" s="291"/>
      <c r="I128" s="292">
        <f t="shared" si="11"/>
        <v>0</v>
      </c>
      <c r="J128" s="293"/>
      <c r="K128" s="294"/>
    </row>
    <row r="129" spans="1:11" ht="15.75" customHeight="1">
      <c r="A129" s="220" t="s">
        <v>896</v>
      </c>
      <c r="B129" s="231">
        <v>454</v>
      </c>
      <c r="C129" s="291"/>
      <c r="D129" s="291"/>
      <c r="E129" s="291"/>
      <c r="F129" s="291"/>
      <c r="G129" s="291"/>
      <c r="H129" s="291"/>
      <c r="I129" s="292">
        <f t="shared" si="11"/>
        <v>0</v>
      </c>
      <c r="J129" s="293"/>
      <c r="K129" s="294"/>
    </row>
    <row r="130" spans="1:11" ht="15.75" customHeight="1">
      <c r="A130" s="220" t="s">
        <v>897</v>
      </c>
      <c r="B130" s="231">
        <v>457</v>
      </c>
      <c r="C130" s="291"/>
      <c r="D130" s="291"/>
      <c r="E130" s="291"/>
      <c r="F130" s="291"/>
      <c r="G130" s="291"/>
      <c r="H130" s="291"/>
      <c r="I130" s="292">
        <f t="shared" si="11"/>
        <v>0</v>
      </c>
      <c r="J130" s="293"/>
      <c r="K130" s="294"/>
    </row>
    <row r="131" spans="1:11" ht="15.75" customHeight="1">
      <c r="A131" s="220" t="s">
        <v>898</v>
      </c>
      <c r="B131" s="231">
        <v>460</v>
      </c>
      <c r="C131" s="291"/>
      <c r="D131" s="291"/>
      <c r="E131" s="291"/>
      <c r="F131" s="291"/>
      <c r="G131" s="291"/>
      <c r="H131" s="291"/>
      <c r="I131" s="292">
        <f t="shared" si="11"/>
        <v>0</v>
      </c>
      <c r="J131" s="293"/>
      <c r="K131" s="294"/>
    </row>
    <row r="132" spans="1:11" ht="15.75" customHeight="1">
      <c r="A132" s="220" t="s">
        <v>899</v>
      </c>
      <c r="B132" s="231">
        <v>463</v>
      </c>
      <c r="C132" s="291"/>
      <c r="D132" s="291"/>
      <c r="E132" s="291"/>
      <c r="F132" s="291"/>
      <c r="G132" s="291"/>
      <c r="H132" s="291"/>
      <c r="I132" s="292">
        <f t="shared" si="11"/>
        <v>0</v>
      </c>
      <c r="J132" s="293"/>
      <c r="K132" s="294"/>
    </row>
    <row r="133" spans="1:11" ht="15.75" customHeight="1">
      <c r="A133" s="220" t="s">
        <v>834</v>
      </c>
      <c r="B133" s="231">
        <v>489</v>
      </c>
      <c r="C133" s="291"/>
      <c r="D133" s="291"/>
      <c r="E133" s="291"/>
      <c r="F133" s="291"/>
      <c r="G133" s="291"/>
      <c r="H133" s="291"/>
      <c r="I133" s="292">
        <f t="shared" si="11"/>
        <v>0</v>
      </c>
      <c r="J133" s="293"/>
      <c r="K133" s="294"/>
    </row>
    <row r="134" spans="1:11" ht="15.75" customHeight="1">
      <c r="A134" s="152"/>
      <c r="B134" s="239"/>
      <c r="C134" s="313"/>
      <c r="D134" s="313"/>
      <c r="E134" s="313"/>
      <c r="F134" s="313"/>
      <c r="G134" s="313"/>
      <c r="H134" s="313"/>
      <c r="I134" s="524"/>
      <c r="J134" s="215"/>
      <c r="K134" s="247"/>
    </row>
    <row r="135" spans="1:11" ht="15.75" customHeight="1">
      <c r="A135" s="455" t="s">
        <v>436</v>
      </c>
      <c r="B135" s="231">
        <v>498</v>
      </c>
      <c r="C135" s="291"/>
      <c r="D135" s="291"/>
      <c r="E135" s="291"/>
      <c r="F135" s="291"/>
      <c r="G135" s="291"/>
      <c r="H135" s="291"/>
      <c r="I135" s="292">
        <f>SUM(C135:H135)</f>
        <v>0</v>
      </c>
      <c r="J135" s="293"/>
      <c r="K135" s="294"/>
    </row>
    <row r="136" spans="1:11" ht="15.75" customHeight="1">
      <c r="A136" s="152"/>
      <c r="B136" s="239"/>
      <c r="C136" s="313"/>
      <c r="D136" s="313"/>
      <c r="E136" s="313"/>
      <c r="F136" s="313"/>
      <c r="G136" s="313"/>
      <c r="H136" s="313"/>
      <c r="I136" s="524"/>
      <c r="J136" s="215"/>
      <c r="K136" s="247"/>
    </row>
    <row r="137" spans="1:11" s="300" customFormat="1" ht="19.5" customHeight="1">
      <c r="A137" s="444" t="s">
        <v>437</v>
      </c>
      <c r="B137" s="445"/>
      <c r="C137" s="521">
        <f aca="true" t="shared" si="12" ref="C137:H137">C139+C149+C171+C185</f>
        <v>0</v>
      </c>
      <c r="D137" s="521">
        <f t="shared" si="12"/>
        <v>0</v>
      </c>
      <c r="E137" s="521">
        <f t="shared" si="12"/>
        <v>0</v>
      </c>
      <c r="F137" s="521">
        <f t="shared" si="12"/>
        <v>0</v>
      </c>
      <c r="G137" s="521">
        <f t="shared" si="12"/>
        <v>0</v>
      </c>
      <c r="H137" s="521">
        <f t="shared" si="12"/>
        <v>0</v>
      </c>
      <c r="I137" s="522">
        <f>SUM(C137:H137)</f>
        <v>0</v>
      </c>
      <c r="J137" s="521">
        <f>J139+J149+J171+J185</f>
        <v>0</v>
      </c>
      <c r="K137" s="523">
        <f>K139+K149+K171+K185</f>
        <v>0</v>
      </c>
    </row>
    <row r="138" spans="1:11" ht="15.75" customHeight="1">
      <c r="A138" s="152"/>
      <c r="B138" s="239"/>
      <c r="C138" s="313"/>
      <c r="D138" s="313"/>
      <c r="E138" s="313"/>
      <c r="F138" s="313"/>
      <c r="G138" s="313"/>
      <c r="H138" s="313"/>
      <c r="I138" s="524"/>
      <c r="J138" s="215"/>
      <c r="K138" s="247"/>
    </row>
    <row r="139" spans="1:11" s="270" customFormat="1" ht="15.75" customHeight="1">
      <c r="A139" s="455" t="s">
        <v>438</v>
      </c>
      <c r="B139" s="231"/>
      <c r="C139" s="293">
        <f>SUM(C140:C147)</f>
        <v>0</v>
      </c>
      <c r="D139" s="293">
        <f aca="true" t="shared" si="13" ref="D139:K139">SUM(D140:D147)</f>
        <v>0</v>
      </c>
      <c r="E139" s="293">
        <f t="shared" si="13"/>
        <v>0</v>
      </c>
      <c r="F139" s="293">
        <f t="shared" si="13"/>
        <v>0</v>
      </c>
      <c r="G139" s="293">
        <f t="shared" si="13"/>
        <v>0</v>
      </c>
      <c r="H139" s="293">
        <f t="shared" si="13"/>
        <v>0</v>
      </c>
      <c r="I139" s="292">
        <f aca="true" t="shared" si="14" ref="I139:I147">SUM(C139:H139)</f>
        <v>0</v>
      </c>
      <c r="J139" s="293">
        <f>SUM(J140:J147)</f>
        <v>0</v>
      </c>
      <c r="K139" s="525">
        <f t="shared" si="13"/>
        <v>0</v>
      </c>
    </row>
    <row r="140" spans="1:11" ht="15.75" customHeight="1">
      <c r="A140" s="220" t="s">
        <v>835</v>
      </c>
      <c r="B140" s="231">
        <v>540</v>
      </c>
      <c r="C140" s="291"/>
      <c r="D140" s="291"/>
      <c r="E140" s="291"/>
      <c r="F140" s="291"/>
      <c r="G140" s="291"/>
      <c r="H140" s="291"/>
      <c r="I140" s="292">
        <f t="shared" si="14"/>
        <v>0</v>
      </c>
      <c r="J140" s="293"/>
      <c r="K140" s="294"/>
    </row>
    <row r="141" spans="1:11" ht="15.75" customHeight="1">
      <c r="A141" s="220" t="s">
        <v>836</v>
      </c>
      <c r="B141" s="231">
        <v>543</v>
      </c>
      <c r="C141" s="291"/>
      <c r="D141" s="291"/>
      <c r="E141" s="291"/>
      <c r="F141" s="291"/>
      <c r="G141" s="291"/>
      <c r="H141" s="291"/>
      <c r="I141" s="292">
        <f t="shared" si="14"/>
        <v>0</v>
      </c>
      <c r="J141" s="293"/>
      <c r="K141" s="294"/>
    </row>
    <row r="142" spans="1:11" ht="15.75" customHeight="1">
      <c r="A142" s="220" t="s">
        <v>837</v>
      </c>
      <c r="B142" s="231">
        <v>549</v>
      </c>
      <c r="C142" s="291"/>
      <c r="D142" s="291"/>
      <c r="E142" s="291"/>
      <c r="F142" s="291"/>
      <c r="G142" s="291"/>
      <c r="H142" s="291"/>
      <c r="I142" s="292">
        <f t="shared" si="14"/>
        <v>0</v>
      </c>
      <c r="J142" s="293"/>
      <c r="K142" s="294"/>
    </row>
    <row r="143" spans="1:11" ht="15.75" customHeight="1">
      <c r="A143" s="220" t="s">
        <v>838</v>
      </c>
      <c r="B143" s="231">
        <v>555</v>
      </c>
      <c r="C143" s="291"/>
      <c r="D143" s="291"/>
      <c r="E143" s="291"/>
      <c r="F143" s="291"/>
      <c r="G143" s="291"/>
      <c r="H143" s="291"/>
      <c r="I143" s="292">
        <f t="shared" si="14"/>
        <v>0</v>
      </c>
      <c r="J143" s="293"/>
      <c r="K143" s="294"/>
    </row>
    <row r="144" spans="1:11" ht="15.75" customHeight="1">
      <c r="A144" s="220" t="s">
        <v>900</v>
      </c>
      <c r="B144" s="231">
        <v>573</v>
      </c>
      <c r="C144" s="291"/>
      <c r="D144" s="291"/>
      <c r="E144" s="291"/>
      <c r="F144" s="291"/>
      <c r="G144" s="291"/>
      <c r="H144" s="291"/>
      <c r="I144" s="292">
        <f t="shared" si="14"/>
        <v>0</v>
      </c>
      <c r="J144" s="293"/>
      <c r="K144" s="294"/>
    </row>
    <row r="145" spans="1:11" ht="15.75" customHeight="1">
      <c r="A145" s="220" t="s">
        <v>901</v>
      </c>
      <c r="B145" s="231">
        <v>550</v>
      </c>
      <c r="C145" s="291"/>
      <c r="D145" s="291"/>
      <c r="E145" s="291"/>
      <c r="F145" s="291"/>
      <c r="G145" s="291"/>
      <c r="H145" s="291"/>
      <c r="I145" s="292">
        <f>SUM(C145:H145)</f>
        <v>0</v>
      </c>
      <c r="J145" s="293"/>
      <c r="K145" s="294"/>
    </row>
    <row r="146" spans="1:11" ht="15.75" customHeight="1">
      <c r="A146" s="220" t="s">
        <v>902</v>
      </c>
      <c r="B146" s="231">
        <v>580</v>
      </c>
      <c r="C146" s="291"/>
      <c r="D146" s="291"/>
      <c r="E146" s="291"/>
      <c r="F146" s="291"/>
      <c r="G146" s="291"/>
      <c r="H146" s="291"/>
      <c r="I146" s="292">
        <f t="shared" si="14"/>
        <v>0</v>
      </c>
      <c r="J146" s="293"/>
      <c r="K146" s="294"/>
    </row>
    <row r="147" spans="1:11" ht="15.75" customHeight="1">
      <c r="A147" s="220" t="s">
        <v>839</v>
      </c>
      <c r="B147" s="231">
        <v>589</v>
      </c>
      <c r="C147" s="291"/>
      <c r="D147" s="291"/>
      <c r="E147" s="291"/>
      <c r="F147" s="291"/>
      <c r="G147" s="291"/>
      <c r="H147" s="291"/>
      <c r="I147" s="292">
        <f t="shared" si="14"/>
        <v>0</v>
      </c>
      <c r="J147" s="293"/>
      <c r="K147" s="294"/>
    </row>
    <row r="148" spans="1:11" ht="15.75" customHeight="1">
      <c r="A148" s="152"/>
      <c r="B148" s="239" t="s">
        <v>245</v>
      </c>
      <c r="C148" s="313"/>
      <c r="D148" s="313"/>
      <c r="E148" s="313"/>
      <c r="F148" s="313"/>
      <c r="G148" s="313"/>
      <c r="H148" s="313"/>
      <c r="I148" s="524"/>
      <c r="J148" s="215"/>
      <c r="K148" s="247"/>
    </row>
    <row r="149" spans="1:11" ht="15.75" customHeight="1">
      <c r="A149" s="455" t="s">
        <v>439</v>
      </c>
      <c r="B149" s="231" t="s">
        <v>245</v>
      </c>
      <c r="C149" s="293">
        <f>SUM(C150:C169)</f>
        <v>0</v>
      </c>
      <c r="D149" s="293">
        <f aca="true" t="shared" si="15" ref="D149:K149">SUM(D150:D169)</f>
        <v>0</v>
      </c>
      <c r="E149" s="293">
        <f t="shared" si="15"/>
        <v>0</v>
      </c>
      <c r="F149" s="293">
        <f t="shared" si="15"/>
        <v>0</v>
      </c>
      <c r="G149" s="293">
        <f t="shared" si="15"/>
        <v>0</v>
      </c>
      <c r="H149" s="293">
        <f t="shared" si="15"/>
        <v>0</v>
      </c>
      <c r="I149" s="292">
        <f aca="true" t="shared" si="16" ref="I149:I169">SUM(C149:H149)</f>
        <v>0</v>
      </c>
      <c r="J149" s="293">
        <f t="shared" si="15"/>
        <v>0</v>
      </c>
      <c r="K149" s="525">
        <f t="shared" si="15"/>
        <v>0</v>
      </c>
    </row>
    <row r="150" spans="1:11" ht="15.75" customHeight="1">
      <c r="A150" s="220" t="s">
        <v>903</v>
      </c>
      <c r="B150" s="231">
        <v>625</v>
      </c>
      <c r="C150" s="291"/>
      <c r="D150" s="291"/>
      <c r="E150" s="291"/>
      <c r="F150" s="291"/>
      <c r="G150" s="291"/>
      <c r="H150" s="291"/>
      <c r="I150" s="292">
        <f t="shared" si="16"/>
        <v>0</v>
      </c>
      <c r="J150" s="293"/>
      <c r="K150" s="294"/>
    </row>
    <row r="151" spans="1:11" ht="15.75" customHeight="1">
      <c r="A151" s="220" t="s">
        <v>904</v>
      </c>
      <c r="B151" s="231" t="s">
        <v>440</v>
      </c>
      <c r="C151" s="291"/>
      <c r="D151" s="291"/>
      <c r="E151" s="291"/>
      <c r="F151" s="291"/>
      <c r="G151" s="291"/>
      <c r="H151" s="291"/>
      <c r="I151" s="292">
        <f t="shared" si="16"/>
        <v>0</v>
      </c>
      <c r="J151" s="293"/>
      <c r="K151" s="294"/>
    </row>
    <row r="152" spans="1:11" ht="15.75" customHeight="1">
      <c r="A152" s="220" t="s">
        <v>905</v>
      </c>
      <c r="B152" s="231" t="s">
        <v>441</v>
      </c>
      <c r="C152" s="291"/>
      <c r="D152" s="291"/>
      <c r="E152" s="291"/>
      <c r="F152" s="291"/>
      <c r="G152" s="291"/>
      <c r="H152" s="291"/>
      <c r="I152" s="292">
        <f t="shared" si="16"/>
        <v>0</v>
      </c>
      <c r="J152" s="293"/>
      <c r="K152" s="294"/>
    </row>
    <row r="153" spans="1:11" ht="15.75" customHeight="1">
      <c r="A153" s="220" t="s">
        <v>906</v>
      </c>
      <c r="B153" s="231">
        <v>666</v>
      </c>
      <c r="C153" s="291"/>
      <c r="D153" s="291"/>
      <c r="E153" s="291"/>
      <c r="F153" s="291"/>
      <c r="G153" s="291"/>
      <c r="H153" s="291"/>
      <c r="I153" s="292">
        <f t="shared" si="16"/>
        <v>0</v>
      </c>
      <c r="J153" s="293"/>
      <c r="K153" s="294"/>
    </row>
    <row r="154" spans="1:11" ht="15.75" customHeight="1">
      <c r="A154" s="220" t="s">
        <v>907</v>
      </c>
      <c r="B154" s="231">
        <v>630</v>
      </c>
      <c r="C154" s="291"/>
      <c r="D154" s="291"/>
      <c r="E154" s="291"/>
      <c r="F154" s="291"/>
      <c r="G154" s="291"/>
      <c r="H154" s="291"/>
      <c r="I154" s="292">
        <f t="shared" si="16"/>
        <v>0</v>
      </c>
      <c r="J154" s="293"/>
      <c r="K154" s="294"/>
    </row>
    <row r="155" spans="1:11" ht="15.75" customHeight="1">
      <c r="A155" s="220" t="s">
        <v>908</v>
      </c>
      <c r="B155" s="231" t="s">
        <v>442</v>
      </c>
      <c r="C155" s="291"/>
      <c r="D155" s="291"/>
      <c r="E155" s="291"/>
      <c r="F155" s="291"/>
      <c r="G155" s="291"/>
      <c r="H155" s="291"/>
      <c r="I155" s="292">
        <f t="shared" si="16"/>
        <v>0</v>
      </c>
      <c r="J155" s="293"/>
      <c r="K155" s="294"/>
    </row>
    <row r="156" spans="1:11" ht="15.75" customHeight="1">
      <c r="A156" s="220" t="s">
        <v>840</v>
      </c>
      <c r="B156" s="231">
        <v>645</v>
      </c>
      <c r="C156" s="291"/>
      <c r="D156" s="291"/>
      <c r="E156" s="291"/>
      <c r="F156" s="291"/>
      <c r="G156" s="291"/>
      <c r="H156" s="291"/>
      <c r="I156" s="292">
        <f t="shared" si="16"/>
        <v>0</v>
      </c>
      <c r="J156" s="293"/>
      <c r="K156" s="294"/>
    </row>
    <row r="157" spans="1:11" ht="15.75" customHeight="1">
      <c r="A157" s="301" t="s">
        <v>841</v>
      </c>
      <c r="B157" s="231" t="s">
        <v>443</v>
      </c>
      <c r="C157" s="527"/>
      <c r="D157" s="527"/>
      <c r="E157" s="527"/>
      <c r="F157" s="527"/>
      <c r="G157" s="527"/>
      <c r="H157" s="527"/>
      <c r="I157" s="292">
        <f t="shared" si="16"/>
        <v>0</v>
      </c>
      <c r="J157" s="293"/>
      <c r="K157" s="484"/>
    </row>
    <row r="158" spans="1:11" ht="15.75" customHeight="1">
      <c r="A158" s="220" t="s">
        <v>909</v>
      </c>
      <c r="B158" s="231" t="s">
        <v>444</v>
      </c>
      <c r="C158" s="527"/>
      <c r="D158" s="527"/>
      <c r="E158" s="527"/>
      <c r="F158" s="527"/>
      <c r="G158" s="527"/>
      <c r="H158" s="527"/>
      <c r="I158" s="292">
        <f t="shared" si="16"/>
        <v>0</v>
      </c>
      <c r="J158" s="293"/>
      <c r="K158" s="484"/>
    </row>
    <row r="159" spans="1:11" ht="15.75" customHeight="1">
      <c r="A159" s="220" t="s">
        <v>842</v>
      </c>
      <c r="B159" s="231">
        <v>655</v>
      </c>
      <c r="C159" s="291"/>
      <c r="D159" s="291"/>
      <c r="E159" s="291"/>
      <c r="F159" s="291"/>
      <c r="G159" s="291"/>
      <c r="H159" s="291"/>
      <c r="I159" s="292">
        <f t="shared" si="16"/>
        <v>0</v>
      </c>
      <c r="J159" s="293"/>
      <c r="K159" s="294"/>
    </row>
    <row r="160" spans="1:11" ht="15.75" customHeight="1">
      <c r="A160" s="220" t="s">
        <v>910</v>
      </c>
      <c r="B160" s="231">
        <v>635</v>
      </c>
      <c r="C160" s="527"/>
      <c r="D160" s="527"/>
      <c r="E160" s="527"/>
      <c r="F160" s="527"/>
      <c r="G160" s="527"/>
      <c r="H160" s="527"/>
      <c r="I160" s="292">
        <f t="shared" si="16"/>
        <v>0</v>
      </c>
      <c r="J160" s="293"/>
      <c r="K160" s="484"/>
    </row>
    <row r="161" spans="1:11" ht="15.75" customHeight="1">
      <c r="A161" s="220" t="s">
        <v>843</v>
      </c>
      <c r="B161" s="231">
        <v>660</v>
      </c>
      <c r="C161" s="291"/>
      <c r="D161" s="291"/>
      <c r="E161" s="291"/>
      <c r="F161" s="291"/>
      <c r="G161" s="291"/>
      <c r="H161" s="291"/>
      <c r="I161" s="292">
        <f t="shared" si="16"/>
        <v>0</v>
      </c>
      <c r="J161" s="293"/>
      <c r="K161" s="294"/>
    </row>
    <row r="162" spans="1:11" ht="15.75" customHeight="1">
      <c r="A162" s="220" t="s">
        <v>844</v>
      </c>
      <c r="B162" s="231">
        <v>665</v>
      </c>
      <c r="C162" s="291"/>
      <c r="D162" s="291"/>
      <c r="E162" s="291"/>
      <c r="F162" s="291"/>
      <c r="G162" s="291"/>
      <c r="H162" s="291"/>
      <c r="I162" s="292">
        <f t="shared" si="16"/>
        <v>0</v>
      </c>
      <c r="J162" s="293"/>
      <c r="K162" s="294"/>
    </row>
    <row r="163" spans="1:11" ht="15.75" customHeight="1">
      <c r="A163" s="220" t="s">
        <v>911</v>
      </c>
      <c r="B163" s="231">
        <v>640</v>
      </c>
      <c r="C163" s="291"/>
      <c r="D163" s="291"/>
      <c r="E163" s="291"/>
      <c r="F163" s="291"/>
      <c r="G163" s="291"/>
      <c r="H163" s="291"/>
      <c r="I163" s="292">
        <f t="shared" si="16"/>
        <v>0</v>
      </c>
      <c r="J163" s="293"/>
      <c r="K163" s="294"/>
    </row>
    <row r="164" spans="1:11" ht="15.75" customHeight="1">
      <c r="A164" s="220" t="s">
        <v>912</v>
      </c>
      <c r="B164" s="231" t="s">
        <v>445</v>
      </c>
      <c r="C164" s="527"/>
      <c r="D164" s="527"/>
      <c r="E164" s="527"/>
      <c r="F164" s="527"/>
      <c r="G164" s="527"/>
      <c r="H164" s="527"/>
      <c r="I164" s="292">
        <f t="shared" si="16"/>
        <v>0</v>
      </c>
      <c r="J164" s="293"/>
      <c r="K164" s="484"/>
    </row>
    <row r="165" spans="1:11" ht="15.75" customHeight="1">
      <c r="A165" s="220" t="s">
        <v>913</v>
      </c>
      <c r="B165" s="231" t="s">
        <v>446</v>
      </c>
      <c r="C165" s="527"/>
      <c r="D165" s="527"/>
      <c r="E165" s="527"/>
      <c r="F165" s="527"/>
      <c r="G165" s="527"/>
      <c r="H165" s="527"/>
      <c r="I165" s="292">
        <f t="shared" si="16"/>
        <v>0</v>
      </c>
      <c r="J165" s="293"/>
      <c r="K165" s="484"/>
    </row>
    <row r="166" spans="1:11" ht="15.75" customHeight="1">
      <c r="A166" s="220" t="s">
        <v>914</v>
      </c>
      <c r="B166" s="231" t="s">
        <v>447</v>
      </c>
      <c r="C166" s="527"/>
      <c r="D166" s="527"/>
      <c r="E166" s="527"/>
      <c r="F166" s="527"/>
      <c r="G166" s="527"/>
      <c r="H166" s="527"/>
      <c r="I166" s="292">
        <f t="shared" si="16"/>
        <v>0</v>
      </c>
      <c r="J166" s="293"/>
      <c r="K166" s="484"/>
    </row>
    <row r="167" spans="1:11" s="246" customFormat="1" ht="15.75" customHeight="1">
      <c r="A167" s="358" t="s">
        <v>845</v>
      </c>
      <c r="B167" s="231" t="s">
        <v>448</v>
      </c>
      <c r="C167" s="291"/>
      <c r="D167" s="291"/>
      <c r="E167" s="291"/>
      <c r="F167" s="291"/>
      <c r="G167" s="291"/>
      <c r="H167" s="291"/>
      <c r="I167" s="292">
        <f t="shared" si="16"/>
        <v>0</v>
      </c>
      <c r="J167" s="293"/>
      <c r="K167" s="294"/>
    </row>
    <row r="168" spans="1:11" s="246" customFormat="1" ht="15.75" customHeight="1">
      <c r="A168" s="358" t="s">
        <v>846</v>
      </c>
      <c r="B168" s="231" t="s">
        <v>449</v>
      </c>
      <c r="C168" s="291"/>
      <c r="D168" s="291"/>
      <c r="E168" s="291"/>
      <c r="F168" s="291"/>
      <c r="G168" s="291"/>
      <c r="H168" s="291"/>
      <c r="I168" s="292">
        <f t="shared" si="16"/>
        <v>0</v>
      </c>
      <c r="J168" s="293"/>
      <c r="K168" s="294"/>
    </row>
    <row r="169" spans="1:11" ht="15.75" customHeight="1">
      <c r="A169" s="358" t="s">
        <v>847</v>
      </c>
      <c r="B169" s="231">
        <v>689</v>
      </c>
      <c r="C169" s="291"/>
      <c r="D169" s="291"/>
      <c r="E169" s="291"/>
      <c r="F169" s="291"/>
      <c r="G169" s="291"/>
      <c r="H169" s="291"/>
      <c r="I169" s="292">
        <f t="shared" si="16"/>
        <v>0</v>
      </c>
      <c r="J169" s="293"/>
      <c r="K169" s="294"/>
    </row>
    <row r="170" spans="1:11" ht="15.75" customHeight="1">
      <c r="A170" s="152"/>
      <c r="B170" s="239"/>
      <c r="C170" s="313"/>
      <c r="D170" s="313"/>
      <c r="E170" s="313"/>
      <c r="F170" s="313"/>
      <c r="G170" s="313"/>
      <c r="H170" s="313"/>
      <c r="I170" s="524"/>
      <c r="J170" s="215"/>
      <c r="K170" s="247"/>
    </row>
    <row r="171" spans="1:11" ht="15.75" customHeight="1">
      <c r="A171" s="455" t="s">
        <v>450</v>
      </c>
      <c r="B171" s="231"/>
      <c r="C171" s="293">
        <f>SUM(C172:C183)</f>
        <v>0</v>
      </c>
      <c r="D171" s="293">
        <f aca="true" t="shared" si="17" ref="D171:K171">SUM(D172:D183)</f>
        <v>0</v>
      </c>
      <c r="E171" s="293">
        <f t="shared" si="17"/>
        <v>0</v>
      </c>
      <c r="F171" s="293">
        <f t="shared" si="17"/>
        <v>0</v>
      </c>
      <c r="G171" s="293">
        <f t="shared" si="17"/>
        <v>0</v>
      </c>
      <c r="H171" s="293">
        <f t="shared" si="17"/>
        <v>0</v>
      </c>
      <c r="I171" s="292">
        <f aca="true" t="shared" si="18" ref="I171:I183">SUM(C171:H171)</f>
        <v>0</v>
      </c>
      <c r="J171" s="293">
        <f t="shared" si="17"/>
        <v>0</v>
      </c>
      <c r="K171" s="525">
        <f t="shared" si="17"/>
        <v>0</v>
      </c>
    </row>
    <row r="172" spans="1:11" ht="15.75" customHeight="1">
      <c r="A172" s="220" t="s">
        <v>848</v>
      </c>
      <c r="B172" s="231">
        <v>728</v>
      </c>
      <c r="C172" s="291"/>
      <c r="D172" s="291"/>
      <c r="E172" s="291"/>
      <c r="F172" s="291"/>
      <c r="G172" s="291"/>
      <c r="H172" s="291"/>
      <c r="I172" s="292">
        <f t="shared" si="18"/>
        <v>0</v>
      </c>
      <c r="J172" s="293"/>
      <c r="K172" s="294"/>
    </row>
    <row r="173" spans="1:11" ht="15.75" customHeight="1">
      <c r="A173" s="220" t="s">
        <v>915</v>
      </c>
      <c r="B173" s="231">
        <v>730</v>
      </c>
      <c r="C173" s="291"/>
      <c r="D173" s="291"/>
      <c r="E173" s="291"/>
      <c r="F173" s="291"/>
      <c r="G173" s="291"/>
      <c r="H173" s="291"/>
      <c r="I173" s="292">
        <f t="shared" si="18"/>
        <v>0</v>
      </c>
      <c r="J173" s="293"/>
      <c r="K173" s="294"/>
    </row>
    <row r="174" spans="1:11" ht="15.75" customHeight="1">
      <c r="A174" s="220" t="s">
        <v>849</v>
      </c>
      <c r="B174" s="231">
        <v>738</v>
      </c>
      <c r="C174" s="291"/>
      <c r="D174" s="291"/>
      <c r="E174" s="291"/>
      <c r="F174" s="291"/>
      <c r="G174" s="291"/>
      <c r="H174" s="291"/>
      <c r="I174" s="292">
        <f t="shared" si="18"/>
        <v>0</v>
      </c>
      <c r="J174" s="293"/>
      <c r="K174" s="294"/>
    </row>
    <row r="175" spans="1:11" ht="15.75" customHeight="1">
      <c r="A175" s="220" t="s">
        <v>941</v>
      </c>
      <c r="B175" s="231">
        <v>740</v>
      </c>
      <c r="C175" s="291"/>
      <c r="D175" s="291"/>
      <c r="E175" s="291"/>
      <c r="F175" s="291"/>
      <c r="G175" s="291"/>
      <c r="H175" s="291"/>
      <c r="I175" s="292">
        <f t="shared" si="18"/>
        <v>0</v>
      </c>
      <c r="J175" s="293"/>
      <c r="K175" s="294"/>
    </row>
    <row r="176" spans="1:11" ht="15.75" customHeight="1">
      <c r="A176" s="220" t="s">
        <v>916</v>
      </c>
      <c r="B176" s="231">
        <v>745</v>
      </c>
      <c r="C176" s="291"/>
      <c r="D176" s="291"/>
      <c r="E176" s="291"/>
      <c r="F176" s="291"/>
      <c r="G176" s="291"/>
      <c r="H176" s="291"/>
      <c r="I176" s="292">
        <f t="shared" si="18"/>
        <v>0</v>
      </c>
      <c r="J176" s="293"/>
      <c r="K176" s="294"/>
    </row>
    <row r="177" spans="1:11" ht="15.75" customHeight="1">
      <c r="A177" s="220" t="s">
        <v>917</v>
      </c>
      <c r="B177" s="231">
        <v>751</v>
      </c>
      <c r="C177" s="291"/>
      <c r="D177" s="291"/>
      <c r="E177" s="291"/>
      <c r="F177" s="291"/>
      <c r="G177" s="291"/>
      <c r="H177" s="291"/>
      <c r="I177" s="292">
        <f t="shared" si="18"/>
        <v>0</v>
      </c>
      <c r="J177" s="293"/>
      <c r="K177" s="294"/>
    </row>
    <row r="178" spans="1:11" ht="15.75" customHeight="1">
      <c r="A178" s="220" t="s">
        <v>918</v>
      </c>
      <c r="B178" s="231">
        <v>753</v>
      </c>
      <c r="C178" s="291"/>
      <c r="D178" s="291"/>
      <c r="E178" s="291"/>
      <c r="F178" s="291"/>
      <c r="G178" s="291"/>
      <c r="H178" s="291"/>
      <c r="I178" s="292">
        <f t="shared" si="18"/>
        <v>0</v>
      </c>
      <c r="J178" s="293"/>
      <c r="K178" s="294"/>
    </row>
    <row r="179" spans="1:11" ht="15.75" customHeight="1">
      <c r="A179" s="220" t="s">
        <v>919</v>
      </c>
      <c r="B179" s="231">
        <v>755</v>
      </c>
      <c r="C179" s="291"/>
      <c r="D179" s="291"/>
      <c r="E179" s="291"/>
      <c r="F179" s="291"/>
      <c r="G179" s="291"/>
      <c r="H179" s="291"/>
      <c r="I179" s="292">
        <f t="shared" si="18"/>
        <v>0</v>
      </c>
      <c r="J179" s="293"/>
      <c r="K179" s="294"/>
    </row>
    <row r="180" spans="1:11" ht="15.75" customHeight="1">
      <c r="A180" s="220" t="s">
        <v>920</v>
      </c>
      <c r="B180" s="231">
        <v>764</v>
      </c>
      <c r="C180" s="291"/>
      <c r="D180" s="291"/>
      <c r="E180" s="291"/>
      <c r="F180" s="291"/>
      <c r="G180" s="291"/>
      <c r="H180" s="291"/>
      <c r="I180" s="292">
        <f t="shared" si="18"/>
        <v>0</v>
      </c>
      <c r="J180" s="293"/>
      <c r="K180" s="294"/>
    </row>
    <row r="181" spans="1:11" ht="15.75" customHeight="1">
      <c r="A181" s="220" t="s">
        <v>921</v>
      </c>
      <c r="B181" s="231">
        <v>765</v>
      </c>
      <c r="C181" s="291"/>
      <c r="D181" s="291"/>
      <c r="E181" s="291"/>
      <c r="F181" s="291"/>
      <c r="G181" s="291"/>
      <c r="H181" s="291"/>
      <c r="I181" s="292">
        <f t="shared" si="18"/>
        <v>0</v>
      </c>
      <c r="J181" s="293"/>
      <c r="K181" s="294"/>
    </row>
    <row r="182" spans="1:11" ht="15.75" customHeight="1">
      <c r="A182" s="220" t="s">
        <v>922</v>
      </c>
      <c r="B182" s="231">
        <v>769</v>
      </c>
      <c r="C182" s="291"/>
      <c r="D182" s="291"/>
      <c r="E182" s="291"/>
      <c r="F182" s="291"/>
      <c r="G182" s="291"/>
      <c r="H182" s="291"/>
      <c r="I182" s="292">
        <f t="shared" si="18"/>
        <v>0</v>
      </c>
      <c r="J182" s="293"/>
      <c r="K182" s="294"/>
    </row>
    <row r="183" spans="1:11" ht="15.75" customHeight="1">
      <c r="A183" s="220" t="s">
        <v>850</v>
      </c>
      <c r="B183" s="231">
        <v>789</v>
      </c>
      <c r="C183" s="291"/>
      <c r="D183" s="291"/>
      <c r="E183" s="291"/>
      <c r="F183" s="291"/>
      <c r="G183" s="291"/>
      <c r="H183" s="291"/>
      <c r="I183" s="292">
        <f t="shared" si="18"/>
        <v>0</v>
      </c>
      <c r="J183" s="293"/>
      <c r="K183" s="294"/>
    </row>
    <row r="184" spans="1:11" ht="15.75" customHeight="1">
      <c r="A184" s="152"/>
      <c r="B184" s="239"/>
      <c r="C184" s="313"/>
      <c r="D184" s="313"/>
      <c r="E184" s="313"/>
      <c r="F184" s="313"/>
      <c r="G184" s="313"/>
      <c r="H184" s="313"/>
      <c r="I184" s="524"/>
      <c r="J184" s="215"/>
      <c r="K184" s="247"/>
    </row>
    <row r="185" spans="1:11" ht="15.75" customHeight="1">
      <c r="A185" s="455" t="s">
        <v>799</v>
      </c>
      <c r="B185" s="231">
        <v>798</v>
      </c>
      <c r="C185" s="291"/>
      <c r="D185" s="291"/>
      <c r="E185" s="291"/>
      <c r="F185" s="291"/>
      <c r="G185" s="291"/>
      <c r="H185" s="291"/>
      <c r="I185" s="292">
        <f>SUM(C185:H185)</f>
        <v>0</v>
      </c>
      <c r="J185" s="293"/>
      <c r="K185" s="294"/>
    </row>
    <row r="186" spans="1:11" ht="15.75" customHeight="1">
      <c r="A186" s="152"/>
      <c r="B186" s="239"/>
      <c r="C186" s="313"/>
      <c r="D186" s="313"/>
      <c r="E186" s="313"/>
      <c r="F186" s="313"/>
      <c r="G186" s="313"/>
      <c r="H186" s="313"/>
      <c r="I186" s="524"/>
      <c r="J186" s="215"/>
      <c r="K186" s="247"/>
    </row>
    <row r="187" spans="1:11" s="300" customFormat="1" ht="19.5" customHeight="1">
      <c r="A187" s="444" t="s">
        <v>451</v>
      </c>
      <c r="B187" s="445"/>
      <c r="C187" s="521">
        <f>SUM(C189:C205)</f>
        <v>0</v>
      </c>
      <c r="D187" s="521">
        <f aca="true" t="shared" si="19" ref="D187:K187">SUM(D189:D205)</f>
        <v>0</v>
      </c>
      <c r="E187" s="521">
        <f t="shared" si="19"/>
        <v>0</v>
      </c>
      <c r="F187" s="521">
        <f t="shared" si="19"/>
        <v>0</v>
      </c>
      <c r="G187" s="521">
        <f t="shared" si="19"/>
        <v>0</v>
      </c>
      <c r="H187" s="521">
        <f t="shared" si="19"/>
        <v>0</v>
      </c>
      <c r="I187" s="522">
        <f>SUM(C187:H187)</f>
        <v>0</v>
      </c>
      <c r="J187" s="521">
        <f>SUM(J189:J205)</f>
        <v>0</v>
      </c>
      <c r="K187" s="523">
        <f t="shared" si="19"/>
        <v>0</v>
      </c>
    </row>
    <row r="188" spans="1:11" ht="15.75" customHeight="1">
      <c r="A188" s="152"/>
      <c r="B188" s="239"/>
      <c r="C188" s="313"/>
      <c r="D188" s="313"/>
      <c r="E188" s="313"/>
      <c r="F188" s="313"/>
      <c r="G188" s="313"/>
      <c r="H188" s="313"/>
      <c r="I188" s="524"/>
      <c r="J188" s="215"/>
      <c r="K188" s="247"/>
    </row>
    <row r="189" spans="1:11" ht="15.75" customHeight="1">
      <c r="A189" s="220" t="s">
        <v>923</v>
      </c>
      <c r="B189" s="231">
        <v>831</v>
      </c>
      <c r="C189" s="291"/>
      <c r="D189" s="291"/>
      <c r="E189" s="291"/>
      <c r="F189" s="291"/>
      <c r="G189" s="291"/>
      <c r="H189" s="291"/>
      <c r="I189" s="292">
        <f aca="true" t="shared" si="20" ref="I189:I204">SUM(C189:H189)</f>
        <v>0</v>
      </c>
      <c r="J189" s="293"/>
      <c r="K189" s="294"/>
    </row>
    <row r="190" spans="1:11" ht="15.75" customHeight="1">
      <c r="A190" s="220" t="s">
        <v>924</v>
      </c>
      <c r="B190" s="231">
        <v>832</v>
      </c>
      <c r="C190" s="291"/>
      <c r="D190" s="291"/>
      <c r="E190" s="291"/>
      <c r="F190" s="291"/>
      <c r="G190" s="291"/>
      <c r="H190" s="291"/>
      <c r="I190" s="292">
        <f t="shared" si="20"/>
        <v>0</v>
      </c>
      <c r="J190" s="293"/>
      <c r="K190" s="294"/>
    </row>
    <row r="191" spans="1:11" ht="15.75" customHeight="1">
      <c r="A191" s="220" t="s">
        <v>925</v>
      </c>
      <c r="B191" s="231">
        <v>836</v>
      </c>
      <c r="C191" s="291"/>
      <c r="D191" s="291"/>
      <c r="E191" s="291"/>
      <c r="F191" s="291"/>
      <c r="G191" s="291"/>
      <c r="H191" s="291"/>
      <c r="I191" s="292">
        <f t="shared" si="20"/>
        <v>0</v>
      </c>
      <c r="J191" s="293"/>
      <c r="K191" s="294"/>
    </row>
    <row r="192" spans="1:11" ht="15.75" customHeight="1">
      <c r="A192" s="220" t="s">
        <v>926</v>
      </c>
      <c r="B192" s="231">
        <v>859</v>
      </c>
      <c r="C192" s="527"/>
      <c r="D192" s="527"/>
      <c r="E192" s="527"/>
      <c r="F192" s="527"/>
      <c r="G192" s="527"/>
      <c r="H192" s="527"/>
      <c r="I192" s="292">
        <f t="shared" si="20"/>
        <v>0</v>
      </c>
      <c r="J192" s="293"/>
      <c r="K192" s="484"/>
    </row>
    <row r="193" spans="1:11" ht="15.75" customHeight="1">
      <c r="A193" s="220" t="s">
        <v>927</v>
      </c>
      <c r="B193" s="231">
        <v>860</v>
      </c>
      <c r="C193" s="527"/>
      <c r="D193" s="527"/>
      <c r="E193" s="527"/>
      <c r="F193" s="527"/>
      <c r="G193" s="527"/>
      <c r="H193" s="527"/>
      <c r="I193" s="292">
        <f t="shared" si="20"/>
        <v>0</v>
      </c>
      <c r="J193" s="293"/>
      <c r="K193" s="484"/>
    </row>
    <row r="194" spans="1:11" ht="15.75" customHeight="1">
      <c r="A194" s="220" t="s">
        <v>928</v>
      </c>
      <c r="B194" s="231">
        <v>845</v>
      </c>
      <c r="C194" s="291"/>
      <c r="D194" s="291"/>
      <c r="E194" s="291"/>
      <c r="F194" s="291"/>
      <c r="G194" s="291"/>
      <c r="H194" s="291"/>
      <c r="I194" s="292">
        <f t="shared" si="20"/>
        <v>0</v>
      </c>
      <c r="J194" s="293"/>
      <c r="K194" s="294"/>
    </row>
    <row r="195" spans="1:11" ht="15.75" customHeight="1">
      <c r="A195" s="220" t="s">
        <v>929</v>
      </c>
      <c r="B195" s="231">
        <v>856</v>
      </c>
      <c r="C195" s="291"/>
      <c r="D195" s="291"/>
      <c r="E195" s="291"/>
      <c r="F195" s="291"/>
      <c r="G195" s="291"/>
      <c r="H195" s="291"/>
      <c r="I195" s="292">
        <f t="shared" si="20"/>
        <v>0</v>
      </c>
      <c r="J195" s="293"/>
      <c r="K195" s="294"/>
    </row>
    <row r="196" spans="1:11" ht="15.75" customHeight="1">
      <c r="A196" s="220" t="s">
        <v>930</v>
      </c>
      <c r="B196" s="231">
        <v>861</v>
      </c>
      <c r="C196" s="291"/>
      <c r="D196" s="291"/>
      <c r="E196" s="291"/>
      <c r="F196" s="291"/>
      <c r="G196" s="291"/>
      <c r="H196" s="291"/>
      <c r="I196" s="292">
        <f t="shared" si="20"/>
        <v>0</v>
      </c>
      <c r="J196" s="293"/>
      <c r="K196" s="294"/>
    </row>
    <row r="197" spans="1:11" ht="15.75" customHeight="1">
      <c r="A197" s="220" t="s">
        <v>931</v>
      </c>
      <c r="B197" s="231">
        <v>862</v>
      </c>
      <c r="C197" s="291"/>
      <c r="D197" s="291"/>
      <c r="E197" s="291"/>
      <c r="F197" s="291"/>
      <c r="G197" s="291"/>
      <c r="H197" s="291"/>
      <c r="I197" s="292">
        <f t="shared" si="20"/>
        <v>0</v>
      </c>
      <c r="J197" s="293"/>
      <c r="K197" s="294"/>
    </row>
    <row r="198" spans="1:11" ht="15.75" customHeight="1">
      <c r="A198" s="301" t="s">
        <v>932</v>
      </c>
      <c r="B198" s="231">
        <v>880</v>
      </c>
      <c r="C198" s="291"/>
      <c r="D198" s="291"/>
      <c r="E198" s="291"/>
      <c r="F198" s="291"/>
      <c r="G198" s="291"/>
      <c r="H198" s="291"/>
      <c r="I198" s="292">
        <f t="shared" si="20"/>
        <v>0</v>
      </c>
      <c r="J198" s="293"/>
      <c r="K198" s="294"/>
    </row>
    <row r="199" spans="1:11" ht="15.75" customHeight="1">
      <c r="A199" s="220" t="s">
        <v>933</v>
      </c>
      <c r="B199" s="231">
        <v>866</v>
      </c>
      <c r="C199" s="291"/>
      <c r="D199" s="291"/>
      <c r="E199" s="291"/>
      <c r="F199" s="291"/>
      <c r="G199" s="291"/>
      <c r="H199" s="291"/>
      <c r="I199" s="292">
        <f t="shared" si="20"/>
        <v>0</v>
      </c>
      <c r="J199" s="293"/>
      <c r="K199" s="294"/>
    </row>
    <row r="200" spans="1:11" ht="15.75" customHeight="1">
      <c r="A200" s="220" t="s">
        <v>934</v>
      </c>
      <c r="B200" s="231">
        <v>868</v>
      </c>
      <c r="C200" s="291"/>
      <c r="D200" s="291"/>
      <c r="E200" s="291"/>
      <c r="F200" s="291"/>
      <c r="G200" s="291"/>
      <c r="H200" s="291"/>
      <c r="I200" s="292">
        <f t="shared" si="20"/>
        <v>0</v>
      </c>
      <c r="J200" s="293"/>
      <c r="K200" s="294"/>
    </row>
    <row r="201" spans="1:11" ht="15.75" customHeight="1">
      <c r="A201" s="220" t="s">
        <v>935</v>
      </c>
      <c r="B201" s="231">
        <v>870</v>
      </c>
      <c r="C201" s="291"/>
      <c r="D201" s="291"/>
      <c r="E201" s="291"/>
      <c r="F201" s="291"/>
      <c r="G201" s="291"/>
      <c r="H201" s="291"/>
      <c r="I201" s="292">
        <f t="shared" si="20"/>
        <v>0</v>
      </c>
      <c r="J201" s="293"/>
      <c r="K201" s="294"/>
    </row>
    <row r="202" spans="1:11" ht="15.75" customHeight="1">
      <c r="A202" s="220" t="s">
        <v>936</v>
      </c>
      <c r="B202" s="231">
        <v>872</v>
      </c>
      <c r="C202" s="291"/>
      <c r="D202" s="291"/>
      <c r="E202" s="291"/>
      <c r="F202" s="291"/>
      <c r="G202" s="291"/>
      <c r="H202" s="291"/>
      <c r="I202" s="292">
        <f>SUM(C202:H202)</f>
        <v>0</v>
      </c>
      <c r="J202" s="293"/>
      <c r="K202" s="294"/>
    </row>
    <row r="203" spans="1:11" ht="15.75" customHeight="1">
      <c r="A203" s="220" t="s">
        <v>937</v>
      </c>
      <c r="B203" s="231">
        <v>854</v>
      </c>
      <c r="C203" s="291"/>
      <c r="D203" s="291"/>
      <c r="E203" s="291"/>
      <c r="F203" s="291"/>
      <c r="G203" s="291"/>
      <c r="H203" s="291"/>
      <c r="I203" s="292">
        <f t="shared" si="20"/>
        <v>0</v>
      </c>
      <c r="J203" s="293"/>
      <c r="K203" s="294"/>
    </row>
    <row r="204" spans="1:11" ht="15.75" customHeight="1">
      <c r="A204" s="220" t="s">
        <v>938</v>
      </c>
      <c r="B204" s="231">
        <v>876</v>
      </c>
      <c r="C204" s="291"/>
      <c r="D204" s="291"/>
      <c r="E204" s="291"/>
      <c r="F204" s="291"/>
      <c r="G204" s="291"/>
      <c r="H204" s="291"/>
      <c r="I204" s="292">
        <f t="shared" si="20"/>
        <v>0</v>
      </c>
      <c r="J204" s="293"/>
      <c r="K204" s="294"/>
    </row>
    <row r="205" spans="1:11" ht="15.75" customHeight="1">
      <c r="A205" s="220" t="s">
        <v>851</v>
      </c>
      <c r="B205" s="231">
        <v>889</v>
      </c>
      <c r="C205" s="291"/>
      <c r="D205" s="291"/>
      <c r="E205" s="291"/>
      <c r="F205" s="291"/>
      <c r="G205" s="291"/>
      <c r="H205" s="291"/>
      <c r="I205" s="292">
        <f>SUM(C205:H205)</f>
        <v>0</v>
      </c>
      <c r="J205" s="293"/>
      <c r="K205" s="294"/>
    </row>
    <row r="206" spans="1:11" ht="15.75" customHeight="1">
      <c r="A206" s="246"/>
      <c r="B206" s="239"/>
      <c r="C206" s="313"/>
      <c r="D206" s="313"/>
      <c r="E206" s="313"/>
      <c r="F206" s="313"/>
      <c r="G206" s="313"/>
      <c r="H206" s="313"/>
      <c r="I206" s="524"/>
      <c r="J206" s="215"/>
      <c r="K206" s="247"/>
    </row>
    <row r="207" spans="1:11" s="300" customFormat="1" ht="19.5" customHeight="1">
      <c r="A207" s="459" t="s">
        <v>755</v>
      </c>
      <c r="B207" s="231">
        <v>998</v>
      </c>
      <c r="C207" s="528"/>
      <c r="D207" s="528"/>
      <c r="E207" s="528"/>
      <c r="F207" s="528"/>
      <c r="G207" s="528"/>
      <c r="H207" s="528"/>
      <c r="I207" s="522">
        <f>SUM(C207:H207)</f>
        <v>0</v>
      </c>
      <c r="J207" s="521"/>
      <c r="K207" s="529"/>
    </row>
    <row r="208" spans="1:11" ht="15.75" customHeight="1">
      <c r="A208" s="246"/>
      <c r="B208" s="239"/>
      <c r="C208" s="313"/>
      <c r="D208" s="313"/>
      <c r="E208" s="313"/>
      <c r="F208" s="313"/>
      <c r="G208" s="313"/>
      <c r="H208" s="313"/>
      <c r="I208" s="524"/>
      <c r="J208" s="215"/>
      <c r="K208" s="247"/>
    </row>
    <row r="209" spans="1:11" s="151" customFormat="1" ht="15.75" customHeight="1">
      <c r="A209" s="806" t="s">
        <v>756</v>
      </c>
      <c r="B209" s="462"/>
      <c r="C209" s="530">
        <f aca="true" t="shared" si="21" ref="C209:H209">C16+C31+C96+C137+C187+C207</f>
        <v>0</v>
      </c>
      <c r="D209" s="530">
        <f t="shared" si="21"/>
        <v>0</v>
      </c>
      <c r="E209" s="530">
        <f t="shared" si="21"/>
        <v>0</v>
      </c>
      <c r="F209" s="530">
        <f t="shared" si="21"/>
        <v>0</v>
      </c>
      <c r="G209" s="530">
        <f t="shared" si="21"/>
        <v>0</v>
      </c>
      <c r="H209" s="530">
        <f t="shared" si="21"/>
        <v>0</v>
      </c>
      <c r="I209" s="531">
        <f>SUM(C209:H209)</f>
        <v>0</v>
      </c>
      <c r="J209" s="530">
        <f>J16+J31+J96+J137+J187+J207</f>
        <v>0</v>
      </c>
      <c r="K209" s="532">
        <f>K16+K31+K96+K137+K187+K207</f>
        <v>0</v>
      </c>
    </row>
    <row r="210" spans="1:11" ht="15.75" customHeight="1">
      <c r="A210" s="246"/>
      <c r="B210" s="239"/>
      <c r="C210" s="313"/>
      <c r="D210" s="313"/>
      <c r="E210" s="313"/>
      <c r="F210" s="313"/>
      <c r="G210" s="313"/>
      <c r="H210" s="313"/>
      <c r="I210" s="290"/>
      <c r="J210" s="215"/>
      <c r="K210" s="247"/>
    </row>
    <row r="211" spans="1:11" s="300" customFormat="1" ht="19.5" customHeight="1">
      <c r="A211" s="533" t="s">
        <v>494</v>
      </c>
      <c r="B211" s="534"/>
      <c r="C211" s="535"/>
      <c r="D211" s="535"/>
      <c r="E211" s="535"/>
      <c r="F211" s="535"/>
      <c r="G211" s="535"/>
      <c r="H211" s="535"/>
      <c r="I211" s="536"/>
      <c r="J211" s="537"/>
      <c r="K211" s="538"/>
    </row>
    <row r="212" spans="1:11" s="300" customFormat="1" ht="19.5" customHeight="1">
      <c r="A212" s="444" t="s">
        <v>495</v>
      </c>
      <c r="B212" s="445"/>
      <c r="C212" s="218">
        <f>C215+C217</f>
        <v>0</v>
      </c>
      <c r="D212" s="528">
        <f>D215</f>
        <v>0</v>
      </c>
      <c r="E212" s="528">
        <f>E215</f>
        <v>0</v>
      </c>
      <c r="F212" s="528">
        <f>F217</f>
        <v>0</v>
      </c>
      <c r="G212" s="528">
        <f>G217</f>
        <v>0</v>
      </c>
      <c r="H212" s="446" t="s">
        <v>273</v>
      </c>
      <c r="I212" s="539">
        <f>SUM(C212:G212)</f>
        <v>0</v>
      </c>
      <c r="J212" s="446" t="s">
        <v>273</v>
      </c>
      <c r="K212" s="448">
        <f>K215+K217</f>
        <v>0</v>
      </c>
    </row>
    <row r="213" spans="1:11" ht="15.75" customHeight="1">
      <c r="A213" s="540" t="s">
        <v>496</v>
      </c>
      <c r="B213" s="239"/>
      <c r="C213" s="375"/>
      <c r="D213" s="243"/>
      <c r="E213" s="243"/>
      <c r="F213" s="243" t="s">
        <v>273</v>
      </c>
      <c r="G213" s="243" t="s">
        <v>273</v>
      </c>
      <c r="H213" s="243" t="s">
        <v>273</v>
      </c>
      <c r="I213" s="290"/>
      <c r="J213" s="243" t="s">
        <v>273</v>
      </c>
      <c r="K213" s="541"/>
    </row>
    <row r="214" spans="1:11" ht="15.75" customHeight="1">
      <c r="A214" s="456" t="s">
        <v>497</v>
      </c>
      <c r="B214" s="316"/>
      <c r="C214" s="375"/>
      <c r="D214" s="243"/>
      <c r="E214" s="243"/>
      <c r="F214" s="243" t="s">
        <v>273</v>
      </c>
      <c r="G214" s="243" t="s">
        <v>273</v>
      </c>
      <c r="H214" s="243" t="s">
        <v>273</v>
      </c>
      <c r="I214" s="524"/>
      <c r="J214" s="243" t="s">
        <v>273</v>
      </c>
      <c r="K214" s="542"/>
    </row>
    <row r="215" spans="1:11" ht="15.75" customHeight="1">
      <c r="A215" s="358" t="s">
        <v>646</v>
      </c>
      <c r="B215" s="462">
        <v>212</v>
      </c>
      <c r="C215" s="503"/>
      <c r="D215" s="238"/>
      <c r="E215" s="238"/>
      <c r="F215" s="238" t="s">
        <v>273</v>
      </c>
      <c r="G215" s="238" t="s">
        <v>273</v>
      </c>
      <c r="H215" s="238" t="s">
        <v>273</v>
      </c>
      <c r="I215" s="543">
        <f>SUM(C215:E215)</f>
        <v>0</v>
      </c>
      <c r="J215" s="238" t="s">
        <v>273</v>
      </c>
      <c r="K215" s="505"/>
    </row>
    <row r="216" spans="1:11" ht="15.75" customHeight="1">
      <c r="A216" s="456" t="s">
        <v>498</v>
      </c>
      <c r="B216" s="316"/>
      <c r="C216" s="375"/>
      <c r="D216" s="243" t="s">
        <v>273</v>
      </c>
      <c r="E216" s="243" t="s">
        <v>273</v>
      </c>
      <c r="F216" s="313"/>
      <c r="G216" s="313"/>
      <c r="H216" s="243" t="s">
        <v>273</v>
      </c>
      <c r="I216" s="524"/>
      <c r="J216" s="243" t="s">
        <v>273</v>
      </c>
      <c r="K216" s="542"/>
    </row>
    <row r="217" spans="1:11" ht="15.75" customHeight="1">
      <c r="A217" s="358" t="s">
        <v>647</v>
      </c>
      <c r="B217" s="462">
        <v>220</v>
      </c>
      <c r="C217" s="503"/>
      <c r="D217" s="238" t="s">
        <v>273</v>
      </c>
      <c r="E217" s="238" t="s">
        <v>273</v>
      </c>
      <c r="F217" s="544"/>
      <c r="G217" s="544"/>
      <c r="H217" s="238" t="s">
        <v>273</v>
      </c>
      <c r="I217" s="543">
        <f>C217+F217+G217</f>
        <v>0</v>
      </c>
      <c r="J217" s="238" t="s">
        <v>273</v>
      </c>
      <c r="K217" s="505"/>
    </row>
    <row r="218" spans="1:11" ht="15.75" customHeight="1">
      <c r="A218" s="246"/>
      <c r="B218" s="239"/>
      <c r="C218" s="313"/>
      <c r="D218" s="313"/>
      <c r="E218" s="313"/>
      <c r="F218" s="313"/>
      <c r="G218" s="313"/>
      <c r="H218" s="313"/>
      <c r="I218" s="290"/>
      <c r="J218" s="215"/>
      <c r="K218" s="247"/>
    </row>
    <row r="219" spans="1:11" s="303" customFormat="1" ht="19.5" customHeight="1">
      <c r="A219" s="444" t="s">
        <v>757</v>
      </c>
      <c r="B219" s="231" t="s">
        <v>268</v>
      </c>
      <c r="C219" s="522">
        <f>C209+C212</f>
        <v>0</v>
      </c>
      <c r="D219" s="522">
        <f>D209+D212</f>
        <v>0</v>
      </c>
      <c r="E219" s="522">
        <f>E209+E212</f>
        <v>0</v>
      </c>
      <c r="F219" s="522">
        <f>F209+F212</f>
        <v>0</v>
      </c>
      <c r="G219" s="522">
        <f>G209+G212</f>
        <v>0</v>
      </c>
      <c r="H219" s="522">
        <f>H209</f>
        <v>0</v>
      </c>
      <c r="I219" s="522">
        <f>SUM(C219:H219)</f>
        <v>0</v>
      </c>
      <c r="J219" s="522">
        <f>J209</f>
        <v>0</v>
      </c>
      <c r="K219" s="545">
        <f>K209+K212</f>
        <v>0</v>
      </c>
    </row>
    <row r="220" spans="1:11" ht="15.75" customHeight="1">
      <c r="A220" s="526" t="s">
        <v>245</v>
      </c>
      <c r="B220" s="239"/>
      <c r="C220" s="313"/>
      <c r="D220" s="313"/>
      <c r="E220" s="313"/>
      <c r="F220" s="313"/>
      <c r="G220" s="313"/>
      <c r="H220" s="313"/>
      <c r="I220" s="290"/>
      <c r="J220" s="215"/>
      <c r="K220" s="247"/>
    </row>
    <row r="221" spans="1:11" ht="15.75" customHeight="1">
      <c r="A221" s="526" t="s">
        <v>245</v>
      </c>
      <c r="B221" s="239"/>
      <c r="C221" s="313"/>
      <c r="D221" s="313"/>
      <c r="E221" s="313"/>
      <c r="F221" s="313"/>
      <c r="G221" s="313"/>
      <c r="H221" s="313"/>
      <c r="I221" s="290"/>
      <c r="J221" s="215"/>
      <c r="K221" s="247"/>
    </row>
    <row r="222" spans="1:11" ht="15.75" customHeight="1">
      <c r="A222" s="220" t="s">
        <v>638</v>
      </c>
      <c r="B222" s="231" t="s">
        <v>499</v>
      </c>
      <c r="C222" s="291"/>
      <c r="D222" s="546" t="s">
        <v>273</v>
      </c>
      <c r="E222" s="546" t="s">
        <v>273</v>
      </c>
      <c r="F222" s="291"/>
      <c r="G222" s="291"/>
      <c r="H222" s="546" t="s">
        <v>273</v>
      </c>
      <c r="I222" s="292">
        <f>C222+F222+G222</f>
        <v>0</v>
      </c>
      <c r="J222" s="546" t="s">
        <v>273</v>
      </c>
      <c r="K222" s="294"/>
    </row>
    <row r="223" spans="1:11" ht="15.75" customHeight="1">
      <c r="A223" s="220" t="s">
        <v>639</v>
      </c>
      <c r="B223" s="231" t="s">
        <v>500</v>
      </c>
      <c r="C223" s="291"/>
      <c r="D223" s="546" t="s">
        <v>273</v>
      </c>
      <c r="E223" s="546" t="s">
        <v>273</v>
      </c>
      <c r="F223" s="291"/>
      <c r="G223" s="291"/>
      <c r="H223" s="546" t="s">
        <v>273</v>
      </c>
      <c r="I223" s="292">
        <f>C223+F223+G223</f>
        <v>0</v>
      </c>
      <c r="J223" s="546" t="s">
        <v>273</v>
      </c>
      <c r="K223" s="294"/>
    </row>
    <row r="224" spans="1:11" ht="15.75" customHeight="1">
      <c r="A224" s="220" t="s">
        <v>640</v>
      </c>
      <c r="B224" s="231" t="s">
        <v>501</v>
      </c>
      <c r="C224" s="291"/>
      <c r="D224" s="546" t="s">
        <v>273</v>
      </c>
      <c r="E224" s="546" t="s">
        <v>273</v>
      </c>
      <c r="F224" s="291"/>
      <c r="G224" s="291"/>
      <c r="H224" s="546" t="s">
        <v>273</v>
      </c>
      <c r="I224" s="292">
        <f>C224+F224+G224</f>
        <v>0</v>
      </c>
      <c r="J224" s="546" t="s">
        <v>273</v>
      </c>
      <c r="K224" s="294"/>
    </row>
    <row r="225" spans="1:11" ht="15.75" customHeight="1">
      <c r="A225" s="220" t="s">
        <v>641</v>
      </c>
      <c r="B225" s="231" t="s">
        <v>502</v>
      </c>
      <c r="C225" s="291"/>
      <c r="D225" s="546" t="s">
        <v>273</v>
      </c>
      <c r="E225" s="546" t="s">
        <v>273</v>
      </c>
      <c r="F225" s="291"/>
      <c r="G225" s="291"/>
      <c r="H225" s="546" t="s">
        <v>273</v>
      </c>
      <c r="I225" s="292">
        <f>C225+F225+G225</f>
        <v>0</v>
      </c>
      <c r="J225" s="546" t="s">
        <v>273</v>
      </c>
      <c r="K225" s="294"/>
    </row>
    <row r="226" spans="1:11" ht="15.75" customHeight="1">
      <c r="A226" s="301" t="s">
        <v>642</v>
      </c>
      <c r="B226" s="231" t="s">
        <v>503</v>
      </c>
      <c r="C226" s="291"/>
      <c r="D226" s="546" t="s">
        <v>273</v>
      </c>
      <c r="E226" s="546" t="s">
        <v>273</v>
      </c>
      <c r="F226" s="291"/>
      <c r="G226" s="291"/>
      <c r="H226" s="546" t="s">
        <v>273</v>
      </c>
      <c r="I226" s="292">
        <f>C226+F226+G226</f>
        <v>0</v>
      </c>
      <c r="J226" s="546" t="s">
        <v>273</v>
      </c>
      <c r="K226" s="294"/>
    </row>
    <row r="227" spans="1:11" ht="15.75" customHeight="1">
      <c r="A227" s="246"/>
      <c r="B227" s="316"/>
      <c r="C227" s="215"/>
      <c r="D227" s="547" t="s">
        <v>273</v>
      </c>
      <c r="E227" s="547" t="s">
        <v>273</v>
      </c>
      <c r="F227" s="215"/>
      <c r="G227" s="215"/>
      <c r="H227" s="547" t="s">
        <v>273</v>
      </c>
      <c r="I227" s="290"/>
      <c r="J227" s="547" t="s">
        <v>273</v>
      </c>
      <c r="K227" s="246"/>
    </row>
    <row r="228" spans="1:11" s="303" customFormat="1" ht="19.5" customHeight="1">
      <c r="A228" s="508" t="s">
        <v>504</v>
      </c>
      <c r="B228" s="231" t="s">
        <v>480</v>
      </c>
      <c r="C228" s="548">
        <f>SUM(C222:C226)</f>
        <v>0</v>
      </c>
      <c r="D228" s="549" t="s">
        <v>273</v>
      </c>
      <c r="E228" s="549" t="s">
        <v>273</v>
      </c>
      <c r="F228" s="548">
        <f>SUM(F222:F226)</f>
        <v>0</v>
      </c>
      <c r="G228" s="548">
        <f>SUM(G222:G226)</f>
        <v>0</v>
      </c>
      <c r="H228" s="549" t="s">
        <v>273</v>
      </c>
      <c r="I228" s="548">
        <f>C228+F228+G228</f>
        <v>0</v>
      </c>
      <c r="J228" s="549" t="s">
        <v>273</v>
      </c>
      <c r="K228" s="550">
        <f>SUM(K222:K226)</f>
        <v>0</v>
      </c>
    </row>
    <row r="229" spans="1:11" ht="15.75" customHeight="1">
      <c r="A229" s="246"/>
      <c r="B229" s="316"/>
      <c r="C229" s="215"/>
      <c r="D229" s="215"/>
      <c r="E229" s="215"/>
      <c r="F229" s="215"/>
      <c r="G229" s="215"/>
      <c r="H229" s="547"/>
      <c r="I229" s="290"/>
      <c r="J229" s="547"/>
      <c r="K229" s="246"/>
    </row>
    <row r="230" spans="1:11" ht="15.75" customHeight="1">
      <c r="A230" s="246"/>
      <c r="B230" s="316"/>
      <c r="C230" s="215"/>
      <c r="D230" s="215"/>
      <c r="E230" s="215"/>
      <c r="F230" s="215"/>
      <c r="G230" s="215"/>
      <c r="H230" s="547"/>
      <c r="I230" s="290"/>
      <c r="J230" s="547"/>
      <c r="K230" s="246"/>
    </row>
    <row r="231" spans="1:11" s="303" customFormat="1" ht="19.5" customHeight="1" thickBot="1">
      <c r="A231" s="510" t="s">
        <v>481</v>
      </c>
      <c r="B231" s="511"/>
      <c r="C231" s="551">
        <f>C219+C228</f>
        <v>0</v>
      </c>
      <c r="D231" s="551">
        <f>D219</f>
        <v>0</v>
      </c>
      <c r="E231" s="551">
        <f>E219</f>
        <v>0</v>
      </c>
      <c r="F231" s="551">
        <f aca="true" t="shared" si="22" ref="F231:K231">F219+F228</f>
        <v>0</v>
      </c>
      <c r="G231" s="551">
        <f t="shared" si="22"/>
        <v>0</v>
      </c>
      <c r="H231" s="551">
        <f>H219</f>
        <v>0</v>
      </c>
      <c r="I231" s="551">
        <f>SUM(C231:H231)</f>
        <v>0</v>
      </c>
      <c r="J231" s="551">
        <f>J219</f>
        <v>0</v>
      </c>
      <c r="K231" s="552">
        <f t="shared" si="22"/>
        <v>0</v>
      </c>
    </row>
    <row r="232" spans="1:11" s="151" customFormat="1" ht="15.75" customHeight="1" thickTop="1">
      <c r="A232" s="252"/>
      <c r="B232" s="520"/>
      <c r="C232" s="553"/>
      <c r="D232" s="553"/>
      <c r="E232" s="553"/>
      <c r="F232" s="553"/>
      <c r="G232" s="553"/>
      <c r="H232" s="554"/>
      <c r="I232" s="555"/>
      <c r="J232" s="554"/>
      <c r="K232" s="553"/>
    </row>
    <row r="233" spans="2:11" ht="15.75" customHeight="1">
      <c r="B233" s="556"/>
      <c r="C233" s="246"/>
      <c r="D233" s="246"/>
      <c r="E233" s="246"/>
      <c r="F233" s="246"/>
      <c r="G233" s="246"/>
      <c r="H233" s="246"/>
      <c r="I233" s="557"/>
      <c r="J233" s="246"/>
      <c r="K233" s="246"/>
    </row>
    <row r="234" spans="2:11" ht="15.75" customHeight="1">
      <c r="B234" s="556"/>
      <c r="C234" s="246"/>
      <c r="D234" s="246"/>
      <c r="E234" s="246"/>
      <c r="F234" s="246"/>
      <c r="G234" s="246"/>
      <c r="H234" s="246"/>
      <c r="I234" s="557"/>
      <c r="J234" s="246"/>
      <c r="K234" s="246"/>
    </row>
  </sheetData>
  <sheetProtection/>
  <printOptions/>
  <pageMargins left="0.5905511811023623" right="0.5905511811023623" top="0.31496062992125984" bottom="0.31496062992125984" header="0.11811023622047245" footer="0.11811023622047245"/>
  <pageSetup firstPageNumber="9" useFirstPageNumber="1" fitToHeight="5" horizontalDpi="600" verticalDpi="600" orientation="portrait" paperSize="9" scale="50" r:id="rId1"/>
  <headerFooter alignWithMargins="0">
    <oddFooter>&amp;L&amp;D, &amp;T&amp;C&amp;P</oddFooter>
  </headerFooter>
  <rowBreaks count="2" manualBreakCount="2">
    <brk id="94" max="10" man="1"/>
    <brk id="169" max="10" man="1"/>
  </rowBreaks>
  <ignoredErrors>
    <ignoredError sqref="C8:K8 B219:B228" numberStoredAsText="1"/>
    <ignoredError sqref="I16:I18 I30 I31:I33 I41 I97:I98 I120 I149 I171 I231" formula="1"/>
    <ignoredError sqref="I19:I20 I22 I23:I29 I96 I137:I139 I187:I189 I209:I211 I219 I212 I215:I218" formula="1" unlockedFormula="1"/>
    <ignoredError sqref="I34:I39 I94:I95 I121:I133 I135:I136 I150:I164 I169 I172:I183 I185:I186 I190:I201 I207:I208 I203:I204 I85:I92 I99:I114 I146:I147 I140:I144 I42:I83 I115:I118" formulaRange="1"/>
    <ignoredError sqref="I96 I137:I139 I187:I189 I209:I211 I219" formula="1" formulaRange="1"/>
    <ignoredError sqref="I212" formula="1" formulaRange="1" unlockedFormula="1"/>
    <ignoredError sqref="I213:I214 D212:G212" unlockedFormula="1"/>
    <ignoredError sqref="I215:I218" formulaRange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303"/>
  <sheetViews>
    <sheetView showGridLines="0" zoomScale="85" zoomScaleNormal="85" zoomScalePageLayoutView="0" workbookViewId="0" topLeftCell="A1">
      <pane xSplit="2" ySplit="14" topLeftCell="C290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18" sqref="A18:A299"/>
    </sheetView>
  </sheetViews>
  <sheetFormatPr defaultColWidth="11.4453125" defaultRowHeight="15.75" customHeight="1"/>
  <cols>
    <col min="1" max="1" width="41.10546875" style="237" customWidth="1"/>
    <col min="2" max="2" width="5.77734375" style="304" customWidth="1"/>
    <col min="3" max="5" width="10.77734375" style="237" customWidth="1"/>
    <col min="6" max="6" width="12.77734375" style="237" customWidth="1"/>
    <col min="7" max="7" width="12.77734375" style="51" customWidth="1"/>
    <col min="8" max="8" width="12.21484375" style="237" customWidth="1"/>
    <col min="9" max="16384" width="11.4453125" style="237" customWidth="1"/>
  </cols>
  <sheetData>
    <row r="1" spans="1:8" ht="15.75" customHeight="1" thickBot="1">
      <c r="A1" s="255" t="s">
        <v>505</v>
      </c>
      <c r="B1" s="237"/>
      <c r="G1" s="156" t="s">
        <v>0</v>
      </c>
      <c r="H1" s="262" t="s">
        <v>1</v>
      </c>
    </row>
    <row r="2" spans="1:2" ht="15.75" customHeight="1" thickTop="1">
      <c r="A2" s="305" t="s">
        <v>506</v>
      </c>
      <c r="B2" s="237"/>
    </row>
    <row r="3" spans="1:8" ht="15.75" customHeight="1" thickBot="1">
      <c r="A3" s="306" t="s">
        <v>942</v>
      </c>
      <c r="B3" s="237"/>
      <c r="G3" s="156" t="s">
        <v>3</v>
      </c>
      <c r="H3" s="161">
        <v>2015</v>
      </c>
    </row>
    <row r="4" ht="15.75" customHeight="1" thickTop="1">
      <c r="B4" s="237"/>
    </row>
    <row r="5" spans="2:8" ht="15.75" customHeight="1">
      <c r="B5" s="237"/>
      <c r="G5" s="164" t="s">
        <v>4</v>
      </c>
      <c r="H5" s="165" t="s">
        <v>1</v>
      </c>
    </row>
    <row r="6" spans="2:8" ht="15.75" customHeight="1">
      <c r="B6" s="237"/>
      <c r="G6" s="237"/>
      <c r="H6" s="168"/>
    </row>
    <row r="7" spans="2:8" ht="15.75" customHeight="1">
      <c r="B7" s="237"/>
      <c r="G7" s="237"/>
      <c r="H7" s="168"/>
    </row>
    <row r="8" spans="1:8" ht="15.75" customHeight="1">
      <c r="A8" s="271"/>
      <c r="B8" s="272"/>
      <c r="C8" s="271"/>
      <c r="D8" s="271"/>
      <c r="E8" s="271"/>
      <c r="F8" s="271"/>
      <c r="G8" s="261"/>
      <c r="H8" s="271"/>
    </row>
    <row r="9" spans="1:8" ht="15.75" customHeight="1">
      <c r="A9" s="273" t="s">
        <v>245</v>
      </c>
      <c r="B9" s="274"/>
      <c r="C9" s="174" t="s">
        <v>507</v>
      </c>
      <c r="D9" s="176" t="s">
        <v>508</v>
      </c>
      <c r="E9" s="176" t="s">
        <v>46</v>
      </c>
      <c r="F9" s="176" t="s">
        <v>509</v>
      </c>
      <c r="G9" s="174" t="s">
        <v>510</v>
      </c>
      <c r="H9" s="174" t="s">
        <v>511</v>
      </c>
    </row>
    <row r="10" spans="1:8" ht="15.75" customHeight="1">
      <c r="A10" s="189"/>
      <c r="B10" s="169"/>
      <c r="C10" s="189"/>
      <c r="D10" s="184" t="s">
        <v>387</v>
      </c>
      <c r="E10" s="214"/>
      <c r="F10" s="183" t="s">
        <v>512</v>
      </c>
      <c r="G10" s="307"/>
      <c r="H10" s="189"/>
    </row>
    <row r="11" spans="1:8" ht="15.75" customHeight="1">
      <c r="A11" s="181" t="s">
        <v>179</v>
      </c>
      <c r="B11" s="169" t="s">
        <v>245</v>
      </c>
      <c r="C11" s="189"/>
      <c r="D11" s="194" t="s">
        <v>378</v>
      </c>
      <c r="E11" s="183" t="s">
        <v>371</v>
      </c>
      <c r="F11" s="183" t="s">
        <v>513</v>
      </c>
      <c r="G11" s="307"/>
      <c r="H11" s="199" t="s">
        <v>387</v>
      </c>
    </row>
    <row r="12" spans="1:8" ht="15.75" customHeight="1">
      <c r="A12" s="189"/>
      <c r="B12" s="169"/>
      <c r="C12" s="151"/>
      <c r="D12" s="197" t="s">
        <v>383</v>
      </c>
      <c r="E12" s="183" t="s">
        <v>379</v>
      </c>
      <c r="F12" s="183" t="s">
        <v>514</v>
      </c>
      <c r="G12" s="147"/>
      <c r="H12" s="181" t="s">
        <v>401</v>
      </c>
    </row>
    <row r="13" spans="1:8" ht="15.75" customHeight="1">
      <c r="A13" s="181" t="s">
        <v>404</v>
      </c>
      <c r="B13" s="169"/>
      <c r="C13" s="193" t="s">
        <v>375</v>
      </c>
      <c r="D13" s="197" t="s">
        <v>395</v>
      </c>
      <c r="E13" s="183" t="s">
        <v>384</v>
      </c>
      <c r="F13" s="198" t="s">
        <v>371</v>
      </c>
      <c r="G13" s="193" t="s">
        <v>390</v>
      </c>
      <c r="H13" s="181" t="s">
        <v>414</v>
      </c>
    </row>
    <row r="14" spans="1:8" ht="15.75" customHeight="1">
      <c r="A14" s="195"/>
      <c r="B14" s="283"/>
      <c r="C14" s="195"/>
      <c r="D14" s="196"/>
      <c r="E14" s="196"/>
      <c r="F14" s="196"/>
      <c r="G14" s="285"/>
      <c r="H14" s="195"/>
    </row>
    <row r="15" spans="1:8" ht="15.75" customHeight="1">
      <c r="A15" s="271"/>
      <c r="B15" s="308"/>
      <c r="C15" s="309"/>
      <c r="D15" s="309"/>
      <c r="E15" s="309"/>
      <c r="F15" s="309"/>
      <c r="G15" s="310"/>
      <c r="H15" s="271"/>
    </row>
    <row r="16" spans="1:8" s="378" customFormat="1" ht="19.5" customHeight="1">
      <c r="A16" s="455" t="s">
        <v>418</v>
      </c>
      <c r="B16" s="231" t="s">
        <v>245</v>
      </c>
      <c r="C16" s="293">
        <f>SUM(C18:C29)</f>
        <v>0</v>
      </c>
      <c r="D16" s="293">
        <f>SUM(D18:D29)</f>
        <v>0</v>
      </c>
      <c r="E16" s="223" t="s">
        <v>273</v>
      </c>
      <c r="F16" s="293">
        <f>SUM(F18:F29)</f>
        <v>0</v>
      </c>
      <c r="G16" s="292">
        <f>C16+F16</f>
        <v>0</v>
      </c>
      <c r="H16" s="525">
        <f>SUM(H18:H29)</f>
        <v>0</v>
      </c>
    </row>
    <row r="17" spans="1:8" ht="15.75" customHeight="1">
      <c r="A17" s="246"/>
      <c r="B17" s="239"/>
      <c r="C17" s="695"/>
      <c r="D17" s="695"/>
      <c r="E17" s="249" t="s">
        <v>273</v>
      </c>
      <c r="F17" s="695"/>
      <c r="G17" s="696"/>
      <c r="H17" s="697"/>
    </row>
    <row r="18" spans="1:8" ht="15.75" customHeight="1">
      <c r="A18" s="220" t="s">
        <v>781</v>
      </c>
      <c r="B18" s="222" t="s">
        <v>156</v>
      </c>
      <c r="C18" s="291"/>
      <c r="D18" s="291"/>
      <c r="E18" s="223" t="s">
        <v>273</v>
      </c>
      <c r="F18" s="291"/>
      <c r="G18" s="292">
        <f aca="true" t="shared" si="0" ref="G18:G29">C18+F18</f>
        <v>0</v>
      </c>
      <c r="H18" s="294"/>
    </row>
    <row r="19" spans="1:8" s="270" customFormat="1" ht="15.75" customHeight="1">
      <c r="A19" s="295" t="s">
        <v>783</v>
      </c>
      <c r="B19" s="296" t="s">
        <v>419</v>
      </c>
      <c r="C19" s="291"/>
      <c r="D19" s="291"/>
      <c r="E19" s="223" t="s">
        <v>273</v>
      </c>
      <c r="F19" s="698"/>
      <c r="G19" s="389">
        <f t="shared" si="0"/>
        <v>0</v>
      </c>
      <c r="H19" s="294"/>
    </row>
    <row r="20" spans="1:8" ht="15.75" customHeight="1">
      <c r="A20" s="220" t="s">
        <v>784</v>
      </c>
      <c r="B20" s="222" t="s">
        <v>420</v>
      </c>
      <c r="C20" s="291"/>
      <c r="D20" s="291"/>
      <c r="E20" s="311" t="s">
        <v>273</v>
      </c>
      <c r="F20" s="291"/>
      <c r="G20" s="292">
        <f t="shared" si="0"/>
        <v>0</v>
      </c>
      <c r="H20" s="294"/>
    </row>
    <row r="21" spans="1:8" ht="15.75" customHeight="1">
      <c r="A21" s="220" t="s">
        <v>785</v>
      </c>
      <c r="B21" s="222" t="s">
        <v>421</v>
      </c>
      <c r="C21" s="291"/>
      <c r="D21" s="291"/>
      <c r="E21" s="311" t="s">
        <v>273</v>
      </c>
      <c r="F21" s="291"/>
      <c r="G21" s="292">
        <f>C21+F21</f>
        <v>0</v>
      </c>
      <c r="H21" s="294"/>
    </row>
    <row r="22" spans="1:8" ht="15.75" customHeight="1">
      <c r="A22" s="220" t="s">
        <v>786</v>
      </c>
      <c r="B22" s="222" t="s">
        <v>602</v>
      </c>
      <c r="C22" s="291"/>
      <c r="D22" s="291"/>
      <c r="E22" s="311" t="s">
        <v>273</v>
      </c>
      <c r="F22" s="291"/>
      <c r="G22" s="292">
        <f t="shared" si="0"/>
        <v>0</v>
      </c>
      <c r="H22" s="294"/>
    </row>
    <row r="23" spans="1:8" ht="15.75" customHeight="1">
      <c r="A23" s="295" t="s">
        <v>787</v>
      </c>
      <c r="B23" s="296" t="s">
        <v>159</v>
      </c>
      <c r="C23" s="291"/>
      <c r="D23" s="291"/>
      <c r="E23" s="223" t="s">
        <v>273</v>
      </c>
      <c r="F23" s="698"/>
      <c r="G23" s="389">
        <f t="shared" si="0"/>
        <v>0</v>
      </c>
      <c r="H23" s="294"/>
    </row>
    <row r="24" spans="1:8" s="246" customFormat="1" ht="15.75" customHeight="1">
      <c r="A24" s="220" t="s">
        <v>788</v>
      </c>
      <c r="B24" s="222" t="s">
        <v>422</v>
      </c>
      <c r="C24" s="291"/>
      <c r="D24" s="291"/>
      <c r="E24" s="311" t="s">
        <v>273</v>
      </c>
      <c r="F24" s="291"/>
      <c r="G24" s="292">
        <f t="shared" si="0"/>
        <v>0</v>
      </c>
      <c r="H24" s="294"/>
    </row>
    <row r="25" spans="1:8" s="246" customFormat="1" ht="15.75" customHeight="1">
      <c r="A25" s="220" t="s">
        <v>789</v>
      </c>
      <c r="B25" s="222" t="s">
        <v>423</v>
      </c>
      <c r="C25" s="291"/>
      <c r="D25" s="291"/>
      <c r="E25" s="311" t="s">
        <v>273</v>
      </c>
      <c r="F25" s="291"/>
      <c r="G25" s="292">
        <f t="shared" si="0"/>
        <v>0</v>
      </c>
      <c r="H25" s="294"/>
    </row>
    <row r="26" spans="1:8" ht="15.75" customHeight="1">
      <c r="A26" s="220" t="s">
        <v>790</v>
      </c>
      <c r="B26" s="222" t="s">
        <v>424</v>
      </c>
      <c r="C26" s="291"/>
      <c r="D26" s="291"/>
      <c r="E26" s="311" t="s">
        <v>273</v>
      </c>
      <c r="F26" s="291"/>
      <c r="G26" s="292">
        <f t="shared" si="0"/>
        <v>0</v>
      </c>
      <c r="H26" s="294"/>
    </row>
    <row r="27" spans="1:8" s="270" customFormat="1" ht="15.75" customHeight="1">
      <c r="A27" s="295" t="s">
        <v>791</v>
      </c>
      <c r="B27" s="296" t="s">
        <v>425</v>
      </c>
      <c r="C27" s="291"/>
      <c r="D27" s="291"/>
      <c r="E27" s="223" t="s">
        <v>273</v>
      </c>
      <c r="F27" s="698"/>
      <c r="G27" s="389">
        <f t="shared" si="0"/>
        <v>0</v>
      </c>
      <c r="H27" s="294"/>
    </row>
    <row r="28" spans="1:8" ht="15.75" customHeight="1">
      <c r="A28" s="220" t="s">
        <v>793</v>
      </c>
      <c r="B28" s="222" t="s">
        <v>426</v>
      </c>
      <c r="C28" s="291"/>
      <c r="D28" s="291"/>
      <c r="E28" s="311" t="s">
        <v>273</v>
      </c>
      <c r="F28" s="291"/>
      <c r="G28" s="292">
        <f t="shared" si="0"/>
        <v>0</v>
      </c>
      <c r="H28" s="294"/>
    </row>
    <row r="29" spans="1:8" ht="15.75" customHeight="1">
      <c r="A29" s="220" t="s">
        <v>792</v>
      </c>
      <c r="B29" s="222" t="s">
        <v>427</v>
      </c>
      <c r="C29" s="291"/>
      <c r="D29" s="291"/>
      <c r="E29" s="311" t="s">
        <v>273</v>
      </c>
      <c r="F29" s="291"/>
      <c r="G29" s="292">
        <f t="shared" si="0"/>
        <v>0</v>
      </c>
      <c r="H29" s="294"/>
    </row>
    <row r="30" spans="1:8" ht="15.75" customHeight="1">
      <c r="A30" s="152"/>
      <c r="B30" s="239"/>
      <c r="C30" s="313"/>
      <c r="D30" s="313"/>
      <c r="E30" s="559" t="s">
        <v>273</v>
      </c>
      <c r="F30" s="313"/>
      <c r="G30" s="696"/>
      <c r="H30" s="247"/>
    </row>
    <row r="31" spans="1:8" s="300" customFormat="1" ht="19.5" customHeight="1">
      <c r="A31" s="444" t="s">
        <v>428</v>
      </c>
      <c r="B31" s="445"/>
      <c r="C31" s="521">
        <f>C33+C41+C94</f>
        <v>0</v>
      </c>
      <c r="D31" s="521">
        <f>D33+D41+D94</f>
        <v>0</v>
      </c>
      <c r="E31" s="446" t="s">
        <v>273</v>
      </c>
      <c r="F31" s="521">
        <f>F33+F41+F94</f>
        <v>0</v>
      </c>
      <c r="G31" s="522">
        <f>C31+F31</f>
        <v>0</v>
      </c>
      <c r="H31" s="523">
        <f>H33+H41+H94</f>
        <v>0</v>
      </c>
    </row>
    <row r="32" spans="1:8" ht="15.75" customHeight="1">
      <c r="A32" s="152"/>
      <c r="B32" s="239"/>
      <c r="C32" s="313"/>
      <c r="D32" s="313"/>
      <c r="E32" s="559" t="s">
        <v>273</v>
      </c>
      <c r="F32" s="313"/>
      <c r="G32" s="696"/>
      <c r="H32" s="247"/>
    </row>
    <row r="33" spans="1:8" s="270" customFormat="1" ht="15.75" customHeight="1">
      <c r="A33" s="455" t="s">
        <v>429</v>
      </c>
      <c r="B33" s="231"/>
      <c r="C33" s="293">
        <f>SUM(C34:C39)</f>
        <v>0</v>
      </c>
      <c r="D33" s="293">
        <f>SUM(D34:D39)</f>
        <v>0</v>
      </c>
      <c r="E33" s="223" t="s">
        <v>273</v>
      </c>
      <c r="F33" s="293">
        <f>SUM(F34:F39)</f>
        <v>0</v>
      </c>
      <c r="G33" s="292">
        <f aca="true" t="shared" si="1" ref="G33:G39">C33+F33</f>
        <v>0</v>
      </c>
      <c r="H33" s="525">
        <f>SUM(H34:H39)</f>
        <v>0</v>
      </c>
    </row>
    <row r="34" spans="1:8" ht="15.75" customHeight="1">
      <c r="A34" s="220" t="s">
        <v>782</v>
      </c>
      <c r="B34" s="231">
        <v>130</v>
      </c>
      <c r="C34" s="291"/>
      <c r="D34" s="291"/>
      <c r="E34" s="311" t="s">
        <v>273</v>
      </c>
      <c r="F34" s="291"/>
      <c r="G34" s="292">
        <f t="shared" si="1"/>
        <v>0</v>
      </c>
      <c r="H34" s="294"/>
    </row>
    <row r="35" spans="1:8" ht="15.75" customHeight="1">
      <c r="A35" s="220" t="s">
        <v>794</v>
      </c>
      <c r="B35" s="231">
        <v>142</v>
      </c>
      <c r="C35" s="291"/>
      <c r="D35" s="291"/>
      <c r="E35" s="311" t="s">
        <v>273</v>
      </c>
      <c r="F35" s="291"/>
      <c r="G35" s="292">
        <f t="shared" si="1"/>
        <v>0</v>
      </c>
      <c r="H35" s="294"/>
    </row>
    <row r="36" spans="1:8" s="270" customFormat="1" ht="15.75" customHeight="1">
      <c r="A36" s="220" t="s">
        <v>795</v>
      </c>
      <c r="B36" s="231">
        <v>133</v>
      </c>
      <c r="C36" s="291"/>
      <c r="D36" s="291"/>
      <c r="E36" s="311" t="s">
        <v>273</v>
      </c>
      <c r="F36" s="291"/>
      <c r="G36" s="292">
        <f t="shared" si="1"/>
        <v>0</v>
      </c>
      <c r="H36" s="294"/>
    </row>
    <row r="37" spans="1:8" ht="15.75" customHeight="1">
      <c r="A37" s="220" t="s">
        <v>796</v>
      </c>
      <c r="B37" s="231">
        <v>136</v>
      </c>
      <c r="C37" s="291"/>
      <c r="D37" s="291"/>
      <c r="E37" s="311" t="s">
        <v>273</v>
      </c>
      <c r="F37" s="291"/>
      <c r="G37" s="292">
        <f t="shared" si="1"/>
        <v>0</v>
      </c>
      <c r="H37" s="294"/>
    </row>
    <row r="38" spans="1:8" ht="15.75" customHeight="1">
      <c r="A38" s="220" t="s">
        <v>797</v>
      </c>
      <c r="B38" s="231">
        <v>139</v>
      </c>
      <c r="C38" s="291"/>
      <c r="D38" s="291"/>
      <c r="E38" s="311" t="s">
        <v>273</v>
      </c>
      <c r="F38" s="291"/>
      <c r="G38" s="292">
        <f t="shared" si="1"/>
        <v>0</v>
      </c>
      <c r="H38" s="294"/>
    </row>
    <row r="39" spans="1:8" ht="15.75" customHeight="1">
      <c r="A39" s="220" t="s">
        <v>798</v>
      </c>
      <c r="B39" s="231">
        <v>189</v>
      </c>
      <c r="C39" s="291"/>
      <c r="D39" s="291"/>
      <c r="E39" s="311" t="s">
        <v>273</v>
      </c>
      <c r="F39" s="291"/>
      <c r="G39" s="292">
        <f t="shared" si="1"/>
        <v>0</v>
      </c>
      <c r="H39" s="294"/>
    </row>
    <row r="40" spans="1:8" ht="15.75" customHeight="1">
      <c r="A40" s="456" t="s">
        <v>430</v>
      </c>
      <c r="B40" s="239" t="s">
        <v>245</v>
      </c>
      <c r="C40" s="313"/>
      <c r="D40" s="313"/>
      <c r="E40" s="559" t="s">
        <v>273</v>
      </c>
      <c r="F40" s="313"/>
      <c r="G40" s="696"/>
      <c r="H40" s="247"/>
    </row>
    <row r="41" spans="1:8" ht="15.75" customHeight="1">
      <c r="A41" s="455" t="s">
        <v>431</v>
      </c>
      <c r="B41" s="231" t="s">
        <v>245</v>
      </c>
      <c r="C41" s="293">
        <f>SUM(C42:C92)</f>
        <v>0</v>
      </c>
      <c r="D41" s="293">
        <f>SUM(D42:D92)</f>
        <v>0</v>
      </c>
      <c r="E41" s="223" t="s">
        <v>273</v>
      </c>
      <c r="F41" s="293">
        <f>SUM(F42:F92)</f>
        <v>0</v>
      </c>
      <c r="G41" s="292">
        <f aca="true" t="shared" si="2" ref="G41:G92">C41+F41</f>
        <v>0</v>
      </c>
      <c r="H41" s="525">
        <f>SUM(H42:H92)</f>
        <v>0</v>
      </c>
    </row>
    <row r="42" spans="1:8" ht="15.75" customHeight="1">
      <c r="A42" s="220" t="s">
        <v>800</v>
      </c>
      <c r="B42" s="231">
        <v>225</v>
      </c>
      <c r="C42" s="291"/>
      <c r="D42" s="291"/>
      <c r="E42" s="311" t="s">
        <v>273</v>
      </c>
      <c r="F42" s="291"/>
      <c r="G42" s="292">
        <f t="shared" si="2"/>
        <v>0</v>
      </c>
      <c r="H42" s="294"/>
    </row>
    <row r="43" spans="1:8" ht="15.75" customHeight="1">
      <c r="A43" s="220" t="s">
        <v>801</v>
      </c>
      <c r="B43" s="231">
        <v>236</v>
      </c>
      <c r="C43" s="291"/>
      <c r="D43" s="291"/>
      <c r="E43" s="311" t="s">
        <v>273</v>
      </c>
      <c r="F43" s="291"/>
      <c r="G43" s="292">
        <f t="shared" si="2"/>
        <v>0</v>
      </c>
      <c r="H43" s="294"/>
    </row>
    <row r="44" spans="1:8" ht="15.75" customHeight="1">
      <c r="A44" s="220" t="s">
        <v>802</v>
      </c>
      <c r="B44" s="231">
        <v>227</v>
      </c>
      <c r="C44" s="291"/>
      <c r="D44" s="291"/>
      <c r="E44" s="311" t="s">
        <v>273</v>
      </c>
      <c r="F44" s="291"/>
      <c r="G44" s="292">
        <f t="shared" si="2"/>
        <v>0</v>
      </c>
      <c r="H44" s="294"/>
    </row>
    <row r="45" spans="1:8" ht="15.75" customHeight="1">
      <c r="A45" s="220" t="s">
        <v>803</v>
      </c>
      <c r="B45" s="231">
        <v>287</v>
      </c>
      <c r="C45" s="291"/>
      <c r="D45" s="291"/>
      <c r="E45" s="311" t="s">
        <v>273</v>
      </c>
      <c r="F45" s="291"/>
      <c r="G45" s="292">
        <f t="shared" si="2"/>
        <v>0</v>
      </c>
      <c r="H45" s="294"/>
    </row>
    <row r="46" spans="1:8" ht="15.75" customHeight="1">
      <c r="A46" s="220" t="s">
        <v>804</v>
      </c>
      <c r="B46" s="231">
        <v>228</v>
      </c>
      <c r="C46" s="291"/>
      <c r="D46" s="291"/>
      <c r="E46" s="311" t="s">
        <v>273</v>
      </c>
      <c r="F46" s="291"/>
      <c r="G46" s="292">
        <f t="shared" si="2"/>
        <v>0</v>
      </c>
      <c r="H46" s="294"/>
    </row>
    <row r="47" spans="1:8" ht="15.75" customHeight="1">
      <c r="A47" s="220" t="s">
        <v>806</v>
      </c>
      <c r="B47" s="231">
        <v>230</v>
      </c>
      <c r="C47" s="291"/>
      <c r="D47" s="291"/>
      <c r="E47" s="311" t="s">
        <v>273</v>
      </c>
      <c r="F47" s="291"/>
      <c r="G47" s="292">
        <f t="shared" si="2"/>
        <v>0</v>
      </c>
      <c r="H47" s="294"/>
    </row>
    <row r="48" spans="1:8" ht="15.75" customHeight="1">
      <c r="A48" s="220" t="s">
        <v>805</v>
      </c>
      <c r="B48" s="231">
        <v>229</v>
      </c>
      <c r="C48" s="291"/>
      <c r="D48" s="291"/>
      <c r="E48" s="311" t="s">
        <v>273</v>
      </c>
      <c r="F48" s="291"/>
      <c r="G48" s="292">
        <f t="shared" si="2"/>
        <v>0</v>
      </c>
      <c r="H48" s="294"/>
    </row>
    <row r="49" spans="1:8" ht="15.75" customHeight="1">
      <c r="A49" s="220" t="s">
        <v>807</v>
      </c>
      <c r="B49" s="231">
        <v>231</v>
      </c>
      <c r="C49" s="291"/>
      <c r="D49" s="291"/>
      <c r="E49" s="311" t="s">
        <v>273</v>
      </c>
      <c r="F49" s="291"/>
      <c r="G49" s="292">
        <f t="shared" si="2"/>
        <v>0</v>
      </c>
      <c r="H49" s="294"/>
    </row>
    <row r="50" spans="1:8" ht="15.75" customHeight="1">
      <c r="A50" s="220" t="s">
        <v>808</v>
      </c>
      <c r="B50" s="231">
        <v>232</v>
      </c>
      <c r="C50" s="291"/>
      <c r="D50" s="291"/>
      <c r="E50" s="311" t="s">
        <v>273</v>
      </c>
      <c r="F50" s="291"/>
      <c r="G50" s="292">
        <f t="shared" si="2"/>
        <v>0</v>
      </c>
      <c r="H50" s="294"/>
    </row>
    <row r="51" spans="1:8" ht="15.75" customHeight="1">
      <c r="A51" s="220" t="s">
        <v>809</v>
      </c>
      <c r="B51" s="231">
        <v>233</v>
      </c>
      <c r="C51" s="291"/>
      <c r="D51" s="291"/>
      <c r="E51" s="311" t="s">
        <v>273</v>
      </c>
      <c r="F51" s="291"/>
      <c r="G51" s="292">
        <f t="shared" si="2"/>
        <v>0</v>
      </c>
      <c r="H51" s="294"/>
    </row>
    <row r="52" spans="1:8" ht="15.75" customHeight="1">
      <c r="A52" s="220" t="s">
        <v>811</v>
      </c>
      <c r="B52" s="231">
        <v>234</v>
      </c>
      <c r="C52" s="291"/>
      <c r="D52" s="291"/>
      <c r="E52" s="311" t="s">
        <v>273</v>
      </c>
      <c r="F52" s="291"/>
      <c r="G52" s="292">
        <f t="shared" si="2"/>
        <v>0</v>
      </c>
      <c r="H52" s="294"/>
    </row>
    <row r="53" spans="1:8" ht="15.75" customHeight="1">
      <c r="A53" s="220" t="s">
        <v>812</v>
      </c>
      <c r="B53" s="231">
        <v>247</v>
      </c>
      <c r="C53" s="291"/>
      <c r="D53" s="291"/>
      <c r="E53" s="311" t="s">
        <v>273</v>
      </c>
      <c r="F53" s="291"/>
      <c r="G53" s="292">
        <f t="shared" si="2"/>
        <v>0</v>
      </c>
      <c r="H53" s="294"/>
    </row>
    <row r="54" spans="1:8" ht="15.75" customHeight="1">
      <c r="A54" s="220" t="s">
        <v>810</v>
      </c>
      <c r="B54" s="231">
        <v>235</v>
      </c>
      <c r="C54" s="291"/>
      <c r="D54" s="291"/>
      <c r="E54" s="311" t="s">
        <v>273</v>
      </c>
      <c r="F54" s="291"/>
      <c r="G54" s="292">
        <f t="shared" si="2"/>
        <v>0</v>
      </c>
      <c r="H54" s="294"/>
    </row>
    <row r="55" spans="1:8" ht="15.75" customHeight="1">
      <c r="A55" s="220" t="s">
        <v>813</v>
      </c>
      <c r="B55" s="231">
        <v>274</v>
      </c>
      <c r="C55" s="291"/>
      <c r="D55" s="291"/>
      <c r="E55" s="311" t="s">
        <v>273</v>
      </c>
      <c r="F55" s="291"/>
      <c r="G55" s="292">
        <f t="shared" si="2"/>
        <v>0</v>
      </c>
      <c r="H55" s="294"/>
    </row>
    <row r="56" spans="1:8" ht="15.75" customHeight="1">
      <c r="A56" s="220" t="s">
        <v>814</v>
      </c>
      <c r="B56" s="231">
        <v>245</v>
      </c>
      <c r="C56" s="291"/>
      <c r="D56" s="291"/>
      <c r="E56" s="311" t="s">
        <v>273</v>
      </c>
      <c r="F56" s="291"/>
      <c r="G56" s="292">
        <f t="shared" si="2"/>
        <v>0</v>
      </c>
      <c r="H56" s="294"/>
    </row>
    <row r="57" spans="1:8" ht="15.75" customHeight="1">
      <c r="A57" s="220" t="s">
        <v>815</v>
      </c>
      <c r="B57" s="231">
        <v>271</v>
      </c>
      <c r="C57" s="291"/>
      <c r="D57" s="291"/>
      <c r="E57" s="311" t="s">
        <v>273</v>
      </c>
      <c r="F57" s="291"/>
      <c r="G57" s="292">
        <f t="shared" si="2"/>
        <v>0</v>
      </c>
      <c r="H57" s="294"/>
    </row>
    <row r="58" spans="1:8" ht="15.75" customHeight="1">
      <c r="A58" s="220" t="s">
        <v>816</v>
      </c>
      <c r="B58" s="231">
        <v>238</v>
      </c>
      <c r="C58" s="291"/>
      <c r="D58" s="291"/>
      <c r="E58" s="311" t="s">
        <v>273</v>
      </c>
      <c r="F58" s="291"/>
      <c r="G58" s="292">
        <f t="shared" si="2"/>
        <v>0</v>
      </c>
      <c r="H58" s="294"/>
    </row>
    <row r="59" spans="1:8" ht="15.75" customHeight="1">
      <c r="A59" s="220" t="s">
        <v>817</v>
      </c>
      <c r="B59" s="231">
        <v>239</v>
      </c>
      <c r="C59" s="291"/>
      <c r="D59" s="291"/>
      <c r="E59" s="311" t="s">
        <v>273</v>
      </c>
      <c r="F59" s="291"/>
      <c r="G59" s="292">
        <f t="shared" si="2"/>
        <v>0</v>
      </c>
      <c r="H59" s="294"/>
    </row>
    <row r="60" spans="1:8" ht="15.75" customHeight="1">
      <c r="A60" s="220" t="s">
        <v>818</v>
      </c>
      <c r="B60" s="231">
        <v>240</v>
      </c>
      <c r="C60" s="291"/>
      <c r="D60" s="291"/>
      <c r="E60" s="311" t="s">
        <v>273</v>
      </c>
      <c r="F60" s="291"/>
      <c r="G60" s="292">
        <f t="shared" si="2"/>
        <v>0</v>
      </c>
      <c r="H60" s="294"/>
    </row>
    <row r="61" spans="1:8" ht="15.75" customHeight="1">
      <c r="A61" s="220" t="s">
        <v>819</v>
      </c>
      <c r="B61" s="231">
        <v>241</v>
      </c>
      <c r="C61" s="291"/>
      <c r="D61" s="291"/>
      <c r="E61" s="311" t="s">
        <v>273</v>
      </c>
      <c r="F61" s="291"/>
      <c r="G61" s="292">
        <f t="shared" si="2"/>
        <v>0</v>
      </c>
      <c r="H61" s="294"/>
    </row>
    <row r="62" spans="1:8" ht="15.75" customHeight="1">
      <c r="A62" s="220" t="s">
        <v>821</v>
      </c>
      <c r="B62" s="231">
        <v>243</v>
      </c>
      <c r="C62" s="291"/>
      <c r="D62" s="291"/>
      <c r="E62" s="311" t="s">
        <v>273</v>
      </c>
      <c r="F62" s="291"/>
      <c r="G62" s="292">
        <f t="shared" si="2"/>
        <v>0</v>
      </c>
      <c r="H62" s="294"/>
    </row>
    <row r="63" spans="1:8" ht="15.75" customHeight="1">
      <c r="A63" s="220" t="s">
        <v>820</v>
      </c>
      <c r="B63" s="231">
        <v>244</v>
      </c>
      <c r="C63" s="291"/>
      <c r="D63" s="291"/>
      <c r="E63" s="311" t="s">
        <v>273</v>
      </c>
      <c r="F63" s="291"/>
      <c r="G63" s="292">
        <f t="shared" si="2"/>
        <v>0</v>
      </c>
      <c r="H63" s="294"/>
    </row>
    <row r="64" spans="1:8" ht="15.75" customHeight="1">
      <c r="A64" s="220" t="s">
        <v>822</v>
      </c>
      <c r="B64" s="231">
        <v>248</v>
      </c>
      <c r="C64" s="291"/>
      <c r="D64" s="291"/>
      <c r="E64" s="311" t="s">
        <v>273</v>
      </c>
      <c r="F64" s="291"/>
      <c r="G64" s="292">
        <f t="shared" si="2"/>
        <v>0</v>
      </c>
      <c r="H64" s="294"/>
    </row>
    <row r="65" spans="1:8" ht="15.75" customHeight="1">
      <c r="A65" s="220" t="s">
        <v>823</v>
      </c>
      <c r="B65" s="231">
        <v>249</v>
      </c>
      <c r="C65" s="291"/>
      <c r="D65" s="291"/>
      <c r="E65" s="311" t="s">
        <v>273</v>
      </c>
      <c r="F65" s="291"/>
      <c r="G65" s="292">
        <f t="shared" si="2"/>
        <v>0</v>
      </c>
      <c r="H65" s="294"/>
    </row>
    <row r="66" spans="1:8" ht="15.75" customHeight="1">
      <c r="A66" s="220" t="s">
        <v>824</v>
      </c>
      <c r="B66" s="231">
        <v>251</v>
      </c>
      <c r="C66" s="291"/>
      <c r="D66" s="291"/>
      <c r="E66" s="311" t="s">
        <v>273</v>
      </c>
      <c r="F66" s="291"/>
      <c r="G66" s="292">
        <f t="shared" si="2"/>
        <v>0</v>
      </c>
      <c r="H66" s="294"/>
    </row>
    <row r="67" spans="1:8" ht="15.75" customHeight="1">
      <c r="A67" s="220" t="s">
        <v>825</v>
      </c>
      <c r="B67" s="231">
        <v>252</v>
      </c>
      <c r="C67" s="291"/>
      <c r="D67" s="291"/>
      <c r="E67" s="311" t="s">
        <v>273</v>
      </c>
      <c r="F67" s="291"/>
      <c r="G67" s="292">
        <f t="shared" si="2"/>
        <v>0</v>
      </c>
      <c r="H67" s="294"/>
    </row>
    <row r="68" spans="1:8" ht="15.75" customHeight="1">
      <c r="A68" s="220" t="s">
        <v>826</v>
      </c>
      <c r="B68" s="231">
        <v>253</v>
      </c>
      <c r="C68" s="291"/>
      <c r="D68" s="291"/>
      <c r="E68" s="311" t="s">
        <v>273</v>
      </c>
      <c r="F68" s="291"/>
      <c r="G68" s="292">
        <f t="shared" si="2"/>
        <v>0</v>
      </c>
      <c r="H68" s="294"/>
    </row>
    <row r="69" spans="1:8" ht="15.75" customHeight="1">
      <c r="A69" s="220" t="s">
        <v>827</v>
      </c>
      <c r="B69" s="231">
        <v>255</v>
      </c>
      <c r="C69" s="291"/>
      <c r="D69" s="291"/>
      <c r="E69" s="311" t="s">
        <v>273</v>
      </c>
      <c r="F69" s="291"/>
      <c r="G69" s="292">
        <f t="shared" si="2"/>
        <v>0</v>
      </c>
      <c r="H69" s="294"/>
    </row>
    <row r="70" spans="1:8" ht="15.75" customHeight="1">
      <c r="A70" s="220" t="s">
        <v>828</v>
      </c>
      <c r="B70" s="231">
        <v>256</v>
      </c>
      <c r="C70" s="291"/>
      <c r="D70" s="291"/>
      <c r="E70" s="311" t="s">
        <v>273</v>
      </c>
      <c r="F70" s="291"/>
      <c r="G70" s="292">
        <f t="shared" si="2"/>
        <v>0</v>
      </c>
      <c r="H70" s="294"/>
    </row>
    <row r="71" spans="1:8" ht="15.75" customHeight="1">
      <c r="A71" s="220" t="s">
        <v>829</v>
      </c>
      <c r="B71" s="231">
        <v>257</v>
      </c>
      <c r="C71" s="291"/>
      <c r="D71" s="291"/>
      <c r="E71" s="311" t="s">
        <v>273</v>
      </c>
      <c r="F71" s="291"/>
      <c r="G71" s="292">
        <f t="shared" si="2"/>
        <v>0</v>
      </c>
      <c r="H71" s="294"/>
    </row>
    <row r="72" spans="1:8" ht="15.75" customHeight="1">
      <c r="A72" s="220" t="s">
        <v>830</v>
      </c>
      <c r="B72" s="231">
        <v>259</v>
      </c>
      <c r="C72" s="291"/>
      <c r="D72" s="291"/>
      <c r="E72" s="311" t="s">
        <v>273</v>
      </c>
      <c r="F72" s="291"/>
      <c r="G72" s="292">
        <f t="shared" si="2"/>
        <v>0</v>
      </c>
      <c r="H72" s="294"/>
    </row>
    <row r="73" spans="1:8" ht="15.75" customHeight="1">
      <c r="A73" s="220" t="s">
        <v>852</v>
      </c>
      <c r="B73" s="231">
        <v>275</v>
      </c>
      <c r="C73" s="291"/>
      <c r="D73" s="291"/>
      <c r="E73" s="311" t="s">
        <v>273</v>
      </c>
      <c r="F73" s="291"/>
      <c r="G73" s="292">
        <f t="shared" si="2"/>
        <v>0</v>
      </c>
      <c r="H73" s="294"/>
    </row>
    <row r="74" spans="1:8" ht="15.75" customHeight="1">
      <c r="A74" s="220" t="s">
        <v>831</v>
      </c>
      <c r="B74" s="231">
        <v>260</v>
      </c>
      <c r="C74" s="291"/>
      <c r="D74" s="291"/>
      <c r="E74" s="311" t="s">
        <v>273</v>
      </c>
      <c r="F74" s="291"/>
      <c r="G74" s="292">
        <f t="shared" si="2"/>
        <v>0</v>
      </c>
      <c r="H74" s="294"/>
    </row>
    <row r="75" spans="1:8" ht="15.75" customHeight="1">
      <c r="A75" s="220" t="s">
        <v>853</v>
      </c>
      <c r="B75" s="231">
        <v>261</v>
      </c>
      <c r="C75" s="291"/>
      <c r="D75" s="291"/>
      <c r="E75" s="311" t="s">
        <v>273</v>
      </c>
      <c r="F75" s="291"/>
      <c r="G75" s="292">
        <f t="shared" si="2"/>
        <v>0</v>
      </c>
      <c r="H75" s="294"/>
    </row>
    <row r="76" spans="1:8" ht="15.75" customHeight="1">
      <c r="A76" s="220" t="s">
        <v>854</v>
      </c>
      <c r="B76" s="231">
        <v>266</v>
      </c>
      <c r="C76" s="291"/>
      <c r="D76" s="291"/>
      <c r="E76" s="311" t="s">
        <v>273</v>
      </c>
      <c r="F76" s="291"/>
      <c r="G76" s="292">
        <f t="shared" si="2"/>
        <v>0</v>
      </c>
      <c r="H76" s="294"/>
    </row>
    <row r="77" spans="1:8" ht="15.75" customHeight="1">
      <c r="A77" s="301" t="s">
        <v>855</v>
      </c>
      <c r="B77" s="231">
        <v>276</v>
      </c>
      <c r="C77" s="291"/>
      <c r="D77" s="291"/>
      <c r="E77" s="311" t="s">
        <v>273</v>
      </c>
      <c r="F77" s="291"/>
      <c r="G77" s="292">
        <f t="shared" si="2"/>
        <v>0</v>
      </c>
      <c r="H77" s="294"/>
    </row>
    <row r="78" spans="1:8" ht="15.75" customHeight="1">
      <c r="A78" s="220" t="s">
        <v>856</v>
      </c>
      <c r="B78" s="231">
        <v>268</v>
      </c>
      <c r="C78" s="291"/>
      <c r="D78" s="291"/>
      <c r="E78" s="311" t="s">
        <v>273</v>
      </c>
      <c r="F78" s="291"/>
      <c r="G78" s="292">
        <f t="shared" si="2"/>
        <v>0</v>
      </c>
      <c r="H78" s="294"/>
    </row>
    <row r="79" spans="1:8" ht="15.75" customHeight="1">
      <c r="A79" s="220" t="s">
        <v>857</v>
      </c>
      <c r="B79" s="231">
        <v>269</v>
      </c>
      <c r="C79" s="291"/>
      <c r="D79" s="291"/>
      <c r="E79" s="311" t="s">
        <v>273</v>
      </c>
      <c r="F79" s="291"/>
      <c r="G79" s="292">
        <f t="shared" si="2"/>
        <v>0</v>
      </c>
      <c r="H79" s="294"/>
    </row>
    <row r="80" spans="1:8" ht="15.75" customHeight="1">
      <c r="A80" s="220" t="s">
        <v>858</v>
      </c>
      <c r="B80" s="231">
        <v>270</v>
      </c>
      <c r="C80" s="291"/>
      <c r="D80" s="291"/>
      <c r="E80" s="311" t="s">
        <v>273</v>
      </c>
      <c r="F80" s="291"/>
      <c r="G80" s="292">
        <f t="shared" si="2"/>
        <v>0</v>
      </c>
      <c r="H80" s="294"/>
    </row>
    <row r="81" spans="1:8" ht="15.75" customHeight="1">
      <c r="A81" s="220" t="s">
        <v>859</v>
      </c>
      <c r="B81" s="231">
        <v>272</v>
      </c>
      <c r="C81" s="291"/>
      <c r="D81" s="291"/>
      <c r="E81" s="311" t="s">
        <v>273</v>
      </c>
      <c r="F81" s="291"/>
      <c r="G81" s="292">
        <f t="shared" si="2"/>
        <v>0</v>
      </c>
      <c r="H81" s="294"/>
    </row>
    <row r="82" spans="1:8" ht="15.75" customHeight="1">
      <c r="A82" s="220" t="s">
        <v>860</v>
      </c>
      <c r="B82" s="231">
        <v>273</v>
      </c>
      <c r="C82" s="291"/>
      <c r="D82" s="291"/>
      <c r="E82" s="311" t="s">
        <v>273</v>
      </c>
      <c r="F82" s="291"/>
      <c r="G82" s="292">
        <f t="shared" si="2"/>
        <v>0</v>
      </c>
      <c r="H82" s="294"/>
    </row>
    <row r="83" spans="1:8" ht="15.75" customHeight="1">
      <c r="A83" s="220" t="s">
        <v>861</v>
      </c>
      <c r="B83" s="231">
        <v>218</v>
      </c>
      <c r="C83" s="291"/>
      <c r="D83" s="291"/>
      <c r="E83" s="311" t="s">
        <v>273</v>
      </c>
      <c r="F83" s="291"/>
      <c r="G83" s="292">
        <f t="shared" si="2"/>
        <v>0</v>
      </c>
      <c r="H83" s="294"/>
    </row>
    <row r="84" spans="1:8" ht="15.75" customHeight="1">
      <c r="A84" s="220" t="s">
        <v>862</v>
      </c>
      <c r="B84" s="231" t="s">
        <v>745</v>
      </c>
      <c r="C84" s="291"/>
      <c r="D84" s="291"/>
      <c r="E84" s="311" t="s">
        <v>273</v>
      </c>
      <c r="F84" s="291"/>
      <c r="G84" s="292">
        <f t="shared" si="2"/>
        <v>0</v>
      </c>
      <c r="H84" s="294"/>
    </row>
    <row r="85" spans="1:8" ht="15.75" customHeight="1">
      <c r="A85" s="220" t="s">
        <v>863</v>
      </c>
      <c r="B85" s="231">
        <v>278</v>
      </c>
      <c r="C85" s="291"/>
      <c r="D85" s="291"/>
      <c r="E85" s="311" t="s">
        <v>273</v>
      </c>
      <c r="F85" s="291"/>
      <c r="G85" s="292">
        <f t="shared" si="2"/>
        <v>0</v>
      </c>
      <c r="H85" s="294"/>
    </row>
    <row r="86" spans="1:8" ht="15.75" customHeight="1">
      <c r="A86" s="220" t="s">
        <v>864</v>
      </c>
      <c r="B86" s="231">
        <v>280</v>
      </c>
      <c r="C86" s="291"/>
      <c r="D86" s="291"/>
      <c r="E86" s="311" t="s">
        <v>273</v>
      </c>
      <c r="F86" s="291"/>
      <c r="G86" s="292">
        <f t="shared" si="2"/>
        <v>0</v>
      </c>
      <c r="H86" s="294"/>
    </row>
    <row r="87" spans="1:8" ht="15.75" customHeight="1">
      <c r="A87" s="220" t="s">
        <v>865</v>
      </c>
      <c r="B87" s="231">
        <v>282</v>
      </c>
      <c r="C87" s="291"/>
      <c r="D87" s="291"/>
      <c r="E87" s="311" t="s">
        <v>273</v>
      </c>
      <c r="F87" s="291"/>
      <c r="G87" s="292">
        <f t="shared" si="2"/>
        <v>0</v>
      </c>
      <c r="H87" s="294"/>
    </row>
    <row r="88" spans="1:8" ht="15.75" customHeight="1">
      <c r="A88" s="220" t="s">
        <v>866</v>
      </c>
      <c r="B88" s="231">
        <v>283</v>
      </c>
      <c r="C88" s="291"/>
      <c r="D88" s="291"/>
      <c r="E88" s="311" t="s">
        <v>273</v>
      </c>
      <c r="F88" s="291"/>
      <c r="G88" s="292">
        <f t="shared" si="2"/>
        <v>0</v>
      </c>
      <c r="H88" s="294"/>
    </row>
    <row r="89" spans="1:8" ht="15.75" customHeight="1">
      <c r="A89" s="220" t="s">
        <v>867</v>
      </c>
      <c r="B89" s="231">
        <v>285</v>
      </c>
      <c r="C89" s="291"/>
      <c r="D89" s="291"/>
      <c r="E89" s="311" t="s">
        <v>273</v>
      </c>
      <c r="F89" s="291"/>
      <c r="G89" s="292">
        <f t="shared" si="2"/>
        <v>0</v>
      </c>
      <c r="H89" s="294"/>
    </row>
    <row r="90" spans="1:8" ht="15.75" customHeight="1">
      <c r="A90" s="220" t="s">
        <v>868</v>
      </c>
      <c r="B90" s="231">
        <v>288</v>
      </c>
      <c r="C90" s="291"/>
      <c r="D90" s="291"/>
      <c r="E90" s="311" t="s">
        <v>273</v>
      </c>
      <c r="F90" s="291"/>
      <c r="G90" s="292">
        <f t="shared" si="2"/>
        <v>0</v>
      </c>
      <c r="H90" s="294"/>
    </row>
    <row r="91" spans="1:8" ht="15.75" customHeight="1">
      <c r="A91" s="220" t="s">
        <v>869</v>
      </c>
      <c r="B91" s="231">
        <v>265</v>
      </c>
      <c r="C91" s="291"/>
      <c r="D91" s="291"/>
      <c r="E91" s="311" t="s">
        <v>273</v>
      </c>
      <c r="F91" s="291"/>
      <c r="G91" s="292">
        <f t="shared" si="2"/>
        <v>0</v>
      </c>
      <c r="H91" s="294"/>
    </row>
    <row r="92" spans="1:8" ht="15.75" customHeight="1">
      <c r="A92" s="220" t="s">
        <v>940</v>
      </c>
      <c r="B92" s="231">
        <v>289</v>
      </c>
      <c r="C92" s="291"/>
      <c r="D92" s="291"/>
      <c r="E92" s="311" t="s">
        <v>273</v>
      </c>
      <c r="F92" s="291"/>
      <c r="G92" s="292">
        <f t="shared" si="2"/>
        <v>0</v>
      </c>
      <c r="H92" s="294"/>
    </row>
    <row r="93" spans="1:8" ht="15.75" customHeight="1">
      <c r="A93" s="152"/>
      <c r="B93" s="239"/>
      <c r="C93" s="313"/>
      <c r="D93" s="313"/>
      <c r="E93" s="559" t="s">
        <v>273</v>
      </c>
      <c r="F93" s="313"/>
      <c r="G93" s="696"/>
      <c r="H93" s="247"/>
    </row>
    <row r="94" spans="1:8" ht="15.75" customHeight="1">
      <c r="A94" s="455" t="s">
        <v>432</v>
      </c>
      <c r="B94" s="231">
        <v>298</v>
      </c>
      <c r="C94" s="291"/>
      <c r="D94" s="291"/>
      <c r="E94" s="311" t="s">
        <v>273</v>
      </c>
      <c r="F94" s="291"/>
      <c r="G94" s="292">
        <f>C94+F94</f>
        <v>0</v>
      </c>
      <c r="H94" s="294"/>
    </row>
    <row r="95" spans="1:8" ht="15.75" customHeight="1">
      <c r="A95" s="152"/>
      <c r="B95" s="239"/>
      <c r="C95" s="313"/>
      <c r="D95" s="313"/>
      <c r="E95" s="559" t="s">
        <v>273</v>
      </c>
      <c r="F95" s="313"/>
      <c r="G95" s="696"/>
      <c r="H95" s="247"/>
    </row>
    <row r="96" spans="1:8" s="300" customFormat="1" ht="19.5" customHeight="1">
      <c r="A96" s="444" t="s">
        <v>433</v>
      </c>
      <c r="B96" s="445"/>
      <c r="C96" s="521">
        <f>C98+C120+C135</f>
        <v>0</v>
      </c>
      <c r="D96" s="521">
        <f>D98+D120+D135</f>
        <v>0</v>
      </c>
      <c r="E96" s="446" t="s">
        <v>273</v>
      </c>
      <c r="F96" s="521">
        <f>F98+F120+F135</f>
        <v>0</v>
      </c>
      <c r="G96" s="522">
        <f>C96+F96</f>
        <v>0</v>
      </c>
      <c r="H96" s="523">
        <f>H98+H120+H135</f>
        <v>0</v>
      </c>
    </row>
    <row r="97" spans="1:8" ht="15.75" customHeight="1">
      <c r="A97" s="152"/>
      <c r="B97" s="239"/>
      <c r="C97" s="313"/>
      <c r="D97" s="313"/>
      <c r="E97" s="559" t="s">
        <v>273</v>
      </c>
      <c r="F97" s="313"/>
      <c r="G97" s="696"/>
      <c r="H97" s="247"/>
    </row>
    <row r="98" spans="1:8" s="882" customFormat="1" ht="15.75" customHeight="1">
      <c r="A98" s="455" t="s">
        <v>434</v>
      </c>
      <c r="B98" s="880"/>
      <c r="C98" s="293">
        <f>SUM(C99:C118)</f>
        <v>0</v>
      </c>
      <c r="D98" s="293">
        <f>SUM(D99:D118)</f>
        <v>0</v>
      </c>
      <c r="E98" s="223" t="s">
        <v>273</v>
      </c>
      <c r="F98" s="293">
        <f>SUM(F99:F118)</f>
        <v>0</v>
      </c>
      <c r="G98" s="292">
        <f aca="true" t="shared" si="3" ref="G98:G117">C98+F98</f>
        <v>0</v>
      </c>
      <c r="H98" s="525">
        <f>SUM(H99:H118)</f>
        <v>0</v>
      </c>
    </row>
    <row r="99" spans="1:8" ht="15.75" customHeight="1">
      <c r="A99" s="220" t="s">
        <v>870</v>
      </c>
      <c r="B99" s="231">
        <v>377</v>
      </c>
      <c r="C99" s="291"/>
      <c r="D99" s="291"/>
      <c r="E99" s="311" t="s">
        <v>273</v>
      </c>
      <c r="F99" s="291"/>
      <c r="G99" s="292">
        <f t="shared" si="3"/>
        <v>0</v>
      </c>
      <c r="H99" s="294"/>
    </row>
    <row r="100" spans="1:8" ht="15.75" customHeight="1">
      <c r="A100" s="220" t="s">
        <v>871</v>
      </c>
      <c r="B100" s="231">
        <v>352</v>
      </c>
      <c r="C100" s="291"/>
      <c r="D100" s="291"/>
      <c r="E100" s="311" t="s">
        <v>273</v>
      </c>
      <c r="F100" s="291"/>
      <c r="G100" s="292">
        <f t="shared" si="3"/>
        <v>0</v>
      </c>
      <c r="H100" s="294"/>
    </row>
    <row r="101" spans="1:8" ht="15.75" customHeight="1">
      <c r="A101" s="220" t="s">
        <v>872</v>
      </c>
      <c r="B101" s="231">
        <v>336</v>
      </c>
      <c r="C101" s="291"/>
      <c r="D101" s="291"/>
      <c r="E101" s="311" t="s">
        <v>273</v>
      </c>
      <c r="F101" s="291"/>
      <c r="G101" s="292">
        <f t="shared" si="3"/>
        <v>0</v>
      </c>
      <c r="H101" s="294"/>
    </row>
    <row r="102" spans="1:8" ht="15.75" customHeight="1">
      <c r="A102" s="220" t="s">
        <v>873</v>
      </c>
      <c r="B102" s="231">
        <v>338</v>
      </c>
      <c r="C102" s="291"/>
      <c r="D102" s="291"/>
      <c r="E102" s="311" t="s">
        <v>273</v>
      </c>
      <c r="F102" s="291"/>
      <c r="G102" s="292">
        <f t="shared" si="3"/>
        <v>0</v>
      </c>
      <c r="H102" s="294"/>
    </row>
    <row r="103" spans="1:8" ht="15.75" customHeight="1">
      <c r="A103" s="220" t="s">
        <v>874</v>
      </c>
      <c r="B103" s="231">
        <v>378</v>
      </c>
      <c r="C103" s="291"/>
      <c r="D103" s="291"/>
      <c r="E103" s="311" t="s">
        <v>273</v>
      </c>
      <c r="F103" s="291"/>
      <c r="G103" s="292">
        <f t="shared" si="3"/>
        <v>0</v>
      </c>
      <c r="H103" s="294"/>
    </row>
    <row r="104" spans="1:8" ht="15.75" customHeight="1">
      <c r="A104" s="220" t="s">
        <v>875</v>
      </c>
      <c r="B104" s="231">
        <v>340</v>
      </c>
      <c r="C104" s="291"/>
      <c r="D104" s="291"/>
      <c r="E104" s="311" t="s">
        <v>273</v>
      </c>
      <c r="F104" s="291"/>
      <c r="G104" s="292">
        <f t="shared" si="3"/>
        <v>0</v>
      </c>
      <c r="H104" s="294"/>
    </row>
    <row r="105" spans="1:8" ht="15.75" customHeight="1">
      <c r="A105" s="220" t="s">
        <v>876</v>
      </c>
      <c r="B105" s="231">
        <v>342</v>
      </c>
      <c r="C105" s="291"/>
      <c r="D105" s="291"/>
      <c r="E105" s="311" t="s">
        <v>273</v>
      </c>
      <c r="F105" s="291"/>
      <c r="G105" s="292">
        <f t="shared" si="3"/>
        <v>0</v>
      </c>
      <c r="H105" s="294"/>
    </row>
    <row r="106" spans="1:8" ht="15.75" customHeight="1">
      <c r="A106" s="220" t="s">
        <v>877</v>
      </c>
      <c r="B106" s="231">
        <v>381</v>
      </c>
      <c r="C106" s="291"/>
      <c r="D106" s="291"/>
      <c r="E106" s="311" t="s">
        <v>273</v>
      </c>
      <c r="F106" s="291"/>
      <c r="G106" s="292">
        <f t="shared" si="3"/>
        <v>0</v>
      </c>
      <c r="H106" s="294"/>
    </row>
    <row r="107" spans="1:8" ht="15.75" customHeight="1">
      <c r="A107" s="220" t="s">
        <v>878</v>
      </c>
      <c r="B107" s="231">
        <v>347</v>
      </c>
      <c r="C107" s="291"/>
      <c r="D107" s="291"/>
      <c r="E107" s="311" t="s">
        <v>273</v>
      </c>
      <c r="F107" s="291"/>
      <c r="G107" s="292">
        <f t="shared" si="3"/>
        <v>0</v>
      </c>
      <c r="H107" s="294"/>
    </row>
    <row r="108" spans="1:8" ht="15.75" customHeight="1">
      <c r="A108" s="220" t="s">
        <v>879</v>
      </c>
      <c r="B108" s="231">
        <v>349</v>
      </c>
      <c r="C108" s="291"/>
      <c r="D108" s="291"/>
      <c r="E108" s="311" t="s">
        <v>273</v>
      </c>
      <c r="F108" s="291"/>
      <c r="G108" s="292">
        <f t="shared" si="3"/>
        <v>0</v>
      </c>
      <c r="H108" s="294"/>
    </row>
    <row r="109" spans="1:8" ht="15.75" customHeight="1">
      <c r="A109" s="220" t="s">
        <v>880</v>
      </c>
      <c r="B109" s="231">
        <v>351</v>
      </c>
      <c r="C109" s="291"/>
      <c r="D109" s="291"/>
      <c r="E109" s="311" t="s">
        <v>273</v>
      </c>
      <c r="F109" s="291"/>
      <c r="G109" s="292">
        <f t="shared" si="3"/>
        <v>0</v>
      </c>
      <c r="H109" s="294"/>
    </row>
    <row r="110" spans="1:8" ht="15.75" customHeight="1">
      <c r="A110" s="220" t="s">
        <v>881</v>
      </c>
      <c r="B110" s="231">
        <v>354</v>
      </c>
      <c r="C110" s="291"/>
      <c r="D110" s="291"/>
      <c r="E110" s="311" t="s">
        <v>273</v>
      </c>
      <c r="F110" s="291"/>
      <c r="G110" s="292">
        <f t="shared" si="3"/>
        <v>0</v>
      </c>
      <c r="H110" s="294"/>
    </row>
    <row r="111" spans="1:8" ht="15.75" customHeight="1">
      <c r="A111" s="220" t="s">
        <v>882</v>
      </c>
      <c r="B111" s="231">
        <v>358</v>
      </c>
      <c r="C111" s="291"/>
      <c r="D111" s="291"/>
      <c r="E111" s="311" t="s">
        <v>273</v>
      </c>
      <c r="F111" s="291"/>
      <c r="G111" s="292">
        <f t="shared" si="3"/>
        <v>0</v>
      </c>
      <c r="H111" s="294"/>
    </row>
    <row r="112" spans="1:8" ht="15.75" customHeight="1">
      <c r="A112" s="220" t="s">
        <v>883</v>
      </c>
      <c r="B112" s="231">
        <v>385</v>
      </c>
      <c r="C112" s="291"/>
      <c r="D112" s="291"/>
      <c r="E112" s="311" t="s">
        <v>273</v>
      </c>
      <c r="F112" s="291"/>
      <c r="G112" s="292">
        <f t="shared" si="3"/>
        <v>0</v>
      </c>
      <c r="H112" s="294"/>
    </row>
    <row r="113" spans="1:8" ht="15.75" customHeight="1">
      <c r="A113" s="220" t="s">
        <v>884</v>
      </c>
      <c r="B113" s="231">
        <v>364</v>
      </c>
      <c r="C113" s="291"/>
      <c r="D113" s="291"/>
      <c r="E113" s="311" t="s">
        <v>273</v>
      </c>
      <c r="F113" s="291"/>
      <c r="G113" s="292">
        <f t="shared" si="3"/>
        <v>0</v>
      </c>
      <c r="H113" s="294"/>
    </row>
    <row r="114" spans="1:8" ht="15.75" customHeight="1">
      <c r="A114" s="220" t="s">
        <v>885</v>
      </c>
      <c r="B114" s="231">
        <v>366</v>
      </c>
      <c r="C114" s="291"/>
      <c r="D114" s="291"/>
      <c r="E114" s="311" t="s">
        <v>273</v>
      </c>
      <c r="F114" s="291"/>
      <c r="G114" s="292">
        <f t="shared" si="3"/>
        <v>0</v>
      </c>
      <c r="H114" s="294"/>
    </row>
    <row r="115" spans="1:8" ht="15.75" customHeight="1">
      <c r="A115" s="220" t="s">
        <v>886</v>
      </c>
      <c r="B115" s="231">
        <v>383</v>
      </c>
      <c r="C115" s="291"/>
      <c r="D115" s="291"/>
      <c r="E115" s="311" t="s">
        <v>273</v>
      </c>
      <c r="F115" s="291"/>
      <c r="G115" s="292">
        <f t="shared" si="3"/>
        <v>0</v>
      </c>
      <c r="H115" s="294"/>
    </row>
    <row r="116" spans="1:8" ht="15.75" customHeight="1">
      <c r="A116" s="220" t="s">
        <v>887</v>
      </c>
      <c r="B116" s="231">
        <v>384</v>
      </c>
      <c r="C116" s="291"/>
      <c r="D116" s="291"/>
      <c r="E116" s="311" t="s">
        <v>273</v>
      </c>
      <c r="F116" s="291"/>
      <c r="G116" s="292">
        <f t="shared" si="3"/>
        <v>0</v>
      </c>
      <c r="H116" s="294"/>
    </row>
    <row r="117" spans="1:8" ht="15.75" customHeight="1">
      <c r="A117" s="220" t="s">
        <v>832</v>
      </c>
      <c r="B117" s="231">
        <v>380</v>
      </c>
      <c r="C117" s="291"/>
      <c r="D117" s="291"/>
      <c r="E117" s="311" t="s">
        <v>273</v>
      </c>
      <c r="F117" s="291"/>
      <c r="G117" s="292">
        <f t="shared" si="3"/>
        <v>0</v>
      </c>
      <c r="H117" s="294"/>
    </row>
    <row r="118" spans="1:8" ht="15.75" customHeight="1">
      <c r="A118" s="220" t="s">
        <v>833</v>
      </c>
      <c r="B118" s="231">
        <v>389</v>
      </c>
      <c r="C118" s="291"/>
      <c r="D118" s="291"/>
      <c r="E118" s="311" t="s">
        <v>273</v>
      </c>
      <c r="F118" s="291"/>
      <c r="G118" s="292">
        <f>C118+F118</f>
        <v>0</v>
      </c>
      <c r="H118" s="294"/>
    </row>
    <row r="119" spans="1:8" ht="15.75" customHeight="1">
      <c r="A119" s="152"/>
      <c r="B119" s="239"/>
      <c r="C119" s="313"/>
      <c r="D119" s="313"/>
      <c r="E119" s="559" t="s">
        <v>273</v>
      </c>
      <c r="F119" s="313"/>
      <c r="G119" s="696"/>
      <c r="H119" s="247"/>
    </row>
    <row r="120" spans="1:8" ht="15.75" customHeight="1">
      <c r="A120" s="455" t="s">
        <v>435</v>
      </c>
      <c r="B120" s="231"/>
      <c r="C120" s="293">
        <f>SUM(C121:C133)</f>
        <v>0</v>
      </c>
      <c r="D120" s="293">
        <f>SUM(D121:D133)</f>
        <v>0</v>
      </c>
      <c r="E120" s="223" t="s">
        <v>273</v>
      </c>
      <c r="F120" s="293">
        <f>SUM(F121:F133)</f>
        <v>0</v>
      </c>
      <c r="G120" s="292">
        <f aca="true" t="shared" si="4" ref="G120:G133">C120+F120</f>
        <v>0</v>
      </c>
      <c r="H120" s="525">
        <f>SUM(H121:H133)</f>
        <v>0</v>
      </c>
    </row>
    <row r="121" spans="1:8" ht="15.75" customHeight="1">
      <c r="A121" s="220" t="s">
        <v>888</v>
      </c>
      <c r="B121" s="231">
        <v>425</v>
      </c>
      <c r="C121" s="291"/>
      <c r="D121" s="291"/>
      <c r="E121" s="311" t="s">
        <v>273</v>
      </c>
      <c r="F121" s="291"/>
      <c r="G121" s="292">
        <f t="shared" si="4"/>
        <v>0</v>
      </c>
      <c r="H121" s="294"/>
    </row>
    <row r="122" spans="1:8" ht="15.75" customHeight="1">
      <c r="A122" s="220" t="s">
        <v>889</v>
      </c>
      <c r="B122" s="231">
        <v>428</v>
      </c>
      <c r="C122" s="291"/>
      <c r="D122" s="291"/>
      <c r="E122" s="311" t="s">
        <v>273</v>
      </c>
      <c r="F122" s="291"/>
      <c r="G122" s="292">
        <f t="shared" si="4"/>
        <v>0</v>
      </c>
      <c r="H122" s="294"/>
    </row>
    <row r="123" spans="1:8" ht="15.75" customHeight="1">
      <c r="A123" s="220" t="s">
        <v>890</v>
      </c>
      <c r="B123" s="231">
        <v>431</v>
      </c>
      <c r="C123" s="291"/>
      <c r="D123" s="291"/>
      <c r="E123" s="311" t="s">
        <v>273</v>
      </c>
      <c r="F123" s="291"/>
      <c r="G123" s="292">
        <f t="shared" si="4"/>
        <v>0</v>
      </c>
      <c r="H123" s="294"/>
    </row>
    <row r="124" spans="1:8" ht="15.75" customHeight="1">
      <c r="A124" s="220" t="s">
        <v>891</v>
      </c>
      <c r="B124" s="231">
        <v>434</v>
      </c>
      <c r="C124" s="291"/>
      <c r="D124" s="291"/>
      <c r="E124" s="311" t="s">
        <v>273</v>
      </c>
      <c r="F124" s="291"/>
      <c r="G124" s="292">
        <f t="shared" si="4"/>
        <v>0</v>
      </c>
      <c r="H124" s="294"/>
    </row>
    <row r="125" spans="1:8" ht="15.75" customHeight="1">
      <c r="A125" s="220" t="s">
        <v>892</v>
      </c>
      <c r="B125" s="231">
        <v>437</v>
      </c>
      <c r="C125" s="291"/>
      <c r="D125" s="291"/>
      <c r="E125" s="311" t="s">
        <v>273</v>
      </c>
      <c r="F125" s="291"/>
      <c r="G125" s="292">
        <f t="shared" si="4"/>
        <v>0</v>
      </c>
      <c r="H125" s="294"/>
    </row>
    <row r="126" spans="1:8" ht="15.75" customHeight="1">
      <c r="A126" s="220" t="s">
        <v>893</v>
      </c>
      <c r="B126" s="231">
        <v>440</v>
      </c>
      <c r="C126" s="291"/>
      <c r="D126" s="291"/>
      <c r="E126" s="311" t="s">
        <v>273</v>
      </c>
      <c r="F126" s="291"/>
      <c r="G126" s="292">
        <f t="shared" si="4"/>
        <v>0</v>
      </c>
      <c r="H126" s="294"/>
    </row>
    <row r="127" spans="1:8" ht="15.75" customHeight="1">
      <c r="A127" s="220" t="s">
        <v>894</v>
      </c>
      <c r="B127" s="231">
        <v>446</v>
      </c>
      <c r="C127" s="291"/>
      <c r="D127" s="291"/>
      <c r="E127" s="311" t="s">
        <v>273</v>
      </c>
      <c r="F127" s="291"/>
      <c r="G127" s="292">
        <f t="shared" si="4"/>
        <v>0</v>
      </c>
      <c r="H127" s="294"/>
    </row>
    <row r="128" spans="1:8" ht="15.75" customHeight="1">
      <c r="A128" s="220" t="s">
        <v>895</v>
      </c>
      <c r="B128" s="231">
        <v>451</v>
      </c>
      <c r="C128" s="291"/>
      <c r="D128" s="291"/>
      <c r="E128" s="311" t="s">
        <v>273</v>
      </c>
      <c r="F128" s="291"/>
      <c r="G128" s="292">
        <f t="shared" si="4"/>
        <v>0</v>
      </c>
      <c r="H128" s="294"/>
    </row>
    <row r="129" spans="1:8" ht="15.75" customHeight="1">
      <c r="A129" s="220" t="s">
        <v>896</v>
      </c>
      <c r="B129" s="231">
        <v>454</v>
      </c>
      <c r="C129" s="291"/>
      <c r="D129" s="291"/>
      <c r="E129" s="311" t="s">
        <v>273</v>
      </c>
      <c r="F129" s="291"/>
      <c r="G129" s="292">
        <f t="shared" si="4"/>
        <v>0</v>
      </c>
      <c r="H129" s="294"/>
    </row>
    <row r="130" spans="1:8" ht="15.75" customHeight="1">
      <c r="A130" s="220" t="s">
        <v>897</v>
      </c>
      <c r="B130" s="231">
        <v>457</v>
      </c>
      <c r="C130" s="291"/>
      <c r="D130" s="291"/>
      <c r="E130" s="311" t="s">
        <v>273</v>
      </c>
      <c r="F130" s="291"/>
      <c r="G130" s="292">
        <f t="shared" si="4"/>
        <v>0</v>
      </c>
      <c r="H130" s="294"/>
    </row>
    <row r="131" spans="1:8" ht="15.75" customHeight="1">
      <c r="A131" s="220" t="s">
        <v>898</v>
      </c>
      <c r="B131" s="231">
        <v>460</v>
      </c>
      <c r="C131" s="291"/>
      <c r="D131" s="291"/>
      <c r="E131" s="311" t="s">
        <v>273</v>
      </c>
      <c r="F131" s="291"/>
      <c r="G131" s="292">
        <f t="shared" si="4"/>
        <v>0</v>
      </c>
      <c r="H131" s="294"/>
    </row>
    <row r="132" spans="1:8" ht="15.75" customHeight="1">
      <c r="A132" s="220" t="s">
        <v>899</v>
      </c>
      <c r="B132" s="231">
        <v>463</v>
      </c>
      <c r="C132" s="291"/>
      <c r="D132" s="291"/>
      <c r="E132" s="311" t="s">
        <v>273</v>
      </c>
      <c r="F132" s="291"/>
      <c r="G132" s="292">
        <f t="shared" si="4"/>
        <v>0</v>
      </c>
      <c r="H132" s="294"/>
    </row>
    <row r="133" spans="1:8" ht="15.75" customHeight="1">
      <c r="A133" s="220" t="s">
        <v>834</v>
      </c>
      <c r="B133" s="231">
        <v>489</v>
      </c>
      <c r="C133" s="291"/>
      <c r="D133" s="291"/>
      <c r="E133" s="311" t="s">
        <v>273</v>
      </c>
      <c r="F133" s="291"/>
      <c r="G133" s="292">
        <f t="shared" si="4"/>
        <v>0</v>
      </c>
      <c r="H133" s="294"/>
    </row>
    <row r="134" spans="1:8" ht="15.75" customHeight="1">
      <c r="A134" s="152"/>
      <c r="B134" s="239"/>
      <c r="C134" s="313"/>
      <c r="D134" s="313"/>
      <c r="E134" s="559" t="s">
        <v>273</v>
      </c>
      <c r="F134" s="313"/>
      <c r="G134" s="696"/>
      <c r="H134" s="247"/>
    </row>
    <row r="135" spans="1:8" ht="15.75" customHeight="1">
      <c r="A135" s="455" t="s">
        <v>436</v>
      </c>
      <c r="B135" s="231">
        <v>498</v>
      </c>
      <c r="C135" s="291"/>
      <c r="D135" s="291"/>
      <c r="E135" s="311" t="s">
        <v>273</v>
      </c>
      <c r="F135" s="291"/>
      <c r="G135" s="292">
        <f>C135+F135</f>
        <v>0</v>
      </c>
      <c r="H135" s="294"/>
    </row>
    <row r="136" spans="1:8" ht="15.75" customHeight="1">
      <c r="A136" s="152"/>
      <c r="B136" s="239"/>
      <c r="C136" s="313"/>
      <c r="D136" s="313"/>
      <c r="E136" s="559" t="s">
        <v>273</v>
      </c>
      <c r="F136" s="313"/>
      <c r="G136" s="696"/>
      <c r="H136" s="247"/>
    </row>
    <row r="137" spans="1:8" s="300" customFormat="1" ht="19.5" customHeight="1">
      <c r="A137" s="444" t="s">
        <v>437</v>
      </c>
      <c r="B137" s="445"/>
      <c r="C137" s="521">
        <f>C139+C149+C171+C185</f>
        <v>0</v>
      </c>
      <c r="D137" s="521">
        <f>D139+D149+D171+D185</f>
        <v>0</v>
      </c>
      <c r="E137" s="446" t="s">
        <v>273</v>
      </c>
      <c r="F137" s="521">
        <f>F139+F149+F171+F185</f>
        <v>0</v>
      </c>
      <c r="G137" s="522">
        <f>C137+F137</f>
        <v>0</v>
      </c>
      <c r="H137" s="523">
        <f>H139+H149+H171+H185</f>
        <v>0</v>
      </c>
    </row>
    <row r="138" spans="1:8" ht="15.75" customHeight="1">
      <c r="A138" s="152"/>
      <c r="B138" s="239"/>
      <c r="C138" s="313"/>
      <c r="D138" s="313"/>
      <c r="E138" s="559" t="s">
        <v>273</v>
      </c>
      <c r="F138" s="313"/>
      <c r="G138" s="696"/>
      <c r="H138" s="247"/>
    </row>
    <row r="139" spans="1:8" s="270" customFormat="1" ht="15.75" customHeight="1">
      <c r="A139" s="455" t="s">
        <v>438</v>
      </c>
      <c r="B139" s="231"/>
      <c r="C139" s="293">
        <f>SUM(C140:C147)</f>
        <v>0</v>
      </c>
      <c r="D139" s="293">
        <f>SUM(D140:D147)</f>
        <v>0</v>
      </c>
      <c r="E139" s="223" t="s">
        <v>273</v>
      </c>
      <c r="F139" s="293">
        <f>SUM(F140:F147)</f>
        <v>0</v>
      </c>
      <c r="G139" s="292">
        <f aca="true" t="shared" si="5" ref="G139:G147">C139+F139</f>
        <v>0</v>
      </c>
      <c r="H139" s="525">
        <f>SUM(H140:H147)</f>
        <v>0</v>
      </c>
    </row>
    <row r="140" spans="1:8" ht="15.75" customHeight="1">
      <c r="A140" s="220" t="s">
        <v>835</v>
      </c>
      <c r="B140" s="231">
        <v>540</v>
      </c>
      <c r="C140" s="291"/>
      <c r="D140" s="291"/>
      <c r="E140" s="311" t="s">
        <v>273</v>
      </c>
      <c r="F140" s="291"/>
      <c r="G140" s="292">
        <f t="shared" si="5"/>
        <v>0</v>
      </c>
      <c r="H140" s="294"/>
    </row>
    <row r="141" spans="1:8" ht="15.75" customHeight="1">
      <c r="A141" s="220" t="s">
        <v>836</v>
      </c>
      <c r="B141" s="231">
        <v>543</v>
      </c>
      <c r="C141" s="291"/>
      <c r="D141" s="291"/>
      <c r="E141" s="311" t="s">
        <v>273</v>
      </c>
      <c r="F141" s="291"/>
      <c r="G141" s="292">
        <f t="shared" si="5"/>
        <v>0</v>
      </c>
      <c r="H141" s="294"/>
    </row>
    <row r="142" spans="1:8" ht="15.75" customHeight="1">
      <c r="A142" s="220" t="s">
        <v>837</v>
      </c>
      <c r="B142" s="231">
        <v>549</v>
      </c>
      <c r="C142" s="291"/>
      <c r="D142" s="291"/>
      <c r="E142" s="311" t="s">
        <v>273</v>
      </c>
      <c r="F142" s="291"/>
      <c r="G142" s="292">
        <f t="shared" si="5"/>
        <v>0</v>
      </c>
      <c r="H142" s="294"/>
    </row>
    <row r="143" spans="1:8" ht="15.75" customHeight="1">
      <c r="A143" s="220" t="s">
        <v>838</v>
      </c>
      <c r="B143" s="231">
        <v>555</v>
      </c>
      <c r="C143" s="291"/>
      <c r="D143" s="291"/>
      <c r="E143" s="311" t="s">
        <v>273</v>
      </c>
      <c r="F143" s="291"/>
      <c r="G143" s="292">
        <f t="shared" si="5"/>
        <v>0</v>
      </c>
      <c r="H143" s="294"/>
    </row>
    <row r="144" spans="1:8" ht="15.75" customHeight="1">
      <c r="A144" s="220" t="s">
        <v>900</v>
      </c>
      <c r="B144" s="231">
        <v>573</v>
      </c>
      <c r="C144" s="291"/>
      <c r="D144" s="291"/>
      <c r="E144" s="311" t="s">
        <v>273</v>
      </c>
      <c r="F144" s="291"/>
      <c r="G144" s="292">
        <f t="shared" si="5"/>
        <v>0</v>
      </c>
      <c r="H144" s="294"/>
    </row>
    <row r="145" spans="1:8" ht="15.75" customHeight="1">
      <c r="A145" s="220" t="s">
        <v>901</v>
      </c>
      <c r="B145" s="231">
        <v>550</v>
      </c>
      <c r="C145" s="291"/>
      <c r="D145" s="291"/>
      <c r="E145" s="311" t="s">
        <v>273</v>
      </c>
      <c r="F145" s="291"/>
      <c r="G145" s="292">
        <f>C145+F145</f>
        <v>0</v>
      </c>
      <c r="H145" s="294"/>
    </row>
    <row r="146" spans="1:8" ht="15.75" customHeight="1">
      <c r="A146" s="220" t="s">
        <v>902</v>
      </c>
      <c r="B146" s="231">
        <v>580</v>
      </c>
      <c r="C146" s="291"/>
      <c r="D146" s="291"/>
      <c r="E146" s="311" t="s">
        <v>273</v>
      </c>
      <c r="F146" s="291"/>
      <c r="G146" s="292">
        <f t="shared" si="5"/>
        <v>0</v>
      </c>
      <c r="H146" s="294"/>
    </row>
    <row r="147" spans="1:8" ht="15.75" customHeight="1">
      <c r="A147" s="220" t="s">
        <v>839</v>
      </c>
      <c r="B147" s="231">
        <v>589</v>
      </c>
      <c r="C147" s="291"/>
      <c r="D147" s="291"/>
      <c r="E147" s="311" t="s">
        <v>273</v>
      </c>
      <c r="F147" s="291"/>
      <c r="G147" s="292">
        <f t="shared" si="5"/>
        <v>0</v>
      </c>
      <c r="H147" s="294"/>
    </row>
    <row r="148" spans="1:8" ht="15.75" customHeight="1">
      <c r="A148" s="152"/>
      <c r="B148" s="239" t="s">
        <v>245</v>
      </c>
      <c r="C148" s="313"/>
      <c r="D148" s="313"/>
      <c r="E148" s="559" t="s">
        <v>273</v>
      </c>
      <c r="F148" s="313"/>
      <c r="G148" s="696"/>
      <c r="H148" s="247"/>
    </row>
    <row r="149" spans="1:8" ht="15.75" customHeight="1">
      <c r="A149" s="455" t="s">
        <v>439</v>
      </c>
      <c r="B149" s="231" t="s">
        <v>245</v>
      </c>
      <c r="C149" s="293">
        <f>SUM(C150:C169)</f>
        <v>0</v>
      </c>
      <c r="D149" s="293">
        <f>SUM(D150:D169)</f>
        <v>0</v>
      </c>
      <c r="E149" s="223" t="s">
        <v>273</v>
      </c>
      <c r="F149" s="293">
        <f>SUM(F150:F169)</f>
        <v>0</v>
      </c>
      <c r="G149" s="292">
        <f aca="true" t="shared" si="6" ref="G149:G169">C149+F149</f>
        <v>0</v>
      </c>
      <c r="H149" s="525">
        <f>SUM(H150:H169)</f>
        <v>0</v>
      </c>
    </row>
    <row r="150" spans="1:8" ht="15.75" customHeight="1">
      <c r="A150" s="220" t="s">
        <v>903</v>
      </c>
      <c r="B150" s="231">
        <v>625</v>
      </c>
      <c r="C150" s="291"/>
      <c r="D150" s="291"/>
      <c r="E150" s="311" t="s">
        <v>273</v>
      </c>
      <c r="F150" s="291"/>
      <c r="G150" s="292">
        <f t="shared" si="6"/>
        <v>0</v>
      </c>
      <c r="H150" s="294"/>
    </row>
    <row r="151" spans="1:8" ht="15.75" customHeight="1">
      <c r="A151" s="220" t="s">
        <v>904</v>
      </c>
      <c r="B151" s="231" t="s">
        <v>440</v>
      </c>
      <c r="C151" s="291"/>
      <c r="D151" s="291"/>
      <c r="E151" s="311" t="s">
        <v>273</v>
      </c>
      <c r="F151" s="291"/>
      <c r="G151" s="292">
        <f t="shared" si="6"/>
        <v>0</v>
      </c>
      <c r="H151" s="294"/>
    </row>
    <row r="152" spans="1:8" ht="15.75" customHeight="1">
      <c r="A152" s="220" t="s">
        <v>905</v>
      </c>
      <c r="B152" s="231" t="s">
        <v>441</v>
      </c>
      <c r="C152" s="291"/>
      <c r="D152" s="291"/>
      <c r="E152" s="311" t="s">
        <v>273</v>
      </c>
      <c r="F152" s="291"/>
      <c r="G152" s="292">
        <f t="shared" si="6"/>
        <v>0</v>
      </c>
      <c r="H152" s="294"/>
    </row>
    <row r="153" spans="1:8" ht="15.75" customHeight="1">
      <c r="A153" s="220" t="s">
        <v>906</v>
      </c>
      <c r="B153" s="231">
        <v>666</v>
      </c>
      <c r="C153" s="291"/>
      <c r="D153" s="291"/>
      <c r="E153" s="311" t="s">
        <v>273</v>
      </c>
      <c r="F153" s="291"/>
      <c r="G153" s="292">
        <f t="shared" si="6"/>
        <v>0</v>
      </c>
      <c r="H153" s="294"/>
    </row>
    <row r="154" spans="1:8" ht="15.75" customHeight="1">
      <c r="A154" s="220" t="s">
        <v>907</v>
      </c>
      <c r="B154" s="231">
        <v>630</v>
      </c>
      <c r="C154" s="291"/>
      <c r="D154" s="291"/>
      <c r="E154" s="311" t="s">
        <v>273</v>
      </c>
      <c r="F154" s="291"/>
      <c r="G154" s="292">
        <f t="shared" si="6"/>
        <v>0</v>
      </c>
      <c r="H154" s="294"/>
    </row>
    <row r="155" spans="1:8" ht="15.75" customHeight="1">
      <c r="A155" s="220" t="s">
        <v>908</v>
      </c>
      <c r="B155" s="231" t="s">
        <v>442</v>
      </c>
      <c r="C155" s="291"/>
      <c r="D155" s="291"/>
      <c r="E155" s="311" t="s">
        <v>273</v>
      </c>
      <c r="F155" s="291"/>
      <c r="G155" s="292">
        <f t="shared" si="6"/>
        <v>0</v>
      </c>
      <c r="H155" s="294"/>
    </row>
    <row r="156" spans="1:8" ht="15.75" customHeight="1">
      <c r="A156" s="220" t="s">
        <v>840</v>
      </c>
      <c r="B156" s="231">
        <v>645</v>
      </c>
      <c r="C156" s="291"/>
      <c r="D156" s="291"/>
      <c r="E156" s="311" t="s">
        <v>273</v>
      </c>
      <c r="F156" s="291"/>
      <c r="G156" s="292">
        <f t="shared" si="6"/>
        <v>0</v>
      </c>
      <c r="H156" s="294"/>
    </row>
    <row r="157" spans="1:8" ht="15.75" customHeight="1">
      <c r="A157" s="301" t="s">
        <v>841</v>
      </c>
      <c r="B157" s="231" t="s">
        <v>443</v>
      </c>
      <c r="C157" s="698"/>
      <c r="D157" s="698"/>
      <c r="E157" s="311" t="s">
        <v>273</v>
      </c>
      <c r="F157" s="698"/>
      <c r="G157" s="292">
        <f t="shared" si="6"/>
        <v>0</v>
      </c>
      <c r="H157" s="699"/>
    </row>
    <row r="158" spans="1:8" ht="15.75" customHeight="1">
      <c r="A158" s="220" t="s">
        <v>909</v>
      </c>
      <c r="B158" s="231" t="s">
        <v>444</v>
      </c>
      <c r="C158" s="698"/>
      <c r="D158" s="698"/>
      <c r="E158" s="311" t="s">
        <v>273</v>
      </c>
      <c r="F158" s="698"/>
      <c r="G158" s="292">
        <f t="shared" si="6"/>
        <v>0</v>
      </c>
      <c r="H158" s="699"/>
    </row>
    <row r="159" spans="1:8" ht="15.75" customHeight="1">
      <c r="A159" s="220" t="s">
        <v>842</v>
      </c>
      <c r="B159" s="231">
        <v>655</v>
      </c>
      <c r="C159" s="291"/>
      <c r="D159" s="291"/>
      <c r="E159" s="311" t="s">
        <v>273</v>
      </c>
      <c r="F159" s="291"/>
      <c r="G159" s="292">
        <f t="shared" si="6"/>
        <v>0</v>
      </c>
      <c r="H159" s="294"/>
    </row>
    <row r="160" spans="1:8" ht="15.75" customHeight="1">
      <c r="A160" s="220" t="s">
        <v>910</v>
      </c>
      <c r="B160" s="231">
        <v>635</v>
      </c>
      <c r="C160" s="698"/>
      <c r="D160" s="698"/>
      <c r="E160" s="311" t="s">
        <v>273</v>
      </c>
      <c r="F160" s="698"/>
      <c r="G160" s="292">
        <f t="shared" si="6"/>
        <v>0</v>
      </c>
      <c r="H160" s="699"/>
    </row>
    <row r="161" spans="1:8" ht="15.75" customHeight="1">
      <c r="A161" s="220" t="s">
        <v>843</v>
      </c>
      <c r="B161" s="231">
        <v>660</v>
      </c>
      <c r="C161" s="291"/>
      <c r="D161" s="291"/>
      <c r="E161" s="311" t="s">
        <v>273</v>
      </c>
      <c r="F161" s="291"/>
      <c r="G161" s="292">
        <f t="shared" si="6"/>
        <v>0</v>
      </c>
      <c r="H161" s="294"/>
    </row>
    <row r="162" spans="1:8" ht="15.75" customHeight="1">
      <c r="A162" s="220" t="s">
        <v>844</v>
      </c>
      <c r="B162" s="231">
        <v>665</v>
      </c>
      <c r="C162" s="291"/>
      <c r="D162" s="291"/>
      <c r="E162" s="311" t="s">
        <v>273</v>
      </c>
      <c r="F162" s="291"/>
      <c r="G162" s="292">
        <f t="shared" si="6"/>
        <v>0</v>
      </c>
      <c r="H162" s="294"/>
    </row>
    <row r="163" spans="1:8" ht="15.75" customHeight="1">
      <c r="A163" s="220" t="s">
        <v>911</v>
      </c>
      <c r="B163" s="231">
        <v>640</v>
      </c>
      <c r="C163" s="291"/>
      <c r="D163" s="291"/>
      <c r="E163" s="311" t="s">
        <v>273</v>
      </c>
      <c r="F163" s="291"/>
      <c r="G163" s="292">
        <f t="shared" si="6"/>
        <v>0</v>
      </c>
      <c r="H163" s="294"/>
    </row>
    <row r="164" spans="1:8" ht="15.75" customHeight="1">
      <c r="A164" s="220" t="s">
        <v>912</v>
      </c>
      <c r="B164" s="231" t="s">
        <v>445</v>
      </c>
      <c r="C164" s="698"/>
      <c r="D164" s="698"/>
      <c r="E164" s="311" t="s">
        <v>273</v>
      </c>
      <c r="F164" s="698"/>
      <c r="G164" s="292">
        <f t="shared" si="6"/>
        <v>0</v>
      </c>
      <c r="H164" s="699"/>
    </row>
    <row r="165" spans="1:8" ht="15.75" customHeight="1">
      <c r="A165" s="220" t="s">
        <v>913</v>
      </c>
      <c r="B165" s="231" t="s">
        <v>446</v>
      </c>
      <c r="C165" s="698"/>
      <c r="D165" s="698"/>
      <c r="E165" s="311" t="s">
        <v>273</v>
      </c>
      <c r="F165" s="698"/>
      <c r="G165" s="292">
        <f t="shared" si="6"/>
        <v>0</v>
      </c>
      <c r="H165" s="699"/>
    </row>
    <row r="166" spans="1:8" ht="15.75" customHeight="1">
      <c r="A166" s="220" t="s">
        <v>914</v>
      </c>
      <c r="B166" s="231" t="s">
        <v>447</v>
      </c>
      <c r="C166" s="698"/>
      <c r="D166" s="698"/>
      <c r="E166" s="311" t="s">
        <v>273</v>
      </c>
      <c r="F166" s="698"/>
      <c r="G166" s="292">
        <f t="shared" si="6"/>
        <v>0</v>
      </c>
      <c r="H166" s="699"/>
    </row>
    <row r="167" spans="1:8" s="246" customFormat="1" ht="15.75" customHeight="1">
      <c r="A167" s="358" t="s">
        <v>845</v>
      </c>
      <c r="B167" s="231" t="s">
        <v>448</v>
      </c>
      <c r="C167" s="291"/>
      <c r="D167" s="291"/>
      <c r="E167" s="311" t="s">
        <v>273</v>
      </c>
      <c r="F167" s="291"/>
      <c r="G167" s="292">
        <f t="shared" si="6"/>
        <v>0</v>
      </c>
      <c r="H167" s="294"/>
    </row>
    <row r="168" spans="1:8" s="246" customFormat="1" ht="15.75" customHeight="1">
      <c r="A168" s="358" t="s">
        <v>846</v>
      </c>
      <c r="B168" s="231" t="s">
        <v>449</v>
      </c>
      <c r="C168" s="291"/>
      <c r="D168" s="291"/>
      <c r="E168" s="311" t="s">
        <v>273</v>
      </c>
      <c r="F168" s="291"/>
      <c r="G168" s="292">
        <f t="shared" si="6"/>
        <v>0</v>
      </c>
      <c r="H168" s="294"/>
    </row>
    <row r="169" spans="1:8" ht="15.75" customHeight="1">
      <c r="A169" s="358" t="s">
        <v>847</v>
      </c>
      <c r="B169" s="231">
        <v>689</v>
      </c>
      <c r="C169" s="291"/>
      <c r="D169" s="291"/>
      <c r="E169" s="311" t="s">
        <v>273</v>
      </c>
      <c r="F169" s="291"/>
      <c r="G169" s="292">
        <f t="shared" si="6"/>
        <v>0</v>
      </c>
      <c r="H169" s="294"/>
    </row>
    <row r="170" spans="1:8" ht="15.75" customHeight="1">
      <c r="A170" s="152"/>
      <c r="B170" s="239"/>
      <c r="C170" s="313"/>
      <c r="D170" s="313"/>
      <c r="E170" s="559" t="s">
        <v>273</v>
      </c>
      <c r="F170" s="313"/>
      <c r="G170" s="696"/>
      <c r="H170" s="247"/>
    </row>
    <row r="171" spans="1:8" ht="15.75" customHeight="1">
      <c r="A171" s="455" t="s">
        <v>450</v>
      </c>
      <c r="B171" s="231"/>
      <c r="C171" s="293">
        <f>SUM(C172:C183)</f>
        <v>0</v>
      </c>
      <c r="D171" s="293">
        <f>SUM(D172:D183)</f>
        <v>0</v>
      </c>
      <c r="E171" s="223" t="s">
        <v>273</v>
      </c>
      <c r="F171" s="293">
        <f>SUM(F172:F183)</f>
        <v>0</v>
      </c>
      <c r="G171" s="292">
        <f aca="true" t="shared" si="7" ref="G171:G182">C171+F171</f>
        <v>0</v>
      </c>
      <c r="H171" s="525">
        <f>SUM(H172:H183)</f>
        <v>0</v>
      </c>
    </row>
    <row r="172" spans="1:8" ht="15.75" customHeight="1">
      <c r="A172" s="220" t="s">
        <v>848</v>
      </c>
      <c r="B172" s="231">
        <v>728</v>
      </c>
      <c r="C172" s="291"/>
      <c r="D172" s="291"/>
      <c r="E172" s="311" t="s">
        <v>273</v>
      </c>
      <c r="F172" s="291"/>
      <c r="G172" s="292">
        <f t="shared" si="7"/>
        <v>0</v>
      </c>
      <c r="H172" s="294"/>
    </row>
    <row r="173" spans="1:8" ht="15.75" customHeight="1">
      <c r="A173" s="220" t="s">
        <v>915</v>
      </c>
      <c r="B173" s="231">
        <v>730</v>
      </c>
      <c r="C173" s="291"/>
      <c r="D173" s="291"/>
      <c r="E173" s="311" t="s">
        <v>273</v>
      </c>
      <c r="F173" s="291"/>
      <c r="G173" s="292">
        <f t="shared" si="7"/>
        <v>0</v>
      </c>
      <c r="H173" s="294"/>
    </row>
    <row r="174" spans="1:8" ht="15.75" customHeight="1">
      <c r="A174" s="220" t="s">
        <v>849</v>
      </c>
      <c r="B174" s="231">
        <v>738</v>
      </c>
      <c r="C174" s="291"/>
      <c r="D174" s="291"/>
      <c r="E174" s="311" t="s">
        <v>273</v>
      </c>
      <c r="F174" s="291"/>
      <c r="G174" s="292">
        <f t="shared" si="7"/>
        <v>0</v>
      </c>
      <c r="H174" s="294"/>
    </row>
    <row r="175" spans="1:8" ht="15.75" customHeight="1">
      <c r="A175" s="220" t="s">
        <v>941</v>
      </c>
      <c r="B175" s="231">
        <v>740</v>
      </c>
      <c r="C175" s="291"/>
      <c r="D175" s="291"/>
      <c r="E175" s="311" t="s">
        <v>273</v>
      </c>
      <c r="F175" s="291"/>
      <c r="G175" s="292">
        <f t="shared" si="7"/>
        <v>0</v>
      </c>
      <c r="H175" s="294"/>
    </row>
    <row r="176" spans="1:8" ht="15.75" customHeight="1">
      <c r="A176" s="220" t="s">
        <v>916</v>
      </c>
      <c r="B176" s="231">
        <v>745</v>
      </c>
      <c r="C176" s="291"/>
      <c r="D176" s="291"/>
      <c r="E176" s="311" t="s">
        <v>273</v>
      </c>
      <c r="F176" s="291"/>
      <c r="G176" s="292">
        <f t="shared" si="7"/>
        <v>0</v>
      </c>
      <c r="H176" s="294"/>
    </row>
    <row r="177" spans="1:8" ht="15.75" customHeight="1">
      <c r="A177" s="220" t="s">
        <v>917</v>
      </c>
      <c r="B177" s="231">
        <v>751</v>
      </c>
      <c r="C177" s="291"/>
      <c r="D177" s="291"/>
      <c r="E177" s="311" t="s">
        <v>273</v>
      </c>
      <c r="F177" s="291"/>
      <c r="G177" s="292">
        <f t="shared" si="7"/>
        <v>0</v>
      </c>
      <c r="H177" s="294"/>
    </row>
    <row r="178" spans="1:8" ht="15.75" customHeight="1">
      <c r="A178" s="220" t="s">
        <v>918</v>
      </c>
      <c r="B178" s="231">
        <v>753</v>
      </c>
      <c r="C178" s="291"/>
      <c r="D178" s="291"/>
      <c r="E178" s="311" t="s">
        <v>273</v>
      </c>
      <c r="F178" s="291"/>
      <c r="G178" s="292">
        <f t="shared" si="7"/>
        <v>0</v>
      </c>
      <c r="H178" s="294"/>
    </row>
    <row r="179" spans="1:8" ht="15.75" customHeight="1">
      <c r="A179" s="220" t="s">
        <v>919</v>
      </c>
      <c r="B179" s="231">
        <v>755</v>
      </c>
      <c r="C179" s="291"/>
      <c r="D179" s="291"/>
      <c r="E179" s="311" t="s">
        <v>273</v>
      </c>
      <c r="F179" s="291"/>
      <c r="G179" s="292">
        <f t="shared" si="7"/>
        <v>0</v>
      </c>
      <c r="H179" s="294"/>
    </row>
    <row r="180" spans="1:8" ht="15.75" customHeight="1">
      <c r="A180" s="220" t="s">
        <v>920</v>
      </c>
      <c r="B180" s="231">
        <v>764</v>
      </c>
      <c r="C180" s="291"/>
      <c r="D180" s="291"/>
      <c r="E180" s="311" t="s">
        <v>273</v>
      </c>
      <c r="F180" s="291"/>
      <c r="G180" s="292">
        <f t="shared" si="7"/>
        <v>0</v>
      </c>
      <c r="H180" s="294"/>
    </row>
    <row r="181" spans="1:8" ht="15.75" customHeight="1">
      <c r="A181" s="220" t="s">
        <v>921</v>
      </c>
      <c r="B181" s="231">
        <v>765</v>
      </c>
      <c r="C181" s="291"/>
      <c r="D181" s="291"/>
      <c r="E181" s="311" t="s">
        <v>273</v>
      </c>
      <c r="F181" s="291"/>
      <c r="G181" s="292">
        <f t="shared" si="7"/>
        <v>0</v>
      </c>
      <c r="H181" s="294"/>
    </row>
    <row r="182" spans="1:8" ht="15.75" customHeight="1">
      <c r="A182" s="220" t="s">
        <v>922</v>
      </c>
      <c r="B182" s="231">
        <v>769</v>
      </c>
      <c r="C182" s="291"/>
      <c r="D182" s="291"/>
      <c r="E182" s="311" t="s">
        <v>273</v>
      </c>
      <c r="F182" s="291"/>
      <c r="G182" s="292">
        <f t="shared" si="7"/>
        <v>0</v>
      </c>
      <c r="H182" s="294"/>
    </row>
    <row r="183" spans="1:8" ht="15.75" customHeight="1">
      <c r="A183" s="220" t="s">
        <v>850</v>
      </c>
      <c r="B183" s="231">
        <v>789</v>
      </c>
      <c r="C183" s="291"/>
      <c r="D183" s="291"/>
      <c r="E183" s="311" t="s">
        <v>273</v>
      </c>
      <c r="F183" s="291"/>
      <c r="G183" s="292">
        <f>C183+F183</f>
        <v>0</v>
      </c>
      <c r="H183" s="294"/>
    </row>
    <row r="184" spans="1:8" ht="15.75" customHeight="1">
      <c r="A184" s="152"/>
      <c r="B184" s="239"/>
      <c r="C184" s="313"/>
      <c r="D184" s="313"/>
      <c r="E184" s="559" t="s">
        <v>273</v>
      </c>
      <c r="F184" s="313"/>
      <c r="G184" s="696"/>
      <c r="H184" s="247"/>
    </row>
    <row r="185" spans="1:8" ht="15.75" customHeight="1">
      <c r="A185" s="455" t="s">
        <v>799</v>
      </c>
      <c r="B185" s="231">
        <v>798</v>
      </c>
      <c r="C185" s="291"/>
      <c r="D185" s="291"/>
      <c r="E185" s="311" t="s">
        <v>273</v>
      </c>
      <c r="F185" s="291"/>
      <c r="G185" s="292">
        <f>C185+F185</f>
        <v>0</v>
      </c>
      <c r="H185" s="294"/>
    </row>
    <row r="186" spans="1:8" ht="15.75" customHeight="1">
      <c r="A186" s="152"/>
      <c r="B186" s="239"/>
      <c r="C186" s="313"/>
      <c r="D186" s="313"/>
      <c r="E186" s="559" t="s">
        <v>273</v>
      </c>
      <c r="F186" s="313"/>
      <c r="G186" s="696"/>
      <c r="H186" s="247"/>
    </row>
    <row r="187" spans="1:8" s="300" customFormat="1" ht="19.5" customHeight="1">
      <c r="A187" s="444" t="s">
        <v>451</v>
      </c>
      <c r="B187" s="445"/>
      <c r="C187" s="521">
        <f>SUM(C189:C205)</f>
        <v>0</v>
      </c>
      <c r="D187" s="521">
        <f>SUM(D189:D205)</f>
        <v>0</v>
      </c>
      <c r="E187" s="446" t="s">
        <v>273</v>
      </c>
      <c r="F187" s="521">
        <f>SUM(F189:F205)</f>
        <v>0</v>
      </c>
      <c r="G187" s="522">
        <f>C187+F187</f>
        <v>0</v>
      </c>
      <c r="H187" s="523">
        <f>SUM(H189:H205)</f>
        <v>0</v>
      </c>
    </row>
    <row r="188" spans="1:8" ht="15.75" customHeight="1">
      <c r="A188" s="152"/>
      <c r="B188" s="239"/>
      <c r="C188" s="313"/>
      <c r="D188" s="313"/>
      <c r="E188" s="559" t="s">
        <v>273</v>
      </c>
      <c r="F188" s="313"/>
      <c r="G188" s="696"/>
      <c r="H188" s="247"/>
    </row>
    <row r="189" spans="1:8" ht="15.75" customHeight="1">
      <c r="A189" s="220" t="s">
        <v>923</v>
      </c>
      <c r="B189" s="231">
        <v>831</v>
      </c>
      <c r="C189" s="291"/>
      <c r="D189" s="291"/>
      <c r="E189" s="311" t="s">
        <v>273</v>
      </c>
      <c r="F189" s="291"/>
      <c r="G189" s="292">
        <f aca="true" t="shared" si="8" ref="G189:G205">C189+F189</f>
        <v>0</v>
      </c>
      <c r="H189" s="294"/>
    </row>
    <row r="190" spans="1:8" ht="15.75" customHeight="1">
      <c r="A190" s="220" t="s">
        <v>924</v>
      </c>
      <c r="B190" s="231">
        <v>832</v>
      </c>
      <c r="C190" s="291"/>
      <c r="D190" s="291"/>
      <c r="E190" s="311" t="s">
        <v>273</v>
      </c>
      <c r="F190" s="291"/>
      <c r="G190" s="292">
        <f t="shared" si="8"/>
        <v>0</v>
      </c>
      <c r="H190" s="294"/>
    </row>
    <row r="191" spans="1:8" ht="15.75" customHeight="1">
      <c r="A191" s="220" t="s">
        <v>925</v>
      </c>
      <c r="B191" s="231">
        <v>836</v>
      </c>
      <c r="C191" s="291"/>
      <c r="D191" s="291"/>
      <c r="E191" s="311" t="s">
        <v>273</v>
      </c>
      <c r="F191" s="291"/>
      <c r="G191" s="292">
        <f t="shared" si="8"/>
        <v>0</v>
      </c>
      <c r="H191" s="294"/>
    </row>
    <row r="192" spans="1:8" ht="15.75" customHeight="1">
      <c r="A192" s="220" t="s">
        <v>926</v>
      </c>
      <c r="B192" s="231">
        <v>859</v>
      </c>
      <c r="C192" s="698"/>
      <c r="D192" s="698"/>
      <c r="E192" s="311" t="s">
        <v>273</v>
      </c>
      <c r="F192" s="698"/>
      <c r="G192" s="292">
        <f t="shared" si="8"/>
        <v>0</v>
      </c>
      <c r="H192" s="699"/>
    </row>
    <row r="193" spans="1:8" ht="15.75" customHeight="1">
      <c r="A193" s="220" t="s">
        <v>927</v>
      </c>
      <c r="B193" s="231">
        <v>860</v>
      </c>
      <c r="C193" s="698"/>
      <c r="D193" s="698"/>
      <c r="E193" s="311" t="s">
        <v>273</v>
      </c>
      <c r="F193" s="698"/>
      <c r="G193" s="292">
        <f t="shared" si="8"/>
        <v>0</v>
      </c>
      <c r="H193" s="699"/>
    </row>
    <row r="194" spans="1:8" ht="15.75" customHeight="1">
      <c r="A194" s="220" t="s">
        <v>928</v>
      </c>
      <c r="B194" s="231">
        <v>845</v>
      </c>
      <c r="C194" s="291"/>
      <c r="D194" s="291"/>
      <c r="E194" s="311" t="s">
        <v>273</v>
      </c>
      <c r="F194" s="291"/>
      <c r="G194" s="292">
        <f t="shared" si="8"/>
        <v>0</v>
      </c>
      <c r="H194" s="294"/>
    </row>
    <row r="195" spans="1:8" ht="15.75" customHeight="1">
      <c r="A195" s="220" t="s">
        <v>929</v>
      </c>
      <c r="B195" s="231">
        <v>856</v>
      </c>
      <c r="C195" s="291"/>
      <c r="D195" s="291"/>
      <c r="E195" s="311" t="s">
        <v>273</v>
      </c>
      <c r="F195" s="291"/>
      <c r="G195" s="292">
        <f t="shared" si="8"/>
        <v>0</v>
      </c>
      <c r="H195" s="294"/>
    </row>
    <row r="196" spans="1:8" ht="15.75" customHeight="1">
      <c r="A196" s="220" t="s">
        <v>930</v>
      </c>
      <c r="B196" s="231">
        <v>861</v>
      </c>
      <c r="C196" s="291"/>
      <c r="D196" s="291"/>
      <c r="E196" s="311" t="s">
        <v>273</v>
      </c>
      <c r="F196" s="291"/>
      <c r="G196" s="292">
        <f t="shared" si="8"/>
        <v>0</v>
      </c>
      <c r="H196" s="294"/>
    </row>
    <row r="197" spans="1:8" ht="15.75" customHeight="1">
      <c r="A197" s="220" t="s">
        <v>931</v>
      </c>
      <c r="B197" s="231">
        <v>862</v>
      </c>
      <c r="C197" s="291"/>
      <c r="D197" s="291"/>
      <c r="E197" s="311" t="s">
        <v>273</v>
      </c>
      <c r="F197" s="291"/>
      <c r="G197" s="292">
        <f t="shared" si="8"/>
        <v>0</v>
      </c>
      <c r="H197" s="294"/>
    </row>
    <row r="198" spans="1:8" ht="15.75" customHeight="1">
      <c r="A198" s="301" t="s">
        <v>932</v>
      </c>
      <c r="B198" s="231">
        <v>880</v>
      </c>
      <c r="C198" s="291"/>
      <c r="D198" s="291"/>
      <c r="E198" s="311" t="s">
        <v>273</v>
      </c>
      <c r="F198" s="291"/>
      <c r="G198" s="292">
        <f t="shared" si="8"/>
        <v>0</v>
      </c>
      <c r="H198" s="294"/>
    </row>
    <row r="199" spans="1:8" ht="15.75" customHeight="1">
      <c r="A199" s="220" t="s">
        <v>933</v>
      </c>
      <c r="B199" s="231">
        <v>866</v>
      </c>
      <c r="C199" s="291"/>
      <c r="D199" s="291"/>
      <c r="E199" s="311" t="s">
        <v>273</v>
      </c>
      <c r="F199" s="291"/>
      <c r="G199" s="292">
        <f t="shared" si="8"/>
        <v>0</v>
      </c>
      <c r="H199" s="294"/>
    </row>
    <row r="200" spans="1:8" ht="15.75" customHeight="1">
      <c r="A200" s="220" t="s">
        <v>934</v>
      </c>
      <c r="B200" s="231">
        <v>868</v>
      </c>
      <c r="C200" s="291"/>
      <c r="D200" s="291"/>
      <c r="E200" s="311" t="s">
        <v>273</v>
      </c>
      <c r="F200" s="291"/>
      <c r="G200" s="292">
        <f t="shared" si="8"/>
        <v>0</v>
      </c>
      <c r="H200" s="294"/>
    </row>
    <row r="201" spans="1:8" ht="15.75" customHeight="1">
      <c r="A201" s="220" t="s">
        <v>935</v>
      </c>
      <c r="B201" s="231">
        <v>870</v>
      </c>
      <c r="C201" s="291"/>
      <c r="D201" s="291"/>
      <c r="E201" s="311" t="s">
        <v>273</v>
      </c>
      <c r="F201" s="291"/>
      <c r="G201" s="292">
        <f t="shared" si="8"/>
        <v>0</v>
      </c>
      <c r="H201" s="294"/>
    </row>
    <row r="202" spans="1:8" ht="15.75" customHeight="1">
      <c r="A202" s="220" t="s">
        <v>936</v>
      </c>
      <c r="B202" s="231">
        <v>872</v>
      </c>
      <c r="C202" s="291"/>
      <c r="D202" s="291"/>
      <c r="E202" s="311" t="s">
        <v>273</v>
      </c>
      <c r="F202" s="291"/>
      <c r="G202" s="292">
        <f t="shared" si="8"/>
        <v>0</v>
      </c>
      <c r="H202" s="294"/>
    </row>
    <row r="203" spans="1:8" ht="15.75" customHeight="1">
      <c r="A203" s="220" t="s">
        <v>937</v>
      </c>
      <c r="B203" s="231">
        <v>854</v>
      </c>
      <c r="C203" s="291"/>
      <c r="D203" s="291"/>
      <c r="E203" s="311" t="s">
        <v>273</v>
      </c>
      <c r="F203" s="291"/>
      <c r="G203" s="292">
        <f t="shared" si="8"/>
        <v>0</v>
      </c>
      <c r="H203" s="294"/>
    </row>
    <row r="204" spans="1:8" ht="15.75" customHeight="1">
      <c r="A204" s="220" t="s">
        <v>938</v>
      </c>
      <c r="B204" s="231">
        <v>876</v>
      </c>
      <c r="C204" s="291"/>
      <c r="D204" s="291"/>
      <c r="E204" s="311" t="s">
        <v>273</v>
      </c>
      <c r="F204" s="291"/>
      <c r="G204" s="292">
        <f t="shared" si="8"/>
        <v>0</v>
      </c>
      <c r="H204" s="294"/>
    </row>
    <row r="205" spans="1:8" ht="15.75" customHeight="1">
      <c r="A205" s="220" t="s">
        <v>851</v>
      </c>
      <c r="B205" s="231">
        <v>889</v>
      </c>
      <c r="C205" s="291"/>
      <c r="D205" s="291"/>
      <c r="E205" s="311" t="s">
        <v>273</v>
      </c>
      <c r="F205" s="291"/>
      <c r="G205" s="292">
        <f t="shared" si="8"/>
        <v>0</v>
      </c>
      <c r="H205" s="294"/>
    </row>
    <row r="206" spans="1:8" ht="15.75" customHeight="1">
      <c r="A206" s="246"/>
      <c r="B206" s="239"/>
      <c r="C206" s="313"/>
      <c r="D206" s="313"/>
      <c r="E206" s="559" t="s">
        <v>273</v>
      </c>
      <c r="F206" s="313"/>
      <c r="G206" s="696"/>
      <c r="H206" s="247"/>
    </row>
    <row r="207" spans="1:8" s="300" customFormat="1" ht="19.5" customHeight="1">
      <c r="A207" s="459" t="s">
        <v>755</v>
      </c>
      <c r="B207" s="231">
        <v>998</v>
      </c>
      <c r="C207" s="528"/>
      <c r="D207" s="528"/>
      <c r="E207" s="560" t="s">
        <v>273</v>
      </c>
      <c r="F207" s="528"/>
      <c r="G207" s="522">
        <f>C207+F207</f>
        <v>0</v>
      </c>
      <c r="H207" s="529"/>
    </row>
    <row r="208" spans="1:8" ht="15.75" customHeight="1">
      <c r="A208" s="246"/>
      <c r="B208" s="239"/>
      <c r="C208" s="313"/>
      <c r="D208" s="313"/>
      <c r="E208" s="559" t="s">
        <v>273</v>
      </c>
      <c r="F208" s="313"/>
      <c r="G208" s="696"/>
      <c r="H208" s="247"/>
    </row>
    <row r="209" spans="1:8" s="303" customFormat="1" ht="19.5" customHeight="1">
      <c r="A209" s="444" t="s">
        <v>758</v>
      </c>
      <c r="B209" s="231" t="s">
        <v>268</v>
      </c>
      <c r="C209" s="522">
        <f>C16+C31+C96+C137+C187+C207</f>
        <v>0</v>
      </c>
      <c r="D209" s="522">
        <f>D16+D31+D96+D137+D187+D207</f>
        <v>0</v>
      </c>
      <c r="E209" s="446" t="s">
        <v>273</v>
      </c>
      <c r="F209" s="522">
        <f>F16+F31+F96+F137+F187+F207</f>
        <v>0</v>
      </c>
      <c r="G209" s="522">
        <f>C209+F209</f>
        <v>0</v>
      </c>
      <c r="H209" s="545">
        <f>H16+H31+H96+H137+H187+H207</f>
        <v>0</v>
      </c>
    </row>
    <row r="210" spans="1:10" ht="15.75">
      <c r="A210" s="456"/>
      <c r="B210" s="239"/>
      <c r="C210" s="313"/>
      <c r="D210" s="243"/>
      <c r="E210" s="243"/>
      <c r="F210" s="243"/>
      <c r="G210" s="524"/>
      <c r="H210" s="170"/>
      <c r="I210" s="244"/>
      <c r="J210" s="244"/>
    </row>
    <row r="211" spans="1:8" ht="15.75" customHeight="1">
      <c r="A211" s="526"/>
      <c r="B211" s="239"/>
      <c r="C211" s="313"/>
      <c r="D211" s="313"/>
      <c r="E211" s="313"/>
      <c r="F211" s="313"/>
      <c r="G211" s="696"/>
      <c r="H211" s="247"/>
    </row>
    <row r="212" spans="1:8" ht="15.75" customHeight="1">
      <c r="A212" s="526"/>
      <c r="B212" s="239"/>
      <c r="C212" s="313"/>
      <c r="D212" s="313"/>
      <c r="E212" s="313"/>
      <c r="F212" s="313"/>
      <c r="G212" s="696"/>
      <c r="H212" s="247"/>
    </row>
    <row r="213" spans="1:8" ht="15.75" customHeight="1">
      <c r="A213" s="526"/>
      <c r="B213" s="239"/>
      <c r="C213" s="313"/>
      <c r="D213" s="313"/>
      <c r="E213" s="313"/>
      <c r="F213" s="313"/>
      <c r="G213" s="696"/>
      <c r="H213" s="247"/>
    </row>
    <row r="214" spans="1:8" ht="15.75" customHeight="1">
      <c r="A214" s="526"/>
      <c r="B214" s="239"/>
      <c r="C214" s="313"/>
      <c r="D214" s="313"/>
      <c r="E214" s="313"/>
      <c r="F214" s="313"/>
      <c r="G214" s="696"/>
      <c r="H214" s="247"/>
    </row>
    <row r="215" spans="1:8" s="246" customFormat="1" ht="15.75" customHeight="1">
      <c r="A215" s="382" t="s">
        <v>637</v>
      </c>
      <c r="B215" s="381"/>
      <c r="C215" s="313"/>
      <c r="D215" s="313"/>
      <c r="E215" s="313"/>
      <c r="F215" s="313"/>
      <c r="G215" s="696"/>
      <c r="H215" s="247"/>
    </row>
    <row r="216" spans="1:8" s="380" customFormat="1" ht="15.75" customHeight="1">
      <c r="A216" s="240" t="s">
        <v>636</v>
      </c>
      <c r="B216" s="231">
        <v>992</v>
      </c>
      <c r="C216" s="224">
        <f>SUM(C217:C224)</f>
        <v>0</v>
      </c>
      <c r="D216" s="223" t="s">
        <v>273</v>
      </c>
      <c r="E216" s="224">
        <f>SUM(E217:E224)</f>
        <v>0</v>
      </c>
      <c r="F216" s="224">
        <f>SUM(F217:F224)</f>
        <v>0</v>
      </c>
      <c r="G216" s="225">
        <f>C216+E216+F216</f>
        <v>0</v>
      </c>
      <c r="H216" s="314" t="s">
        <v>273</v>
      </c>
    </row>
    <row r="217" spans="1:8" ht="15.75" customHeight="1">
      <c r="A217" s="301" t="s">
        <v>605</v>
      </c>
      <c r="B217" s="231">
        <v>959</v>
      </c>
      <c r="C217" s="291"/>
      <c r="D217" s="223" t="s">
        <v>273</v>
      </c>
      <c r="E217" s="291"/>
      <c r="F217" s="291"/>
      <c r="G217" s="292">
        <f aca="true" t="shared" si="9" ref="G217:G224">C217+E217+F217</f>
        <v>0</v>
      </c>
      <c r="H217" s="315" t="s">
        <v>273</v>
      </c>
    </row>
    <row r="218" spans="1:8" ht="15.75" customHeight="1">
      <c r="A218" s="301" t="s">
        <v>606</v>
      </c>
      <c r="B218" s="231">
        <v>963</v>
      </c>
      <c r="C218" s="291"/>
      <c r="D218" s="223" t="s">
        <v>273</v>
      </c>
      <c r="E218" s="291"/>
      <c r="F218" s="291"/>
      <c r="G218" s="292">
        <f t="shared" si="9"/>
        <v>0</v>
      </c>
      <c r="H218" s="315" t="s">
        <v>273</v>
      </c>
    </row>
    <row r="219" spans="1:8" ht="15.75" customHeight="1">
      <c r="A219" s="220" t="s">
        <v>607</v>
      </c>
      <c r="B219" s="231">
        <v>964</v>
      </c>
      <c r="C219" s="291"/>
      <c r="D219" s="223" t="s">
        <v>273</v>
      </c>
      <c r="E219" s="291"/>
      <c r="F219" s="291"/>
      <c r="G219" s="292">
        <f t="shared" si="9"/>
        <v>0</v>
      </c>
      <c r="H219" s="315" t="s">
        <v>273</v>
      </c>
    </row>
    <row r="220" spans="1:8" ht="15.75" customHeight="1">
      <c r="A220" s="220" t="s">
        <v>608</v>
      </c>
      <c r="B220" s="231">
        <v>966</v>
      </c>
      <c r="C220" s="291"/>
      <c r="D220" s="223" t="s">
        <v>273</v>
      </c>
      <c r="E220" s="291"/>
      <c r="F220" s="291"/>
      <c r="G220" s="292">
        <f t="shared" si="9"/>
        <v>0</v>
      </c>
      <c r="H220" s="315" t="s">
        <v>273</v>
      </c>
    </row>
    <row r="221" spans="1:8" ht="15.75" customHeight="1">
      <c r="A221" s="220" t="s">
        <v>609</v>
      </c>
      <c r="B221" s="231">
        <v>967</v>
      </c>
      <c r="C221" s="291"/>
      <c r="D221" s="223" t="s">
        <v>273</v>
      </c>
      <c r="E221" s="291"/>
      <c r="F221" s="291"/>
      <c r="G221" s="292">
        <f t="shared" si="9"/>
        <v>0</v>
      </c>
      <c r="H221" s="315" t="s">
        <v>273</v>
      </c>
    </row>
    <row r="222" spans="1:8" ht="15.75" customHeight="1">
      <c r="A222" s="220" t="s">
        <v>610</v>
      </c>
      <c r="B222" s="231">
        <v>974</v>
      </c>
      <c r="C222" s="291"/>
      <c r="D222" s="223" t="s">
        <v>273</v>
      </c>
      <c r="E222" s="291"/>
      <c r="F222" s="291"/>
      <c r="G222" s="292">
        <f t="shared" si="9"/>
        <v>0</v>
      </c>
      <c r="H222" s="315" t="s">
        <v>273</v>
      </c>
    </row>
    <row r="223" spans="1:8" s="246" customFormat="1" ht="15.75" customHeight="1">
      <c r="A223" s="220" t="s">
        <v>611</v>
      </c>
      <c r="B223" s="231">
        <v>988</v>
      </c>
      <c r="C223" s="291"/>
      <c r="D223" s="223" t="s">
        <v>273</v>
      </c>
      <c r="E223" s="291"/>
      <c r="F223" s="291"/>
      <c r="G223" s="292">
        <f t="shared" si="9"/>
        <v>0</v>
      </c>
      <c r="H223" s="315" t="s">
        <v>273</v>
      </c>
    </row>
    <row r="224" spans="1:8" s="246" customFormat="1" ht="15.75" customHeight="1">
      <c r="A224" s="312" t="s">
        <v>612</v>
      </c>
      <c r="B224" s="231" t="s">
        <v>753</v>
      </c>
      <c r="C224" s="291">
        <f>SUM(C227:C243)</f>
        <v>0</v>
      </c>
      <c r="D224" s="223" t="s">
        <v>273</v>
      </c>
      <c r="E224" s="291">
        <f>SUM(E227:E243)</f>
        <v>0</v>
      </c>
      <c r="F224" s="291">
        <f>SUM(F227:F243)</f>
        <v>0</v>
      </c>
      <c r="G224" s="389">
        <f t="shared" si="9"/>
        <v>0</v>
      </c>
      <c r="H224" s="315" t="s">
        <v>273</v>
      </c>
    </row>
    <row r="225" spans="1:10" ht="15.75">
      <c r="A225" s="561" t="s">
        <v>452</v>
      </c>
      <c r="B225" s="562"/>
      <c r="C225" s="563"/>
      <c r="D225" s="249" t="s">
        <v>273</v>
      </c>
      <c r="E225" s="563"/>
      <c r="F225" s="563"/>
      <c r="G225" s="700"/>
      <c r="H225" s="317" t="s">
        <v>273</v>
      </c>
      <c r="I225" s="244"/>
      <c r="J225" s="244"/>
    </row>
    <row r="226" spans="1:10" ht="15.75">
      <c r="A226" s="564" t="s">
        <v>613</v>
      </c>
      <c r="B226" s="381"/>
      <c r="C226" s="313"/>
      <c r="D226" s="243" t="s">
        <v>273</v>
      </c>
      <c r="E226" s="313"/>
      <c r="F226" s="313"/>
      <c r="G226" s="696"/>
      <c r="H226" s="317" t="s">
        <v>273</v>
      </c>
      <c r="I226" s="244"/>
      <c r="J226" s="244"/>
    </row>
    <row r="227" spans="1:10" ht="15.75">
      <c r="A227" s="387" t="s">
        <v>580</v>
      </c>
      <c r="B227" s="245" t="s">
        <v>455</v>
      </c>
      <c r="C227" s="291"/>
      <c r="D227" s="223" t="s">
        <v>273</v>
      </c>
      <c r="E227" s="291"/>
      <c r="F227" s="291"/>
      <c r="G227" s="292">
        <f aca="true" t="shared" si="10" ref="G227:G242">C227+E227+F227</f>
        <v>0</v>
      </c>
      <c r="H227" s="315" t="s">
        <v>273</v>
      </c>
      <c r="I227" s="244"/>
      <c r="J227" s="244"/>
    </row>
    <row r="228" spans="1:10" s="246" customFormat="1" ht="15.75">
      <c r="A228" s="387" t="s">
        <v>581</v>
      </c>
      <c r="B228" s="245" t="s">
        <v>563</v>
      </c>
      <c r="C228" s="291"/>
      <c r="D228" s="248" t="s">
        <v>273</v>
      </c>
      <c r="E228" s="291"/>
      <c r="F228" s="291"/>
      <c r="G228" s="292">
        <f t="shared" si="10"/>
        <v>0</v>
      </c>
      <c r="H228" s="315" t="s">
        <v>273</v>
      </c>
      <c r="I228" s="247"/>
      <c r="J228" s="247"/>
    </row>
    <row r="229" spans="1:10" ht="15.75">
      <c r="A229" s="387" t="s">
        <v>659</v>
      </c>
      <c r="B229" s="245" t="s">
        <v>457</v>
      </c>
      <c r="C229" s="291"/>
      <c r="D229" s="223" t="s">
        <v>273</v>
      </c>
      <c r="E229" s="291"/>
      <c r="F229" s="291"/>
      <c r="G229" s="292">
        <f t="shared" si="10"/>
        <v>0</v>
      </c>
      <c r="H229" s="315" t="s">
        <v>273</v>
      </c>
      <c r="I229" s="244"/>
      <c r="J229" s="244"/>
    </row>
    <row r="230" spans="1:10" ht="15.75">
      <c r="A230" s="387" t="s">
        <v>582</v>
      </c>
      <c r="B230" s="245" t="s">
        <v>459</v>
      </c>
      <c r="C230" s="291"/>
      <c r="D230" s="223" t="s">
        <v>273</v>
      </c>
      <c r="E230" s="291"/>
      <c r="F230" s="291"/>
      <c r="G230" s="292">
        <f t="shared" si="10"/>
        <v>0</v>
      </c>
      <c r="H230" s="315" t="s">
        <v>273</v>
      </c>
      <c r="I230" s="244"/>
      <c r="J230" s="244"/>
    </row>
    <row r="231" spans="1:10" s="246" customFormat="1" ht="15.75">
      <c r="A231" s="387" t="s">
        <v>589</v>
      </c>
      <c r="B231" s="245" t="s">
        <v>565</v>
      </c>
      <c r="C231" s="291"/>
      <c r="D231" s="248" t="s">
        <v>273</v>
      </c>
      <c r="E231" s="291"/>
      <c r="F231" s="291"/>
      <c r="G231" s="292">
        <f t="shared" si="10"/>
        <v>0</v>
      </c>
      <c r="H231" s="315" t="s">
        <v>273</v>
      </c>
      <c r="I231" s="247"/>
      <c r="J231" s="247"/>
    </row>
    <row r="232" spans="1:10" ht="15.75">
      <c r="A232" s="387" t="s">
        <v>759</v>
      </c>
      <c r="B232" s="245" t="s">
        <v>749</v>
      </c>
      <c r="C232" s="291"/>
      <c r="D232" s="223" t="s">
        <v>273</v>
      </c>
      <c r="E232" s="291"/>
      <c r="F232" s="291"/>
      <c r="G232" s="292">
        <f>C232+E232+F232</f>
        <v>0</v>
      </c>
      <c r="H232" s="314" t="s">
        <v>273</v>
      </c>
      <c r="I232" s="192"/>
      <c r="J232" s="244"/>
    </row>
    <row r="233" spans="1:10" ht="15.75">
      <c r="A233" s="387" t="s">
        <v>774</v>
      </c>
      <c r="B233" s="245" t="s">
        <v>461</v>
      </c>
      <c r="C233" s="291"/>
      <c r="D233" s="248" t="s">
        <v>273</v>
      </c>
      <c r="E233" s="291"/>
      <c r="F233" s="291"/>
      <c r="G233" s="292">
        <f t="shared" si="10"/>
        <v>0</v>
      </c>
      <c r="H233" s="315" t="s">
        <v>273</v>
      </c>
      <c r="I233" s="192"/>
      <c r="J233" s="244"/>
    </row>
    <row r="234" spans="1:10" s="246" customFormat="1" ht="15.75">
      <c r="A234" s="387" t="s">
        <v>773</v>
      </c>
      <c r="B234" s="245" t="s">
        <v>462</v>
      </c>
      <c r="C234" s="291"/>
      <c r="D234" s="248" t="s">
        <v>273</v>
      </c>
      <c r="E234" s="291"/>
      <c r="F234" s="291"/>
      <c r="G234" s="292">
        <f t="shared" si="10"/>
        <v>0</v>
      </c>
      <c r="H234" s="315" t="s">
        <v>273</v>
      </c>
      <c r="I234" s="475"/>
      <c r="J234" s="247"/>
    </row>
    <row r="235" spans="1:10" s="246" customFormat="1" ht="15.75">
      <c r="A235" s="387" t="s">
        <v>590</v>
      </c>
      <c r="B235" s="245" t="s">
        <v>564</v>
      </c>
      <c r="C235" s="291"/>
      <c r="D235" s="248" t="s">
        <v>273</v>
      </c>
      <c r="E235" s="291"/>
      <c r="F235" s="291"/>
      <c r="G235" s="292">
        <f t="shared" si="10"/>
        <v>0</v>
      </c>
      <c r="H235" s="315" t="s">
        <v>273</v>
      </c>
      <c r="I235" s="475"/>
      <c r="J235" s="247"/>
    </row>
    <row r="236" spans="1:10" ht="15.75">
      <c r="A236" s="387" t="s">
        <v>661</v>
      </c>
      <c r="B236" s="245" t="s">
        <v>460</v>
      </c>
      <c r="C236" s="291"/>
      <c r="D236" s="223" t="s">
        <v>273</v>
      </c>
      <c r="E236" s="291"/>
      <c r="F236" s="291"/>
      <c r="G236" s="292">
        <f t="shared" si="10"/>
        <v>0</v>
      </c>
      <c r="H236" s="315" t="s">
        <v>273</v>
      </c>
      <c r="I236" s="192"/>
      <c r="J236" s="244"/>
    </row>
    <row r="237" spans="1:10" ht="15.75">
      <c r="A237" s="387" t="s">
        <v>747</v>
      </c>
      <c r="B237" s="245" t="s">
        <v>750</v>
      </c>
      <c r="C237" s="291"/>
      <c r="D237" s="223" t="s">
        <v>273</v>
      </c>
      <c r="E237" s="291"/>
      <c r="F237" s="291"/>
      <c r="G237" s="292">
        <f t="shared" si="10"/>
        <v>0</v>
      </c>
      <c r="H237" s="314" t="s">
        <v>273</v>
      </c>
      <c r="I237" s="192"/>
      <c r="J237" s="244"/>
    </row>
    <row r="238" spans="1:10" ht="15.75">
      <c r="A238" s="387" t="s">
        <v>748</v>
      </c>
      <c r="B238" s="245" t="s">
        <v>751</v>
      </c>
      <c r="C238" s="291"/>
      <c r="D238" s="223" t="s">
        <v>273</v>
      </c>
      <c r="E238" s="291"/>
      <c r="F238" s="291"/>
      <c r="G238" s="292">
        <f t="shared" si="10"/>
        <v>0</v>
      </c>
      <c r="H238" s="314" t="s">
        <v>273</v>
      </c>
      <c r="I238" s="192"/>
      <c r="J238" s="244"/>
    </row>
    <row r="239" spans="1:10" ht="15.75">
      <c r="A239" s="387" t="s">
        <v>585</v>
      </c>
      <c r="B239" s="245" t="s">
        <v>458</v>
      </c>
      <c r="C239" s="291"/>
      <c r="D239" s="223" t="s">
        <v>273</v>
      </c>
      <c r="E239" s="291"/>
      <c r="F239" s="291"/>
      <c r="G239" s="292">
        <f t="shared" si="10"/>
        <v>0</v>
      </c>
      <c r="H239" s="315" t="s">
        <v>273</v>
      </c>
      <c r="I239" s="244"/>
      <c r="J239" s="244"/>
    </row>
    <row r="240" spans="1:10" ht="15.75">
      <c r="A240" s="387" t="s">
        <v>586</v>
      </c>
      <c r="B240" s="245" t="s">
        <v>453</v>
      </c>
      <c r="C240" s="291"/>
      <c r="D240" s="223" t="s">
        <v>273</v>
      </c>
      <c r="E240" s="291"/>
      <c r="F240" s="291"/>
      <c r="G240" s="292">
        <f t="shared" si="10"/>
        <v>0</v>
      </c>
      <c r="H240" s="315" t="s">
        <v>273</v>
      </c>
      <c r="I240" s="244"/>
      <c r="J240" s="244"/>
    </row>
    <row r="241" spans="1:10" ht="15.75">
      <c r="A241" s="387" t="s">
        <v>587</v>
      </c>
      <c r="B241" s="245" t="s">
        <v>454</v>
      </c>
      <c r="C241" s="291"/>
      <c r="D241" s="223" t="s">
        <v>273</v>
      </c>
      <c r="E241" s="291"/>
      <c r="F241" s="291"/>
      <c r="G241" s="292">
        <f t="shared" si="10"/>
        <v>0</v>
      </c>
      <c r="H241" s="315" t="s">
        <v>273</v>
      </c>
      <c r="I241" s="244"/>
      <c r="J241" s="244"/>
    </row>
    <row r="242" spans="1:10" ht="15.75">
      <c r="A242" s="387" t="s">
        <v>588</v>
      </c>
      <c r="B242" s="245" t="s">
        <v>456</v>
      </c>
      <c r="C242" s="291"/>
      <c r="D242" s="223" t="s">
        <v>273</v>
      </c>
      <c r="E242" s="291"/>
      <c r="F242" s="291"/>
      <c r="G242" s="292">
        <f t="shared" si="10"/>
        <v>0</v>
      </c>
      <c r="H242" s="315" t="s">
        <v>273</v>
      </c>
      <c r="I242" s="244"/>
      <c r="J242" s="244"/>
    </row>
    <row r="243" spans="1:10" ht="15.75">
      <c r="A243" s="565" t="s">
        <v>635</v>
      </c>
      <c r="B243" s="473" t="s">
        <v>463</v>
      </c>
      <c r="C243" s="291"/>
      <c r="D243" s="248" t="s">
        <v>273</v>
      </c>
      <c r="E243" s="291"/>
      <c r="F243" s="291"/>
      <c r="G243" s="292">
        <f>C243+E243+F243</f>
        <v>0</v>
      </c>
      <c r="H243" s="315" t="s">
        <v>273</v>
      </c>
      <c r="I243" s="244"/>
      <c r="J243" s="244"/>
    </row>
    <row r="244" spans="1:10" ht="15.75">
      <c r="A244" s="466" t="s">
        <v>452</v>
      </c>
      <c r="B244" s="381"/>
      <c r="C244" s="313"/>
      <c r="D244" s="243" t="s">
        <v>273</v>
      </c>
      <c r="E244" s="313"/>
      <c r="F244" s="313"/>
      <c r="G244" s="524"/>
      <c r="H244" s="566" t="s">
        <v>273</v>
      </c>
      <c r="I244" s="244"/>
      <c r="J244" s="244"/>
    </row>
    <row r="245" spans="1:10" ht="15.75">
      <c r="A245" s="472" t="s">
        <v>615</v>
      </c>
      <c r="B245" s="473" t="s">
        <v>265</v>
      </c>
      <c r="C245" s="291"/>
      <c r="D245" s="250" t="s">
        <v>273</v>
      </c>
      <c r="E245" s="291"/>
      <c r="F245" s="291"/>
      <c r="G245" s="292">
        <f>C245+E245+F245</f>
        <v>0</v>
      </c>
      <c r="H245" s="315" t="s">
        <v>273</v>
      </c>
      <c r="I245" s="244"/>
      <c r="J245" s="244"/>
    </row>
    <row r="246" spans="1:8" ht="15.75" customHeight="1">
      <c r="A246" s="246"/>
      <c r="B246" s="239"/>
      <c r="C246" s="313"/>
      <c r="D246" s="243" t="s">
        <v>273</v>
      </c>
      <c r="E246" s="313"/>
      <c r="F246" s="313"/>
      <c r="G246" s="696"/>
      <c r="H246" s="317" t="s">
        <v>273</v>
      </c>
    </row>
    <row r="247" spans="1:8" s="246" customFormat="1" ht="15.75" customHeight="1">
      <c r="A247" s="240" t="s">
        <v>667</v>
      </c>
      <c r="B247" s="231"/>
      <c r="C247" s="293">
        <f>SUM(C248:C251)</f>
        <v>0</v>
      </c>
      <c r="D247" s="223" t="s">
        <v>273</v>
      </c>
      <c r="E247" s="293">
        <f>SUM(E248:E251)</f>
        <v>0</v>
      </c>
      <c r="F247" s="293">
        <f>SUM(F248:F251)</f>
        <v>0</v>
      </c>
      <c r="G247" s="292">
        <f>C247+E247+F247</f>
        <v>0</v>
      </c>
      <c r="H247" s="314" t="s">
        <v>273</v>
      </c>
    </row>
    <row r="248" spans="1:8" ht="15.75" customHeight="1">
      <c r="A248" s="220" t="s">
        <v>616</v>
      </c>
      <c r="B248" s="231">
        <v>918</v>
      </c>
      <c r="C248" s="291"/>
      <c r="D248" s="223" t="s">
        <v>273</v>
      </c>
      <c r="E248" s="291"/>
      <c r="F248" s="291"/>
      <c r="G248" s="292">
        <f>C248+E248+F248</f>
        <v>0</v>
      </c>
      <c r="H248" s="315" t="s">
        <v>273</v>
      </c>
    </row>
    <row r="249" spans="1:8" ht="15.75" customHeight="1">
      <c r="A249" s="301" t="s">
        <v>617</v>
      </c>
      <c r="B249" s="231">
        <v>917</v>
      </c>
      <c r="C249" s="291"/>
      <c r="D249" s="223" t="s">
        <v>273</v>
      </c>
      <c r="E249" s="291"/>
      <c r="F249" s="291"/>
      <c r="G249" s="292">
        <f>C249+E249+F249</f>
        <v>0</v>
      </c>
      <c r="H249" s="315" t="s">
        <v>273</v>
      </c>
    </row>
    <row r="250" spans="1:8" ht="15.75" customHeight="1">
      <c r="A250" s="220" t="s">
        <v>618</v>
      </c>
      <c r="B250" s="231">
        <v>919</v>
      </c>
      <c r="C250" s="291"/>
      <c r="D250" s="223" t="s">
        <v>273</v>
      </c>
      <c r="E250" s="291"/>
      <c r="F250" s="291"/>
      <c r="G250" s="292">
        <f>C250+E250+F250</f>
        <v>0</v>
      </c>
      <c r="H250" s="315" t="s">
        <v>273</v>
      </c>
    </row>
    <row r="251" spans="1:8" s="246" customFormat="1" ht="15.75" customHeight="1">
      <c r="A251" s="220" t="s">
        <v>619</v>
      </c>
      <c r="B251" s="231" t="s">
        <v>464</v>
      </c>
      <c r="C251" s="291"/>
      <c r="D251" s="223" t="s">
        <v>273</v>
      </c>
      <c r="E251" s="291"/>
      <c r="F251" s="291"/>
      <c r="G251" s="292">
        <f>C251+E251+F251</f>
        <v>0</v>
      </c>
      <c r="H251" s="315" t="s">
        <v>273</v>
      </c>
    </row>
    <row r="252" spans="1:8" ht="15.75" customHeight="1">
      <c r="A252" s="246"/>
      <c r="B252" s="239"/>
      <c r="C252" s="313"/>
      <c r="D252" s="243" t="s">
        <v>273</v>
      </c>
      <c r="E252" s="313"/>
      <c r="F252" s="313"/>
      <c r="G252" s="696"/>
      <c r="H252" s="317" t="s">
        <v>273</v>
      </c>
    </row>
    <row r="253" spans="1:8" s="246" customFormat="1" ht="15.75" customHeight="1">
      <c r="A253" s="240" t="s">
        <v>515</v>
      </c>
      <c r="B253" s="231"/>
      <c r="C253" s="293">
        <f>SUM(C254:C259)</f>
        <v>0</v>
      </c>
      <c r="D253" s="223" t="s">
        <v>273</v>
      </c>
      <c r="E253" s="293">
        <f>SUM(E254:E259)</f>
        <v>0</v>
      </c>
      <c r="F253" s="293">
        <f>SUM(F254:F259)</f>
        <v>0</v>
      </c>
      <c r="G253" s="292">
        <f aca="true" t="shared" si="11" ref="G253:G259">C253+E253+F253</f>
        <v>0</v>
      </c>
      <c r="H253" s="314" t="s">
        <v>273</v>
      </c>
    </row>
    <row r="254" spans="1:8" s="246" customFormat="1" ht="15.75" customHeight="1">
      <c r="A254" s="220" t="s">
        <v>620</v>
      </c>
      <c r="B254" s="231">
        <v>901</v>
      </c>
      <c r="C254" s="291"/>
      <c r="D254" s="223" t="s">
        <v>273</v>
      </c>
      <c r="E254" s="291"/>
      <c r="F254" s="291"/>
      <c r="G254" s="292">
        <f t="shared" si="11"/>
        <v>0</v>
      </c>
      <c r="H254" s="315" t="s">
        <v>273</v>
      </c>
    </row>
    <row r="255" spans="1:8" s="246" customFormat="1" ht="15.75" customHeight="1">
      <c r="A255" s="220" t="s">
        <v>621</v>
      </c>
      <c r="B255" s="231">
        <v>905</v>
      </c>
      <c r="C255" s="291"/>
      <c r="D255" s="223" t="s">
        <v>273</v>
      </c>
      <c r="E255" s="291"/>
      <c r="F255" s="291"/>
      <c r="G255" s="292">
        <f t="shared" si="11"/>
        <v>0</v>
      </c>
      <c r="H255" s="315" t="s">
        <v>273</v>
      </c>
    </row>
    <row r="256" spans="1:8" s="246" customFormat="1" ht="15.75" customHeight="1">
      <c r="A256" s="220" t="s">
        <v>622</v>
      </c>
      <c r="B256" s="231" t="s">
        <v>466</v>
      </c>
      <c r="C256" s="291"/>
      <c r="D256" s="223" t="s">
        <v>273</v>
      </c>
      <c r="E256" s="291"/>
      <c r="F256" s="291"/>
      <c r="G256" s="292">
        <f>C256+E256+F256</f>
        <v>0</v>
      </c>
      <c r="H256" s="315" t="s">
        <v>273</v>
      </c>
    </row>
    <row r="257" spans="1:8" s="246" customFormat="1" ht="15.75" customHeight="1">
      <c r="A257" s="220" t="s">
        <v>623</v>
      </c>
      <c r="B257" s="231">
        <v>903</v>
      </c>
      <c r="C257" s="291"/>
      <c r="D257" s="223" t="s">
        <v>273</v>
      </c>
      <c r="E257" s="291"/>
      <c r="F257" s="291"/>
      <c r="G257" s="292">
        <f t="shared" si="11"/>
        <v>0</v>
      </c>
      <c r="H257" s="315" t="s">
        <v>273</v>
      </c>
    </row>
    <row r="258" spans="1:8" s="246" customFormat="1" ht="15.75" customHeight="1">
      <c r="A258" s="220" t="s">
        <v>624</v>
      </c>
      <c r="B258" s="231" t="s">
        <v>467</v>
      </c>
      <c r="C258" s="291"/>
      <c r="D258" s="223" t="s">
        <v>273</v>
      </c>
      <c r="E258" s="291"/>
      <c r="F258" s="291"/>
      <c r="G258" s="292">
        <f t="shared" si="11"/>
        <v>0</v>
      </c>
      <c r="H258" s="315" t="s">
        <v>273</v>
      </c>
    </row>
    <row r="259" spans="1:8" s="246" customFormat="1" ht="15.75" customHeight="1">
      <c r="A259" s="220" t="s">
        <v>658</v>
      </c>
      <c r="B259" s="231" t="s">
        <v>468</v>
      </c>
      <c r="C259" s="291"/>
      <c r="D259" s="223" t="s">
        <v>273</v>
      </c>
      <c r="E259" s="291"/>
      <c r="F259" s="291"/>
      <c r="G259" s="292">
        <f t="shared" si="11"/>
        <v>0</v>
      </c>
      <c r="H259" s="315" t="s">
        <v>273</v>
      </c>
    </row>
    <row r="260" spans="1:8" ht="15.75" customHeight="1">
      <c r="A260" s="246"/>
      <c r="B260" s="239"/>
      <c r="C260" s="313"/>
      <c r="D260" s="243" t="s">
        <v>273</v>
      </c>
      <c r="E260" s="313"/>
      <c r="F260" s="313"/>
      <c r="G260" s="696"/>
      <c r="H260" s="317" t="s">
        <v>273</v>
      </c>
    </row>
    <row r="261" spans="1:8" ht="15.75" customHeight="1">
      <c r="A261" s="240" t="s">
        <v>469</v>
      </c>
      <c r="B261" s="231"/>
      <c r="C261" s="293">
        <f>SUM(C262:C269)+C271</f>
        <v>0</v>
      </c>
      <c r="D261" s="223" t="s">
        <v>273</v>
      </c>
      <c r="E261" s="293">
        <f>SUM(E262:E269)+E271</f>
        <v>0</v>
      </c>
      <c r="F261" s="293">
        <f>SUM(F262:F269)+F271</f>
        <v>0</v>
      </c>
      <c r="G261" s="292">
        <f aca="true" t="shared" si="12" ref="G261:G269">C261+E261+F261</f>
        <v>0</v>
      </c>
      <c r="H261" s="314" t="s">
        <v>273</v>
      </c>
    </row>
    <row r="262" spans="1:8" ht="15.75" customHeight="1">
      <c r="A262" s="558" t="s">
        <v>634</v>
      </c>
      <c r="B262" s="231">
        <v>915</v>
      </c>
      <c r="C262" s="291"/>
      <c r="D262" s="223" t="s">
        <v>273</v>
      </c>
      <c r="E262" s="291"/>
      <c r="F262" s="291"/>
      <c r="G262" s="292">
        <f t="shared" si="12"/>
        <v>0</v>
      </c>
      <c r="H262" s="315" t="s">
        <v>273</v>
      </c>
    </row>
    <row r="263" spans="1:8" ht="15.75" customHeight="1">
      <c r="A263" s="558" t="s">
        <v>671</v>
      </c>
      <c r="B263" s="231">
        <v>916</v>
      </c>
      <c r="C263" s="291"/>
      <c r="D263" s="223" t="s">
        <v>273</v>
      </c>
      <c r="E263" s="291"/>
      <c r="F263" s="291"/>
      <c r="G263" s="292">
        <f t="shared" si="12"/>
        <v>0</v>
      </c>
      <c r="H263" s="315" t="s">
        <v>273</v>
      </c>
    </row>
    <row r="264" spans="1:8" ht="15.75" customHeight="1">
      <c r="A264" s="220" t="s">
        <v>626</v>
      </c>
      <c r="B264" s="231">
        <v>909</v>
      </c>
      <c r="C264" s="291"/>
      <c r="D264" s="223" t="s">
        <v>273</v>
      </c>
      <c r="E264" s="291"/>
      <c r="F264" s="291"/>
      <c r="G264" s="292">
        <f t="shared" si="12"/>
        <v>0</v>
      </c>
      <c r="H264" s="315" t="s">
        <v>273</v>
      </c>
    </row>
    <row r="265" spans="1:8" ht="15.75" customHeight="1">
      <c r="A265" s="558" t="s">
        <v>627</v>
      </c>
      <c r="B265" s="231">
        <v>912</v>
      </c>
      <c r="C265" s="291"/>
      <c r="D265" s="223" t="s">
        <v>273</v>
      </c>
      <c r="E265" s="291"/>
      <c r="F265" s="291"/>
      <c r="G265" s="292">
        <f t="shared" si="12"/>
        <v>0</v>
      </c>
      <c r="H265" s="315" t="s">
        <v>273</v>
      </c>
    </row>
    <row r="266" spans="1:8" ht="15.75" customHeight="1">
      <c r="A266" s="558" t="s">
        <v>633</v>
      </c>
      <c r="B266" s="231">
        <v>913</v>
      </c>
      <c r="C266" s="291"/>
      <c r="D266" s="223" t="s">
        <v>273</v>
      </c>
      <c r="E266" s="291"/>
      <c r="F266" s="291"/>
      <c r="G266" s="292">
        <f t="shared" si="12"/>
        <v>0</v>
      </c>
      <c r="H266" s="315" t="s">
        <v>273</v>
      </c>
    </row>
    <row r="267" spans="1:8" ht="15.75" customHeight="1">
      <c r="A267" s="558" t="s">
        <v>632</v>
      </c>
      <c r="B267" s="231">
        <v>914</v>
      </c>
      <c r="C267" s="291"/>
      <c r="D267" s="223" t="s">
        <v>273</v>
      </c>
      <c r="E267" s="291"/>
      <c r="F267" s="291"/>
      <c r="G267" s="292">
        <f t="shared" si="12"/>
        <v>0</v>
      </c>
      <c r="H267" s="315" t="s">
        <v>273</v>
      </c>
    </row>
    <row r="268" spans="1:8" ht="15.75" customHeight="1">
      <c r="A268" s="558" t="s">
        <v>630</v>
      </c>
      <c r="B268" s="231">
        <v>906</v>
      </c>
      <c r="C268" s="291"/>
      <c r="D268" s="223" t="s">
        <v>273</v>
      </c>
      <c r="E268" s="291"/>
      <c r="F268" s="291"/>
      <c r="G268" s="292">
        <f t="shared" si="12"/>
        <v>0</v>
      </c>
      <c r="H268" s="315" t="s">
        <v>273</v>
      </c>
    </row>
    <row r="269" spans="1:8" ht="15.75" customHeight="1">
      <c r="A269" s="220" t="s">
        <v>631</v>
      </c>
      <c r="B269" s="231">
        <v>910</v>
      </c>
      <c r="C269" s="291"/>
      <c r="D269" s="223" t="s">
        <v>273</v>
      </c>
      <c r="E269" s="291"/>
      <c r="F269" s="291"/>
      <c r="G269" s="292">
        <f t="shared" si="12"/>
        <v>0</v>
      </c>
      <c r="H269" s="315" t="s">
        <v>273</v>
      </c>
    </row>
    <row r="270" spans="1:8" ht="15.75" customHeight="1">
      <c r="A270" s="567" t="s">
        <v>655</v>
      </c>
      <c r="B270" s="316"/>
      <c r="C270" s="313"/>
      <c r="D270" s="243" t="s">
        <v>273</v>
      </c>
      <c r="E270" s="313"/>
      <c r="F270" s="313"/>
      <c r="G270" s="696"/>
      <c r="H270" s="317" t="s">
        <v>273</v>
      </c>
    </row>
    <row r="271" spans="1:8" ht="15.75" customHeight="1">
      <c r="A271" s="568" t="s">
        <v>470</v>
      </c>
      <c r="B271" s="222" t="s">
        <v>471</v>
      </c>
      <c r="C271" s="291"/>
      <c r="D271" s="223" t="s">
        <v>273</v>
      </c>
      <c r="E271" s="291"/>
      <c r="F271" s="291"/>
      <c r="G271" s="292">
        <f>C271+E271+F271</f>
        <v>0</v>
      </c>
      <c r="H271" s="315" t="s">
        <v>273</v>
      </c>
    </row>
    <row r="272" spans="1:10" ht="15.75">
      <c r="A272" s="569" t="s">
        <v>516</v>
      </c>
      <c r="B272" s="570"/>
      <c r="C272" s="571"/>
      <c r="D272" s="248" t="s">
        <v>273</v>
      </c>
      <c r="E272" s="571"/>
      <c r="F272" s="571"/>
      <c r="G272" s="572">
        <f>C272+E272+F272</f>
        <v>0</v>
      </c>
      <c r="H272" s="315" t="s">
        <v>273</v>
      </c>
      <c r="I272" s="244"/>
      <c r="J272" s="244"/>
    </row>
    <row r="273" spans="1:10" ht="15.75">
      <c r="A273" s="527"/>
      <c r="B273" s="507"/>
      <c r="C273" s="291"/>
      <c r="D273" s="223" t="s">
        <v>273</v>
      </c>
      <c r="E273" s="291"/>
      <c r="F273" s="291"/>
      <c r="G273" s="292">
        <f>C273+E273+F273</f>
        <v>0</v>
      </c>
      <c r="H273" s="315" t="s">
        <v>273</v>
      </c>
      <c r="I273" s="244"/>
      <c r="J273" s="244"/>
    </row>
    <row r="274" spans="1:10" ht="15.75">
      <c r="A274" s="527"/>
      <c r="B274" s="507"/>
      <c r="C274" s="291"/>
      <c r="D274" s="223" t="s">
        <v>273</v>
      </c>
      <c r="E274" s="291"/>
      <c r="F274" s="291"/>
      <c r="G274" s="292">
        <f>C274+E274+F274</f>
        <v>0</v>
      </c>
      <c r="H274" s="315" t="s">
        <v>273</v>
      </c>
      <c r="I274" s="244"/>
      <c r="J274" s="244"/>
    </row>
    <row r="275" spans="1:10" ht="15.75">
      <c r="A275" s="527"/>
      <c r="B275" s="507"/>
      <c r="C275" s="291"/>
      <c r="D275" s="223" t="s">
        <v>273</v>
      </c>
      <c r="E275" s="291"/>
      <c r="F275" s="291"/>
      <c r="G275" s="292">
        <f>C275+E275+F275</f>
        <v>0</v>
      </c>
      <c r="H275" s="315" t="s">
        <v>273</v>
      </c>
      <c r="I275" s="244"/>
      <c r="J275" s="244"/>
    </row>
    <row r="276" spans="2:8" s="246" customFormat="1" ht="15.75" customHeight="1">
      <c r="B276" s="316"/>
      <c r="C276" s="313"/>
      <c r="D276" s="243" t="s">
        <v>273</v>
      </c>
      <c r="E276" s="313"/>
      <c r="F276" s="313"/>
      <c r="G276" s="696"/>
      <c r="H276" s="317" t="s">
        <v>273</v>
      </c>
    </row>
    <row r="277" spans="1:8" s="246" customFormat="1" ht="15.75" customHeight="1">
      <c r="A277" s="240" t="s">
        <v>473</v>
      </c>
      <c r="B277" s="231"/>
      <c r="C277" s="293">
        <f>C278+C282</f>
        <v>0</v>
      </c>
      <c r="D277" s="223" t="s">
        <v>273</v>
      </c>
      <c r="E277" s="293">
        <f>E278+E282</f>
        <v>0</v>
      </c>
      <c r="F277" s="293">
        <f>F278+F282</f>
        <v>0</v>
      </c>
      <c r="G277" s="292">
        <f>C277+E277+F277</f>
        <v>0</v>
      </c>
      <c r="H277" s="314" t="s">
        <v>273</v>
      </c>
    </row>
    <row r="278" spans="1:8" ht="15.75" customHeight="1">
      <c r="A278" s="558" t="s">
        <v>656</v>
      </c>
      <c r="B278" s="231">
        <v>907</v>
      </c>
      <c r="C278" s="291"/>
      <c r="D278" s="223" t="s">
        <v>273</v>
      </c>
      <c r="E278" s="291"/>
      <c r="F278" s="291"/>
      <c r="G278" s="292">
        <f>C278+E278+F278</f>
        <v>0</v>
      </c>
      <c r="H278" s="315" t="s">
        <v>273</v>
      </c>
    </row>
    <row r="279" spans="1:9" ht="15.75" customHeight="1">
      <c r="A279" s="573" t="s">
        <v>474</v>
      </c>
      <c r="B279" s="316"/>
      <c r="C279" s="313"/>
      <c r="D279" s="243" t="s">
        <v>273</v>
      </c>
      <c r="E279" s="313"/>
      <c r="F279" s="313"/>
      <c r="G279" s="696"/>
      <c r="H279" s="317" t="s">
        <v>273</v>
      </c>
      <c r="I279" s="244"/>
    </row>
    <row r="280" spans="1:8" ht="15.75" customHeight="1">
      <c r="A280" s="220" t="s">
        <v>653</v>
      </c>
      <c r="B280" s="231">
        <v>958</v>
      </c>
      <c r="C280" s="291"/>
      <c r="D280" s="223" t="s">
        <v>273</v>
      </c>
      <c r="E280" s="291"/>
      <c r="F280" s="291"/>
      <c r="G280" s="292">
        <f>C280+E280+F280</f>
        <v>0</v>
      </c>
      <c r="H280" s="315" t="s">
        <v>273</v>
      </c>
    </row>
    <row r="281" spans="1:8" ht="15.75" customHeight="1">
      <c r="A281" s="558" t="s">
        <v>654</v>
      </c>
      <c r="B281" s="231" t="s">
        <v>475</v>
      </c>
      <c r="C281" s="291"/>
      <c r="D281" s="223" t="s">
        <v>273</v>
      </c>
      <c r="E281" s="291"/>
      <c r="F281" s="291"/>
      <c r="G281" s="292">
        <f>C281+E281+F281</f>
        <v>0</v>
      </c>
      <c r="H281" s="314" t="s">
        <v>273</v>
      </c>
    </row>
    <row r="282" spans="1:8" ht="15.75" customHeight="1">
      <c r="A282" s="558" t="s">
        <v>657</v>
      </c>
      <c r="B282" s="231">
        <v>989</v>
      </c>
      <c r="C282" s="291"/>
      <c r="D282" s="223" t="s">
        <v>273</v>
      </c>
      <c r="E282" s="291"/>
      <c r="F282" s="291"/>
      <c r="G282" s="292">
        <f>C282+E282+F282</f>
        <v>0</v>
      </c>
      <c r="H282" s="314" t="s">
        <v>273</v>
      </c>
    </row>
    <row r="283" spans="1:8" s="151" customFormat="1" ht="15.75">
      <c r="A283" s="561" t="s">
        <v>474</v>
      </c>
      <c r="B283" s="495"/>
      <c r="C283" s="563"/>
      <c r="D283" s="249" t="s">
        <v>273</v>
      </c>
      <c r="E283" s="563"/>
      <c r="F283" s="563"/>
      <c r="G283" s="574"/>
      <c r="H283" s="170" t="s">
        <v>273</v>
      </c>
    </row>
    <row r="284" spans="1:8" ht="15.75">
      <c r="A284" s="500" t="s">
        <v>752</v>
      </c>
      <c r="B284" s="501">
        <v>811</v>
      </c>
      <c r="C284" s="291"/>
      <c r="D284" s="223" t="s">
        <v>273</v>
      </c>
      <c r="E284" s="291"/>
      <c r="F284" s="291"/>
      <c r="G284" s="292">
        <f aca="true" t="shared" si="13" ref="G284:G290">C284+E284+F284</f>
        <v>0</v>
      </c>
      <c r="H284" s="314" t="s">
        <v>273</v>
      </c>
    </row>
    <row r="285" spans="1:8" ht="15.75">
      <c r="A285" s="500" t="s">
        <v>652</v>
      </c>
      <c r="B285" s="502">
        <v>812</v>
      </c>
      <c r="C285" s="291"/>
      <c r="D285" s="223" t="s">
        <v>273</v>
      </c>
      <c r="E285" s="291"/>
      <c r="F285" s="291"/>
      <c r="G285" s="292">
        <f t="shared" si="13"/>
        <v>0</v>
      </c>
      <c r="H285" s="314" t="s">
        <v>273</v>
      </c>
    </row>
    <row r="286" spans="1:10" ht="15.75">
      <c r="A286" s="500" t="s">
        <v>476</v>
      </c>
      <c r="B286" s="502" t="s">
        <v>296</v>
      </c>
      <c r="C286" s="291"/>
      <c r="D286" s="223" t="s">
        <v>273</v>
      </c>
      <c r="E286" s="224"/>
      <c r="F286" s="224"/>
      <c r="G286" s="575">
        <f t="shared" si="13"/>
        <v>0</v>
      </c>
      <c r="H286" s="576" t="s">
        <v>273</v>
      </c>
      <c r="I286" s="244"/>
      <c r="J286" s="244"/>
    </row>
    <row r="287" spans="1:10" ht="15.75">
      <c r="A287" s="500" t="s">
        <v>477</v>
      </c>
      <c r="B287" s="502" t="s">
        <v>478</v>
      </c>
      <c r="C287" s="577"/>
      <c r="D287" s="223" t="s">
        <v>273</v>
      </c>
      <c r="E287" s="291"/>
      <c r="F287" s="224"/>
      <c r="G287" s="292">
        <f t="shared" si="13"/>
        <v>0</v>
      </c>
      <c r="H287" s="314" t="s">
        <v>273</v>
      </c>
      <c r="I287" s="244"/>
      <c r="J287" s="244"/>
    </row>
    <row r="288" spans="1:8" ht="15.75">
      <c r="A288" s="500" t="s">
        <v>666</v>
      </c>
      <c r="B288" s="743">
        <v>104</v>
      </c>
      <c r="C288" s="291"/>
      <c r="D288" s="223" t="s">
        <v>273</v>
      </c>
      <c r="E288" s="291"/>
      <c r="F288" s="291"/>
      <c r="G288" s="292">
        <f t="shared" si="13"/>
        <v>0</v>
      </c>
      <c r="H288" s="314" t="s">
        <v>273</v>
      </c>
    </row>
    <row r="289" spans="1:8" ht="15.75">
      <c r="A289" s="506" t="s">
        <v>479</v>
      </c>
      <c r="B289" s="507"/>
      <c r="C289" s="291"/>
      <c r="D289" s="223" t="s">
        <v>273</v>
      </c>
      <c r="E289" s="291"/>
      <c r="F289" s="291"/>
      <c r="G289" s="292">
        <f t="shared" si="13"/>
        <v>0</v>
      </c>
      <c r="H289" s="314" t="s">
        <v>273</v>
      </c>
    </row>
    <row r="290" spans="1:8" ht="15.75">
      <c r="A290" s="527"/>
      <c r="B290" s="507"/>
      <c r="C290" s="291"/>
      <c r="D290" s="223" t="s">
        <v>273</v>
      </c>
      <c r="E290" s="291"/>
      <c r="F290" s="291"/>
      <c r="G290" s="292">
        <f t="shared" si="13"/>
        <v>0</v>
      </c>
      <c r="H290" s="314" t="s">
        <v>273</v>
      </c>
    </row>
    <row r="291" spans="1:8" ht="15.75" customHeight="1">
      <c r="A291" s="215"/>
      <c r="B291" s="578"/>
      <c r="C291" s="313"/>
      <c r="D291" s="243" t="s">
        <v>273</v>
      </c>
      <c r="E291" s="313"/>
      <c r="F291" s="313"/>
      <c r="G291" s="696"/>
      <c r="H291" s="317" t="s">
        <v>273</v>
      </c>
    </row>
    <row r="292" spans="1:8" s="303" customFormat="1" ht="19.5" customHeight="1">
      <c r="A292" s="444" t="s">
        <v>517</v>
      </c>
      <c r="B292" s="231" t="s">
        <v>480</v>
      </c>
      <c r="C292" s="522">
        <f>C216+C247+C253+C261+C277</f>
        <v>0</v>
      </c>
      <c r="D292" s="446" t="s">
        <v>273</v>
      </c>
      <c r="E292" s="522">
        <f>E216+E247+E253+E261+E277</f>
        <v>0</v>
      </c>
      <c r="F292" s="522">
        <f>F216+F247+F253+F261+F277</f>
        <v>0</v>
      </c>
      <c r="G292" s="522">
        <f>C292+E292+F292</f>
        <v>0</v>
      </c>
      <c r="H292" s="579" t="s">
        <v>273</v>
      </c>
    </row>
    <row r="293" spans="1:8" ht="15.75" customHeight="1">
      <c r="A293" s="246"/>
      <c r="B293" s="316"/>
      <c r="C293" s="313"/>
      <c r="D293" s="695"/>
      <c r="E293" s="313"/>
      <c r="F293" s="313"/>
      <c r="G293" s="696"/>
      <c r="H293" s="697"/>
    </row>
    <row r="294" spans="1:8" ht="15.75" customHeight="1">
      <c r="A294" s="580"/>
      <c r="B294" s="316"/>
      <c r="C294" s="313"/>
      <c r="D294" s="695"/>
      <c r="E294" s="313"/>
      <c r="F294" s="313"/>
      <c r="G294" s="696"/>
      <c r="H294" s="697"/>
    </row>
    <row r="295" spans="1:8" s="303" customFormat="1" ht="19.5" customHeight="1" thickBot="1">
      <c r="A295" s="510" t="s">
        <v>481</v>
      </c>
      <c r="B295" s="511"/>
      <c r="C295" s="551">
        <f>C209+C292</f>
        <v>0</v>
      </c>
      <c r="D295" s="551">
        <f>D209</f>
        <v>0</v>
      </c>
      <c r="E295" s="551">
        <f>E292</f>
        <v>0</v>
      </c>
      <c r="F295" s="551">
        <f>F209+F292</f>
        <v>0</v>
      </c>
      <c r="G295" s="551">
        <f>C295+E295+F295</f>
        <v>0</v>
      </c>
      <c r="H295" s="552">
        <f>H209</f>
        <v>0</v>
      </c>
    </row>
    <row r="296" spans="1:8" ht="15.75" customHeight="1" thickTop="1">
      <c r="A296" s="246"/>
      <c r="B296" s="556"/>
      <c r="C296" s="246"/>
      <c r="D296" s="246"/>
      <c r="E296" s="246"/>
      <c r="F296" s="246"/>
      <c r="G296" s="557"/>
      <c r="H296" s="246"/>
    </row>
    <row r="297" spans="1:8" ht="15.75" customHeight="1">
      <c r="A297" s="246"/>
      <c r="B297" s="556"/>
      <c r="C297" s="246"/>
      <c r="D297" s="246"/>
      <c r="E297" s="246"/>
      <c r="F297" s="246"/>
      <c r="G297" s="557"/>
      <c r="H297" s="246"/>
    </row>
    <row r="298" spans="1:8" ht="15.75" customHeight="1">
      <c r="A298" s="246"/>
      <c r="B298" s="556"/>
      <c r="C298" s="246"/>
      <c r="D298" s="246"/>
      <c r="E298" s="246"/>
      <c r="F298" s="246"/>
      <c r="G298" s="557"/>
      <c r="H298" s="246"/>
    </row>
    <row r="299" spans="1:8" ht="15.75" customHeight="1">
      <c r="A299" s="246"/>
      <c r="B299" s="556"/>
      <c r="C299" s="246"/>
      <c r="D299" s="246"/>
      <c r="E299" s="246"/>
      <c r="F299" s="246"/>
      <c r="G299" s="557"/>
      <c r="H299" s="246"/>
    </row>
    <row r="300" spans="1:8" ht="15.75" customHeight="1">
      <c r="A300" s="246"/>
      <c r="B300" s="556"/>
      <c r="C300" s="246"/>
      <c r="D300" s="246"/>
      <c r="E300" s="246"/>
      <c r="F300" s="246"/>
      <c r="G300" s="557"/>
      <c r="H300" s="246"/>
    </row>
    <row r="301" spans="1:8" ht="15.75" customHeight="1">
      <c r="A301" s="246"/>
      <c r="B301" s="556"/>
      <c r="C301" s="246"/>
      <c r="D301" s="246"/>
      <c r="E301" s="246"/>
      <c r="F301" s="246"/>
      <c r="G301" s="557"/>
      <c r="H301" s="246"/>
    </row>
    <row r="302" spans="1:8" ht="15.75" customHeight="1">
      <c r="A302" s="246"/>
      <c r="B302" s="556"/>
      <c r="C302" s="246"/>
      <c r="D302" s="246"/>
      <c r="E302" s="246"/>
      <c r="F302" s="246"/>
      <c r="G302" s="557"/>
      <c r="H302" s="246"/>
    </row>
    <row r="303" spans="1:8" ht="15.75" customHeight="1">
      <c r="A303" s="246"/>
      <c r="B303" s="556"/>
      <c r="C303" s="246"/>
      <c r="D303" s="246"/>
      <c r="E303" s="246"/>
      <c r="F303" s="246"/>
      <c r="G303" s="557"/>
      <c r="H303" s="246"/>
    </row>
  </sheetData>
  <sheetProtection/>
  <printOptions/>
  <pageMargins left="0.7480314960629921" right="0.7480314960629921" top="0.2755905511811024" bottom="0.2755905511811024" header="0.11811023622047245" footer="0.11811023622047245"/>
  <pageSetup firstPageNumber="12" useFirstPageNumber="1" fitToHeight="4" horizontalDpi="600" verticalDpi="600" orientation="portrait" paperSize="9" scale="47" r:id="rId1"/>
  <headerFooter alignWithMargins="0">
    <oddFooter>&amp;L&amp;D, &amp;T&amp;C&amp;P</oddFooter>
  </headerFooter>
  <rowBreaks count="3" manualBreakCount="3">
    <brk id="94" max="7" man="1"/>
    <brk id="169" max="7" man="1"/>
    <brk id="209" max="7" man="1"/>
  </rowBreaks>
  <ignoredErrors>
    <ignoredError sqref="C9:H9 B209 B257:B259 B271:B281 B286:B287 B251:B255 B289:B292 B223:B245" numberStoredAsText="1"/>
    <ignoredError sqref="G16:G18 G31:G33 G41 G96:G98 G120 G137:G139 G149 G171 G187 G209" formula="1"/>
    <ignoredError sqref="G19:G20 C224:G224 G22 G23:G29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240"/>
  <sheetViews>
    <sheetView showGridLines="0" zoomScale="60" zoomScaleNormal="60" zoomScalePageLayoutView="0" workbookViewId="0" topLeftCell="A1">
      <pane xSplit="2" ySplit="14" topLeftCell="C221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18" sqref="A18:A240"/>
    </sheetView>
  </sheetViews>
  <sheetFormatPr defaultColWidth="11.4453125" defaultRowHeight="15.75" customHeight="1"/>
  <cols>
    <col min="1" max="1" width="39.88671875" style="237" customWidth="1"/>
    <col min="2" max="2" width="5.77734375" style="359" customWidth="1"/>
    <col min="3" max="6" width="11.77734375" style="237" customWidth="1"/>
    <col min="7" max="8" width="11.3359375" style="237" customWidth="1"/>
    <col min="9" max="10" width="11.77734375" style="237" customWidth="1"/>
    <col min="11" max="11" width="10.77734375" style="237" customWidth="1"/>
    <col min="12" max="12" width="13.77734375" style="51" customWidth="1"/>
    <col min="13" max="13" width="11.99609375" style="237" customWidth="1"/>
    <col min="14" max="16384" width="11.4453125" style="237" customWidth="1"/>
  </cols>
  <sheetData>
    <row r="1" spans="1:13" ht="15.75" customHeight="1" thickBot="1">
      <c r="A1" s="318" t="s">
        <v>518</v>
      </c>
      <c r="B1" s="319"/>
      <c r="D1" s="259"/>
      <c r="E1" s="259"/>
      <c r="F1" s="258"/>
      <c r="G1" s="258"/>
      <c r="H1" s="258"/>
      <c r="I1" s="258"/>
      <c r="K1" s="271"/>
      <c r="L1" s="156" t="s">
        <v>0</v>
      </c>
      <c r="M1" s="320" t="s">
        <v>1</v>
      </c>
    </row>
    <row r="2" spans="1:9" ht="15.75" customHeight="1" thickTop="1">
      <c r="A2" s="263" t="s">
        <v>519</v>
      </c>
      <c r="B2" s="321"/>
      <c r="C2" s="322"/>
      <c r="D2" s="259"/>
      <c r="E2" s="259"/>
      <c r="F2" s="258"/>
      <c r="G2" s="258"/>
      <c r="H2" s="258"/>
      <c r="I2" s="258"/>
    </row>
    <row r="3" spans="1:13" ht="15.75" customHeight="1" thickBot="1">
      <c r="A3" s="266" t="s">
        <v>942</v>
      </c>
      <c r="B3" s="319"/>
      <c r="D3" s="259"/>
      <c r="E3" s="259"/>
      <c r="F3" s="258"/>
      <c r="G3" s="258"/>
      <c r="H3" s="258"/>
      <c r="I3" s="258"/>
      <c r="L3" s="156" t="s">
        <v>520</v>
      </c>
      <c r="M3" s="323">
        <v>2015</v>
      </c>
    </row>
    <row r="4" spans="1:11" ht="15.75" customHeight="1" thickTop="1">
      <c r="A4" s="302"/>
      <c r="B4" s="319"/>
      <c r="D4" s="259"/>
      <c r="E4" s="259"/>
      <c r="F4" s="258"/>
      <c r="G4" s="258"/>
      <c r="H4" s="258"/>
      <c r="I4" s="258"/>
      <c r="K4" s="168"/>
    </row>
    <row r="5" spans="1:13" ht="15.75" customHeight="1">
      <c r="A5" s="324"/>
      <c r="B5" s="319"/>
      <c r="D5" s="259"/>
      <c r="E5" s="258"/>
      <c r="F5" s="259"/>
      <c r="G5" s="258"/>
      <c r="H5" s="258"/>
      <c r="I5" s="258"/>
      <c r="L5" s="164" t="s">
        <v>4</v>
      </c>
      <c r="M5" s="165" t="s">
        <v>1</v>
      </c>
    </row>
    <row r="6" spans="2:13" ht="15.75" customHeight="1">
      <c r="B6" s="319"/>
      <c r="D6" s="259"/>
      <c r="E6" s="259"/>
      <c r="F6" s="258"/>
      <c r="G6" s="258"/>
      <c r="H6" s="258"/>
      <c r="I6" s="258"/>
      <c r="K6" s="168"/>
      <c r="L6" s="171"/>
      <c r="M6" s="168"/>
    </row>
    <row r="7" spans="1:13" ht="15.75" customHeight="1">
      <c r="A7" s="271"/>
      <c r="B7" s="271"/>
      <c r="C7" s="271"/>
      <c r="D7" s="271"/>
      <c r="E7" s="271"/>
      <c r="F7" s="271"/>
      <c r="G7" s="302"/>
      <c r="H7" s="302"/>
      <c r="I7" s="271"/>
      <c r="J7" s="271"/>
      <c r="K7" s="271"/>
      <c r="L7" s="261"/>
      <c r="M7" s="271"/>
    </row>
    <row r="8" spans="1:13" ht="15.75" customHeight="1">
      <c r="A8" s="172"/>
      <c r="B8" s="325"/>
      <c r="C8" s="176" t="s">
        <v>521</v>
      </c>
      <c r="D8" s="179" t="s">
        <v>522</v>
      </c>
      <c r="E8" s="179" t="s">
        <v>523</v>
      </c>
      <c r="F8" s="179" t="s">
        <v>524</v>
      </c>
      <c r="G8" s="179" t="s">
        <v>525</v>
      </c>
      <c r="H8" s="179" t="s">
        <v>526</v>
      </c>
      <c r="I8" s="179" t="s">
        <v>240</v>
      </c>
      <c r="J8" s="275" t="s">
        <v>527</v>
      </c>
      <c r="K8" s="176" t="s">
        <v>528</v>
      </c>
      <c r="L8" s="326" t="s">
        <v>101</v>
      </c>
      <c r="M8" s="327">
        <v>425</v>
      </c>
    </row>
    <row r="9" spans="1:13" ht="15.75" customHeight="1">
      <c r="A9" s="181" t="s">
        <v>179</v>
      </c>
      <c r="B9" s="328" t="s">
        <v>245</v>
      </c>
      <c r="C9" s="183" t="s">
        <v>529</v>
      </c>
      <c r="D9" s="185" t="s">
        <v>530</v>
      </c>
      <c r="E9" s="150"/>
      <c r="F9" s="150"/>
      <c r="G9" s="150"/>
      <c r="H9" s="150"/>
      <c r="I9" s="150"/>
      <c r="J9" s="329"/>
      <c r="K9" s="198" t="s">
        <v>389</v>
      </c>
      <c r="L9" s="330" t="s">
        <v>374</v>
      </c>
      <c r="M9" s="163" t="s">
        <v>372</v>
      </c>
    </row>
    <row r="10" spans="1:13" ht="15.75" customHeight="1">
      <c r="A10" s="189"/>
      <c r="B10" s="328"/>
      <c r="C10" s="183" t="s">
        <v>531</v>
      </c>
      <c r="D10" s="331"/>
      <c r="E10" s="332"/>
      <c r="F10" s="332"/>
      <c r="G10" s="332"/>
      <c r="H10" s="332"/>
      <c r="I10" s="332"/>
      <c r="J10" s="333"/>
      <c r="K10" s="198" t="s">
        <v>489</v>
      </c>
      <c r="L10" s="334"/>
      <c r="M10" s="163" t="s">
        <v>532</v>
      </c>
    </row>
    <row r="11" spans="1:13" ht="15.75" customHeight="1">
      <c r="A11" s="189"/>
      <c r="B11" s="328"/>
      <c r="C11" s="183" t="s">
        <v>533</v>
      </c>
      <c r="D11" s="188" t="s">
        <v>390</v>
      </c>
      <c r="E11" s="335" t="s">
        <v>387</v>
      </c>
      <c r="F11" s="336" t="s">
        <v>390</v>
      </c>
      <c r="G11" s="337" t="s">
        <v>534</v>
      </c>
      <c r="H11" s="150"/>
      <c r="I11" s="150"/>
      <c r="J11" s="329"/>
      <c r="K11" s="198" t="s">
        <v>491</v>
      </c>
      <c r="L11" s="330" t="s">
        <v>535</v>
      </c>
      <c r="M11" s="163" t="s">
        <v>536</v>
      </c>
    </row>
    <row r="12" spans="1:13" ht="15.75" customHeight="1">
      <c r="A12" s="189"/>
      <c r="B12" s="203"/>
      <c r="C12" s="198" t="s">
        <v>537</v>
      </c>
      <c r="D12" s="151"/>
      <c r="E12" s="338" t="s">
        <v>538</v>
      </c>
      <c r="F12" s="188" t="s">
        <v>539</v>
      </c>
      <c r="G12" s="339" t="s">
        <v>540</v>
      </c>
      <c r="H12" s="340"/>
      <c r="I12" s="341"/>
      <c r="J12" s="342" t="s">
        <v>541</v>
      </c>
      <c r="K12" s="198" t="s">
        <v>408</v>
      </c>
      <c r="L12" s="343"/>
      <c r="M12" s="344" t="s">
        <v>542</v>
      </c>
    </row>
    <row r="13" spans="1:13" ht="15.75" customHeight="1">
      <c r="A13" s="181" t="s">
        <v>404</v>
      </c>
      <c r="B13" s="328"/>
      <c r="C13" s="198" t="s">
        <v>543</v>
      </c>
      <c r="D13" s="188" t="s">
        <v>544</v>
      </c>
      <c r="E13" s="345" t="s">
        <v>545</v>
      </c>
      <c r="F13" s="188" t="s">
        <v>544</v>
      </c>
      <c r="G13" s="346" t="s">
        <v>546</v>
      </c>
      <c r="H13" s="347" t="s">
        <v>547</v>
      </c>
      <c r="I13" s="348" t="s">
        <v>545</v>
      </c>
      <c r="J13" s="349" t="s">
        <v>548</v>
      </c>
      <c r="K13" s="198" t="s">
        <v>549</v>
      </c>
      <c r="L13" s="330" t="s">
        <v>550</v>
      </c>
      <c r="M13" s="344" t="s">
        <v>551</v>
      </c>
    </row>
    <row r="14" spans="1:13" ht="15.75" customHeight="1">
      <c r="A14" s="195"/>
      <c r="B14" s="195"/>
      <c r="C14" s="196"/>
      <c r="D14" s="195"/>
      <c r="E14" s="350"/>
      <c r="F14" s="195"/>
      <c r="G14" s="195"/>
      <c r="H14" s="211" t="s">
        <v>552</v>
      </c>
      <c r="I14" s="195"/>
      <c r="J14" s="196"/>
      <c r="K14" s="284" t="s">
        <v>552</v>
      </c>
      <c r="L14" s="351"/>
      <c r="M14" s="195"/>
    </row>
    <row r="15" spans="1:13" ht="15.75" customHeight="1">
      <c r="A15" s="270"/>
      <c r="B15" s="352"/>
      <c r="C15" s="287"/>
      <c r="D15" s="287"/>
      <c r="E15" s="288" t="s">
        <v>430</v>
      </c>
      <c r="F15" s="287"/>
      <c r="G15" s="353"/>
      <c r="H15" s="354"/>
      <c r="I15" s="287"/>
      <c r="J15" s="287"/>
      <c r="K15" s="354"/>
      <c r="L15" s="355"/>
      <c r="M15" s="172"/>
    </row>
    <row r="16" spans="1:13" s="386" customFormat="1" ht="19.5" customHeight="1">
      <c r="A16" s="444" t="s">
        <v>418</v>
      </c>
      <c r="B16" s="581" t="s">
        <v>245</v>
      </c>
      <c r="C16" s="521">
        <f>SUM(C18:C29)</f>
        <v>0</v>
      </c>
      <c r="D16" s="521">
        <f>SUM(D18:D29)</f>
        <v>0</v>
      </c>
      <c r="E16" s="521">
        <f>SUM(E18:E29)</f>
        <v>0</v>
      </c>
      <c r="F16" s="521">
        <f>I16+J16</f>
        <v>0</v>
      </c>
      <c r="G16" s="521">
        <f>SUM(G18:G29)</f>
        <v>0</v>
      </c>
      <c r="H16" s="521">
        <f>SUM(H18:H29)</f>
        <v>0</v>
      </c>
      <c r="I16" s="521">
        <f>G16+H16</f>
        <v>0</v>
      </c>
      <c r="J16" s="521">
        <f>SUM(J18:J29)</f>
        <v>0</v>
      </c>
      <c r="K16" s="521">
        <f>SUM(K18:K29)</f>
        <v>0</v>
      </c>
      <c r="L16" s="582">
        <f>C16+D16+F16+K16</f>
        <v>0</v>
      </c>
      <c r="M16" s="523">
        <f>SUM(M18:M29)</f>
        <v>0</v>
      </c>
    </row>
    <row r="17" spans="1:13" ht="15.75" customHeight="1">
      <c r="A17" s="246"/>
      <c r="B17" s="583"/>
      <c r="C17" s="215"/>
      <c r="D17" s="215"/>
      <c r="E17" s="215"/>
      <c r="F17" s="215"/>
      <c r="G17" s="215"/>
      <c r="H17" s="215"/>
      <c r="I17" s="215"/>
      <c r="J17" s="215"/>
      <c r="K17" s="215"/>
      <c r="L17" s="584"/>
      <c r="M17" s="152"/>
    </row>
    <row r="18" spans="1:13" ht="15.75" customHeight="1">
      <c r="A18" s="220" t="s">
        <v>781</v>
      </c>
      <c r="B18" s="357" t="s">
        <v>156</v>
      </c>
      <c r="C18" s="291"/>
      <c r="D18" s="291"/>
      <c r="E18" s="291"/>
      <c r="F18" s="291">
        <f aca="true" t="shared" si="0" ref="F18:F29">I18+J18</f>
        <v>0</v>
      </c>
      <c r="G18" s="291"/>
      <c r="H18" s="291"/>
      <c r="I18" s="293">
        <f aca="true" t="shared" si="1" ref="I18:I29">G18+H18</f>
        <v>0</v>
      </c>
      <c r="J18" s="291"/>
      <c r="K18" s="293"/>
      <c r="L18" s="356">
        <f aca="true" t="shared" si="2" ref="L18:L29">C18+D18+F18+K18</f>
        <v>0</v>
      </c>
      <c r="M18" s="294"/>
    </row>
    <row r="19" spans="1:13" s="270" customFormat="1" ht="15.75" customHeight="1">
      <c r="A19" s="295" t="s">
        <v>783</v>
      </c>
      <c r="B19" s="585" t="s">
        <v>419</v>
      </c>
      <c r="C19" s="291"/>
      <c r="D19" s="291"/>
      <c r="E19" s="291"/>
      <c r="F19" s="291">
        <f t="shared" si="0"/>
        <v>0</v>
      </c>
      <c r="G19" s="291"/>
      <c r="H19" s="293"/>
      <c r="I19" s="291">
        <f t="shared" si="1"/>
        <v>0</v>
      </c>
      <c r="J19" s="291"/>
      <c r="K19" s="293"/>
      <c r="L19" s="356">
        <f t="shared" si="2"/>
        <v>0</v>
      </c>
      <c r="M19" s="294"/>
    </row>
    <row r="20" spans="1:13" ht="15.75" customHeight="1">
      <c r="A20" s="220" t="s">
        <v>784</v>
      </c>
      <c r="B20" s="357" t="s">
        <v>420</v>
      </c>
      <c r="C20" s="291"/>
      <c r="D20" s="291"/>
      <c r="E20" s="291"/>
      <c r="F20" s="291">
        <f t="shared" si="0"/>
        <v>0</v>
      </c>
      <c r="G20" s="291"/>
      <c r="H20" s="291"/>
      <c r="I20" s="293">
        <f t="shared" si="1"/>
        <v>0</v>
      </c>
      <c r="J20" s="291"/>
      <c r="K20" s="293"/>
      <c r="L20" s="356">
        <f t="shared" si="2"/>
        <v>0</v>
      </c>
      <c r="M20" s="294"/>
    </row>
    <row r="21" spans="1:13" ht="15.75" customHeight="1">
      <c r="A21" s="220" t="s">
        <v>785</v>
      </c>
      <c r="B21" s="357" t="s">
        <v>421</v>
      </c>
      <c r="C21" s="291"/>
      <c r="D21" s="291"/>
      <c r="E21" s="291"/>
      <c r="F21" s="291">
        <f>I21+J21</f>
        <v>0</v>
      </c>
      <c r="G21" s="291"/>
      <c r="H21" s="291"/>
      <c r="I21" s="293">
        <f>G21+H21</f>
        <v>0</v>
      </c>
      <c r="J21" s="291"/>
      <c r="K21" s="293"/>
      <c r="L21" s="356">
        <f>C21+D21+F21+K21</f>
        <v>0</v>
      </c>
      <c r="M21" s="294"/>
    </row>
    <row r="22" spans="1:13" s="378" customFormat="1" ht="15.75" customHeight="1">
      <c r="A22" s="220" t="s">
        <v>786</v>
      </c>
      <c r="B22" s="222" t="s">
        <v>602</v>
      </c>
      <c r="C22" s="291"/>
      <c r="D22" s="291"/>
      <c r="E22" s="291"/>
      <c r="F22" s="291">
        <f t="shared" si="0"/>
        <v>0</v>
      </c>
      <c r="G22" s="291"/>
      <c r="H22" s="291"/>
      <c r="I22" s="293">
        <f t="shared" si="1"/>
        <v>0</v>
      </c>
      <c r="J22" s="291"/>
      <c r="K22" s="293"/>
      <c r="L22" s="356">
        <f t="shared" si="2"/>
        <v>0</v>
      </c>
      <c r="M22" s="294"/>
    </row>
    <row r="23" spans="1:13" ht="15.75" customHeight="1">
      <c r="A23" s="295" t="s">
        <v>787</v>
      </c>
      <c r="B23" s="585" t="s">
        <v>159</v>
      </c>
      <c r="C23" s="291"/>
      <c r="D23" s="291"/>
      <c r="E23" s="291"/>
      <c r="F23" s="291">
        <f t="shared" si="0"/>
        <v>0</v>
      </c>
      <c r="G23" s="291"/>
      <c r="H23" s="293"/>
      <c r="I23" s="291">
        <f t="shared" si="1"/>
        <v>0</v>
      </c>
      <c r="J23" s="291"/>
      <c r="K23" s="293"/>
      <c r="L23" s="356">
        <f t="shared" si="2"/>
        <v>0</v>
      </c>
      <c r="M23" s="294"/>
    </row>
    <row r="24" spans="1:13" s="246" customFormat="1" ht="15.75" customHeight="1">
      <c r="A24" s="220" t="s">
        <v>788</v>
      </c>
      <c r="B24" s="222" t="s">
        <v>422</v>
      </c>
      <c r="C24" s="291"/>
      <c r="D24" s="291"/>
      <c r="E24" s="291"/>
      <c r="F24" s="291">
        <f t="shared" si="0"/>
        <v>0</v>
      </c>
      <c r="G24" s="291"/>
      <c r="H24" s="291"/>
      <c r="I24" s="293">
        <f t="shared" si="1"/>
        <v>0</v>
      </c>
      <c r="J24" s="291"/>
      <c r="K24" s="293"/>
      <c r="L24" s="356">
        <f t="shared" si="2"/>
        <v>0</v>
      </c>
      <c r="M24" s="294"/>
    </row>
    <row r="25" spans="1:13" s="246" customFormat="1" ht="15.75" customHeight="1">
      <c r="A25" s="220" t="s">
        <v>789</v>
      </c>
      <c r="B25" s="222" t="s">
        <v>423</v>
      </c>
      <c r="C25" s="291"/>
      <c r="D25" s="291"/>
      <c r="E25" s="291"/>
      <c r="F25" s="291">
        <f t="shared" si="0"/>
        <v>0</v>
      </c>
      <c r="G25" s="291"/>
      <c r="H25" s="291"/>
      <c r="I25" s="293">
        <f t="shared" si="1"/>
        <v>0</v>
      </c>
      <c r="J25" s="291"/>
      <c r="K25" s="293"/>
      <c r="L25" s="356">
        <f t="shared" si="2"/>
        <v>0</v>
      </c>
      <c r="M25" s="294"/>
    </row>
    <row r="26" spans="1:13" ht="15.75" customHeight="1">
      <c r="A26" s="220" t="s">
        <v>790</v>
      </c>
      <c r="B26" s="357" t="s">
        <v>424</v>
      </c>
      <c r="C26" s="291"/>
      <c r="D26" s="291"/>
      <c r="E26" s="291"/>
      <c r="F26" s="291">
        <f t="shared" si="0"/>
        <v>0</v>
      </c>
      <c r="G26" s="291"/>
      <c r="H26" s="291"/>
      <c r="I26" s="293">
        <f t="shared" si="1"/>
        <v>0</v>
      </c>
      <c r="J26" s="291"/>
      <c r="K26" s="293"/>
      <c r="L26" s="356">
        <f t="shared" si="2"/>
        <v>0</v>
      </c>
      <c r="M26" s="294"/>
    </row>
    <row r="27" spans="1:13" s="270" customFormat="1" ht="15.75" customHeight="1">
      <c r="A27" s="295" t="s">
        <v>791</v>
      </c>
      <c r="B27" s="585" t="s">
        <v>425</v>
      </c>
      <c r="C27" s="291"/>
      <c r="D27" s="291"/>
      <c r="E27" s="291"/>
      <c r="F27" s="291">
        <f t="shared" si="0"/>
        <v>0</v>
      </c>
      <c r="G27" s="291"/>
      <c r="H27" s="293"/>
      <c r="I27" s="291">
        <f t="shared" si="1"/>
        <v>0</v>
      </c>
      <c r="J27" s="291"/>
      <c r="K27" s="293"/>
      <c r="L27" s="356">
        <f t="shared" si="2"/>
        <v>0</v>
      </c>
      <c r="M27" s="294"/>
    </row>
    <row r="28" spans="1:13" ht="15.75" customHeight="1">
      <c r="A28" s="220" t="s">
        <v>793</v>
      </c>
      <c r="B28" s="586" t="s">
        <v>426</v>
      </c>
      <c r="C28" s="291"/>
      <c r="D28" s="291"/>
      <c r="E28" s="291"/>
      <c r="F28" s="291">
        <f t="shared" si="0"/>
        <v>0</v>
      </c>
      <c r="G28" s="291"/>
      <c r="H28" s="291"/>
      <c r="I28" s="293">
        <f t="shared" si="1"/>
        <v>0</v>
      </c>
      <c r="J28" s="291"/>
      <c r="K28" s="293"/>
      <c r="L28" s="356">
        <f t="shared" si="2"/>
        <v>0</v>
      </c>
      <c r="M28" s="294"/>
    </row>
    <row r="29" spans="1:13" ht="15.75" customHeight="1">
      <c r="A29" s="220" t="s">
        <v>792</v>
      </c>
      <c r="B29" s="357" t="s">
        <v>427</v>
      </c>
      <c r="C29" s="291"/>
      <c r="D29" s="291"/>
      <c r="E29" s="291"/>
      <c r="F29" s="291">
        <f t="shared" si="0"/>
        <v>0</v>
      </c>
      <c r="G29" s="291"/>
      <c r="H29" s="291"/>
      <c r="I29" s="293">
        <f t="shared" si="1"/>
        <v>0</v>
      </c>
      <c r="J29" s="291"/>
      <c r="K29" s="293"/>
      <c r="L29" s="356">
        <f t="shared" si="2"/>
        <v>0</v>
      </c>
      <c r="M29" s="294"/>
    </row>
    <row r="30" spans="1:13" ht="15.75" customHeight="1">
      <c r="A30" s="152"/>
      <c r="B30" s="587"/>
      <c r="C30" s="313"/>
      <c r="D30" s="313"/>
      <c r="E30" s="313"/>
      <c r="F30" s="313"/>
      <c r="G30" s="313"/>
      <c r="H30" s="313"/>
      <c r="I30" s="215"/>
      <c r="J30" s="313"/>
      <c r="K30" s="215"/>
      <c r="L30" s="584"/>
      <c r="M30" s="475"/>
    </row>
    <row r="31" spans="1:13" s="300" customFormat="1" ht="19.5" customHeight="1">
      <c r="A31" s="444" t="s">
        <v>428</v>
      </c>
      <c r="B31" s="588"/>
      <c r="C31" s="521">
        <f>C33+C41+C94</f>
        <v>0</v>
      </c>
      <c r="D31" s="521">
        <f>D33+D41+D94</f>
        <v>0</v>
      </c>
      <c r="E31" s="521">
        <f>E33+E41+E94</f>
        <v>0</v>
      </c>
      <c r="F31" s="521">
        <f>I31+J31</f>
        <v>0</v>
      </c>
      <c r="G31" s="521">
        <f>G33+G41+G94</f>
        <v>0</v>
      </c>
      <c r="H31" s="521">
        <f>H33+H41+H94</f>
        <v>0</v>
      </c>
      <c r="I31" s="521">
        <f>G31+H31</f>
        <v>0</v>
      </c>
      <c r="J31" s="521">
        <f>J33+J41+J94</f>
        <v>0</v>
      </c>
      <c r="K31" s="521">
        <f>K33+K41+K94</f>
        <v>0</v>
      </c>
      <c r="L31" s="582">
        <f>C31+D31+F31+K31</f>
        <v>0</v>
      </c>
      <c r="M31" s="523">
        <f>M33+M41+M94</f>
        <v>0</v>
      </c>
    </row>
    <row r="32" spans="1:13" ht="15.75" customHeight="1">
      <c r="A32" s="152"/>
      <c r="B32" s="587"/>
      <c r="C32" s="313"/>
      <c r="D32" s="313"/>
      <c r="E32" s="313"/>
      <c r="F32" s="313"/>
      <c r="G32" s="313"/>
      <c r="H32" s="313"/>
      <c r="I32" s="215"/>
      <c r="J32" s="313"/>
      <c r="K32" s="215"/>
      <c r="L32" s="584"/>
      <c r="M32" s="475"/>
    </row>
    <row r="33" spans="1:13" s="270" customFormat="1" ht="15.75" customHeight="1">
      <c r="A33" s="455" t="s">
        <v>429</v>
      </c>
      <c r="B33" s="357"/>
      <c r="C33" s="293">
        <f>SUM(C34:C39)</f>
        <v>0</v>
      </c>
      <c r="D33" s="293">
        <f aca="true" t="shared" si="3" ref="D33:M33">SUM(D34:D39)</f>
        <v>0</v>
      </c>
      <c r="E33" s="293">
        <f t="shared" si="3"/>
        <v>0</v>
      </c>
      <c r="F33" s="293">
        <f aca="true" t="shared" si="4" ref="F33:F39">I33+J33</f>
        <v>0</v>
      </c>
      <c r="G33" s="293">
        <f t="shared" si="3"/>
        <v>0</v>
      </c>
      <c r="H33" s="293">
        <f t="shared" si="3"/>
        <v>0</v>
      </c>
      <c r="I33" s="293">
        <f aca="true" t="shared" si="5" ref="I33:I39">G33+H33</f>
        <v>0</v>
      </c>
      <c r="J33" s="293">
        <f t="shared" si="3"/>
        <v>0</v>
      </c>
      <c r="K33" s="293">
        <f>SUM(K34:K39)</f>
        <v>0</v>
      </c>
      <c r="L33" s="356">
        <f aca="true" t="shared" si="6" ref="L33:L39">C33+D33+F33+K33</f>
        <v>0</v>
      </c>
      <c r="M33" s="525">
        <f t="shared" si="3"/>
        <v>0</v>
      </c>
    </row>
    <row r="34" spans="1:13" ht="15.75" customHeight="1">
      <c r="A34" s="220" t="s">
        <v>782</v>
      </c>
      <c r="B34" s="357">
        <v>130</v>
      </c>
      <c r="C34" s="291"/>
      <c r="D34" s="291"/>
      <c r="E34" s="291"/>
      <c r="F34" s="291">
        <f t="shared" si="4"/>
        <v>0</v>
      </c>
      <c r="G34" s="291"/>
      <c r="H34" s="291"/>
      <c r="I34" s="293">
        <f t="shared" si="5"/>
        <v>0</v>
      </c>
      <c r="J34" s="291"/>
      <c r="K34" s="293"/>
      <c r="L34" s="356">
        <f t="shared" si="6"/>
        <v>0</v>
      </c>
      <c r="M34" s="294"/>
    </row>
    <row r="35" spans="1:13" ht="15.75" customHeight="1">
      <c r="A35" s="220" t="s">
        <v>794</v>
      </c>
      <c r="B35" s="357">
        <v>142</v>
      </c>
      <c r="C35" s="291"/>
      <c r="D35" s="291"/>
      <c r="E35" s="291"/>
      <c r="F35" s="291">
        <f t="shared" si="4"/>
        <v>0</v>
      </c>
      <c r="G35" s="291"/>
      <c r="H35" s="291"/>
      <c r="I35" s="293">
        <f t="shared" si="5"/>
        <v>0</v>
      </c>
      <c r="J35" s="291"/>
      <c r="K35" s="293"/>
      <c r="L35" s="356">
        <f t="shared" si="6"/>
        <v>0</v>
      </c>
      <c r="M35" s="294"/>
    </row>
    <row r="36" spans="1:13" s="270" customFormat="1" ht="15.75" customHeight="1">
      <c r="A36" s="220" t="s">
        <v>795</v>
      </c>
      <c r="B36" s="357">
        <v>133</v>
      </c>
      <c r="C36" s="291"/>
      <c r="D36" s="291"/>
      <c r="E36" s="291"/>
      <c r="F36" s="291">
        <f t="shared" si="4"/>
        <v>0</v>
      </c>
      <c r="G36" s="291"/>
      <c r="H36" s="291"/>
      <c r="I36" s="293">
        <f t="shared" si="5"/>
        <v>0</v>
      </c>
      <c r="J36" s="291"/>
      <c r="K36" s="293"/>
      <c r="L36" s="356">
        <f t="shared" si="6"/>
        <v>0</v>
      </c>
      <c r="M36" s="294"/>
    </row>
    <row r="37" spans="1:13" ht="15.75" customHeight="1">
      <c r="A37" s="220" t="s">
        <v>796</v>
      </c>
      <c r="B37" s="357">
        <v>136</v>
      </c>
      <c r="C37" s="291"/>
      <c r="D37" s="291"/>
      <c r="E37" s="291"/>
      <c r="F37" s="291">
        <f t="shared" si="4"/>
        <v>0</v>
      </c>
      <c r="G37" s="291"/>
      <c r="H37" s="291"/>
      <c r="I37" s="293">
        <f t="shared" si="5"/>
        <v>0</v>
      </c>
      <c r="J37" s="291"/>
      <c r="K37" s="293"/>
      <c r="L37" s="356">
        <f t="shared" si="6"/>
        <v>0</v>
      </c>
      <c r="M37" s="294"/>
    </row>
    <row r="38" spans="1:13" ht="15.75" customHeight="1">
      <c r="A38" s="220" t="s">
        <v>797</v>
      </c>
      <c r="B38" s="357">
        <v>139</v>
      </c>
      <c r="C38" s="291"/>
      <c r="D38" s="291"/>
      <c r="E38" s="291"/>
      <c r="F38" s="291">
        <f t="shared" si="4"/>
        <v>0</v>
      </c>
      <c r="G38" s="291"/>
      <c r="H38" s="291"/>
      <c r="I38" s="293">
        <f t="shared" si="5"/>
        <v>0</v>
      </c>
      <c r="J38" s="291"/>
      <c r="K38" s="293"/>
      <c r="L38" s="356">
        <f t="shared" si="6"/>
        <v>0</v>
      </c>
      <c r="M38" s="294"/>
    </row>
    <row r="39" spans="1:13" ht="15.75" customHeight="1">
      <c r="A39" s="220" t="s">
        <v>798</v>
      </c>
      <c r="B39" s="357">
        <v>189</v>
      </c>
      <c r="C39" s="291"/>
      <c r="D39" s="291"/>
      <c r="E39" s="291"/>
      <c r="F39" s="291">
        <f t="shared" si="4"/>
        <v>0</v>
      </c>
      <c r="G39" s="291"/>
      <c r="H39" s="291"/>
      <c r="I39" s="293">
        <f t="shared" si="5"/>
        <v>0</v>
      </c>
      <c r="J39" s="291"/>
      <c r="K39" s="293"/>
      <c r="L39" s="356">
        <f t="shared" si="6"/>
        <v>0</v>
      </c>
      <c r="M39" s="294"/>
    </row>
    <row r="40" spans="1:13" ht="15.75" customHeight="1">
      <c r="A40" s="456" t="s">
        <v>430</v>
      </c>
      <c r="B40" s="587" t="s">
        <v>245</v>
      </c>
      <c r="C40" s="313"/>
      <c r="D40" s="313"/>
      <c r="E40" s="313"/>
      <c r="F40" s="313"/>
      <c r="G40" s="313"/>
      <c r="H40" s="313"/>
      <c r="I40" s="215"/>
      <c r="J40" s="313"/>
      <c r="K40" s="215"/>
      <c r="L40" s="584"/>
      <c r="M40" s="475"/>
    </row>
    <row r="41" spans="1:13" ht="15.75" customHeight="1">
      <c r="A41" s="455" t="s">
        <v>431</v>
      </c>
      <c r="B41" s="357" t="s">
        <v>245</v>
      </c>
      <c r="C41" s="293">
        <f>SUM(C42:C92)</f>
        <v>0</v>
      </c>
      <c r="D41" s="293">
        <f aca="true" t="shared" si="7" ref="D41:M41">SUM(D42:D92)</f>
        <v>0</v>
      </c>
      <c r="E41" s="293">
        <f t="shared" si="7"/>
        <v>0</v>
      </c>
      <c r="F41" s="293">
        <f aca="true" t="shared" si="8" ref="F41:F92">I41+J41</f>
        <v>0</v>
      </c>
      <c r="G41" s="293">
        <f t="shared" si="7"/>
        <v>0</v>
      </c>
      <c r="H41" s="293">
        <f t="shared" si="7"/>
        <v>0</v>
      </c>
      <c r="I41" s="293">
        <f aca="true" t="shared" si="9" ref="I41:I92">G41+H41</f>
        <v>0</v>
      </c>
      <c r="J41" s="293">
        <f t="shared" si="7"/>
        <v>0</v>
      </c>
      <c r="K41" s="293">
        <f t="shared" si="7"/>
        <v>0</v>
      </c>
      <c r="L41" s="356">
        <f aca="true" t="shared" si="10" ref="L41:L92">C41+D41+F41+K41</f>
        <v>0</v>
      </c>
      <c r="M41" s="525">
        <f t="shared" si="7"/>
        <v>0</v>
      </c>
    </row>
    <row r="42" spans="1:13" ht="15.75" customHeight="1">
      <c r="A42" s="220" t="s">
        <v>800</v>
      </c>
      <c r="B42" s="357">
        <v>225</v>
      </c>
      <c r="C42" s="291"/>
      <c r="D42" s="291"/>
      <c r="E42" s="291"/>
      <c r="F42" s="291">
        <f t="shared" si="8"/>
        <v>0</v>
      </c>
      <c r="G42" s="291"/>
      <c r="H42" s="291"/>
      <c r="I42" s="293">
        <f t="shared" si="9"/>
        <v>0</v>
      </c>
      <c r="J42" s="291"/>
      <c r="K42" s="293"/>
      <c r="L42" s="356">
        <f t="shared" si="10"/>
        <v>0</v>
      </c>
      <c r="M42" s="294"/>
    </row>
    <row r="43" spans="1:13" ht="15.75" customHeight="1">
      <c r="A43" s="220" t="s">
        <v>801</v>
      </c>
      <c r="B43" s="357">
        <v>236</v>
      </c>
      <c r="C43" s="291"/>
      <c r="D43" s="291"/>
      <c r="E43" s="291"/>
      <c r="F43" s="291">
        <f t="shared" si="8"/>
        <v>0</v>
      </c>
      <c r="G43" s="291"/>
      <c r="H43" s="291"/>
      <c r="I43" s="293">
        <f t="shared" si="9"/>
        <v>0</v>
      </c>
      <c r="J43" s="291"/>
      <c r="K43" s="293"/>
      <c r="L43" s="356">
        <f t="shared" si="10"/>
        <v>0</v>
      </c>
      <c r="M43" s="294"/>
    </row>
    <row r="44" spans="1:13" ht="15.75" customHeight="1">
      <c r="A44" s="220" t="s">
        <v>802</v>
      </c>
      <c r="B44" s="357">
        <v>227</v>
      </c>
      <c r="C44" s="291"/>
      <c r="D44" s="291"/>
      <c r="E44" s="291"/>
      <c r="F44" s="291">
        <f t="shared" si="8"/>
        <v>0</v>
      </c>
      <c r="G44" s="291"/>
      <c r="H44" s="291"/>
      <c r="I44" s="293">
        <f t="shared" si="9"/>
        <v>0</v>
      </c>
      <c r="J44" s="291"/>
      <c r="K44" s="293"/>
      <c r="L44" s="356">
        <f t="shared" si="10"/>
        <v>0</v>
      </c>
      <c r="M44" s="294"/>
    </row>
    <row r="45" spans="1:13" ht="15.75" customHeight="1">
      <c r="A45" s="220" t="s">
        <v>803</v>
      </c>
      <c r="B45" s="357">
        <v>287</v>
      </c>
      <c r="C45" s="291"/>
      <c r="D45" s="291"/>
      <c r="E45" s="291"/>
      <c r="F45" s="291">
        <f t="shared" si="8"/>
        <v>0</v>
      </c>
      <c r="G45" s="291"/>
      <c r="H45" s="291"/>
      <c r="I45" s="293">
        <f t="shared" si="9"/>
        <v>0</v>
      </c>
      <c r="J45" s="291"/>
      <c r="K45" s="293"/>
      <c r="L45" s="356">
        <f t="shared" si="10"/>
        <v>0</v>
      </c>
      <c r="M45" s="294"/>
    </row>
    <row r="46" spans="1:13" ht="15.75" customHeight="1">
      <c r="A46" s="220" t="s">
        <v>804</v>
      </c>
      <c r="B46" s="357">
        <v>228</v>
      </c>
      <c r="C46" s="291"/>
      <c r="D46" s="291"/>
      <c r="E46" s="291"/>
      <c r="F46" s="291">
        <f t="shared" si="8"/>
        <v>0</v>
      </c>
      <c r="G46" s="291"/>
      <c r="H46" s="291"/>
      <c r="I46" s="293">
        <f t="shared" si="9"/>
        <v>0</v>
      </c>
      <c r="J46" s="291"/>
      <c r="K46" s="293"/>
      <c r="L46" s="356">
        <f t="shared" si="10"/>
        <v>0</v>
      </c>
      <c r="M46" s="294"/>
    </row>
    <row r="47" spans="1:13" ht="15.75" customHeight="1">
      <c r="A47" s="220" t="s">
        <v>806</v>
      </c>
      <c r="B47" s="357">
        <v>230</v>
      </c>
      <c r="C47" s="291"/>
      <c r="D47" s="291"/>
      <c r="E47" s="291"/>
      <c r="F47" s="291">
        <f t="shared" si="8"/>
        <v>0</v>
      </c>
      <c r="G47" s="291"/>
      <c r="H47" s="291"/>
      <c r="I47" s="293">
        <f t="shared" si="9"/>
        <v>0</v>
      </c>
      <c r="J47" s="291"/>
      <c r="K47" s="293"/>
      <c r="L47" s="356">
        <f t="shared" si="10"/>
        <v>0</v>
      </c>
      <c r="M47" s="294"/>
    </row>
    <row r="48" spans="1:13" ht="15.75" customHeight="1">
      <c r="A48" s="220" t="s">
        <v>805</v>
      </c>
      <c r="B48" s="357">
        <v>229</v>
      </c>
      <c r="C48" s="291"/>
      <c r="D48" s="291"/>
      <c r="E48" s="291"/>
      <c r="F48" s="291">
        <f t="shared" si="8"/>
        <v>0</v>
      </c>
      <c r="G48" s="291"/>
      <c r="H48" s="291"/>
      <c r="I48" s="293">
        <f t="shared" si="9"/>
        <v>0</v>
      </c>
      <c r="J48" s="291"/>
      <c r="K48" s="293"/>
      <c r="L48" s="356">
        <f t="shared" si="10"/>
        <v>0</v>
      </c>
      <c r="M48" s="294"/>
    </row>
    <row r="49" spans="1:13" ht="15.75" customHeight="1">
      <c r="A49" s="220" t="s">
        <v>807</v>
      </c>
      <c r="B49" s="357">
        <v>231</v>
      </c>
      <c r="C49" s="291"/>
      <c r="D49" s="291"/>
      <c r="E49" s="291"/>
      <c r="F49" s="291">
        <f t="shared" si="8"/>
        <v>0</v>
      </c>
      <c r="G49" s="291"/>
      <c r="H49" s="291"/>
      <c r="I49" s="293">
        <f t="shared" si="9"/>
        <v>0</v>
      </c>
      <c r="J49" s="291"/>
      <c r="K49" s="293"/>
      <c r="L49" s="356">
        <f t="shared" si="10"/>
        <v>0</v>
      </c>
      <c r="M49" s="294"/>
    </row>
    <row r="50" spans="1:13" ht="15.75" customHeight="1">
      <c r="A50" s="220" t="s">
        <v>808</v>
      </c>
      <c r="B50" s="357">
        <v>232</v>
      </c>
      <c r="C50" s="291"/>
      <c r="D50" s="291"/>
      <c r="E50" s="291"/>
      <c r="F50" s="291">
        <f t="shared" si="8"/>
        <v>0</v>
      </c>
      <c r="G50" s="291"/>
      <c r="H50" s="291"/>
      <c r="I50" s="293">
        <f t="shared" si="9"/>
        <v>0</v>
      </c>
      <c r="J50" s="291"/>
      <c r="K50" s="293"/>
      <c r="L50" s="356">
        <f t="shared" si="10"/>
        <v>0</v>
      </c>
      <c r="M50" s="294"/>
    </row>
    <row r="51" spans="1:13" ht="15.75" customHeight="1">
      <c r="A51" s="220" t="s">
        <v>809</v>
      </c>
      <c r="B51" s="357">
        <v>233</v>
      </c>
      <c r="C51" s="291"/>
      <c r="D51" s="291"/>
      <c r="E51" s="291"/>
      <c r="F51" s="291">
        <f t="shared" si="8"/>
        <v>0</v>
      </c>
      <c r="G51" s="291"/>
      <c r="H51" s="291"/>
      <c r="I51" s="293">
        <f t="shared" si="9"/>
        <v>0</v>
      </c>
      <c r="J51" s="291"/>
      <c r="K51" s="293"/>
      <c r="L51" s="356">
        <f t="shared" si="10"/>
        <v>0</v>
      </c>
      <c r="M51" s="294"/>
    </row>
    <row r="52" spans="1:13" ht="15.75" customHeight="1">
      <c r="A52" s="220" t="s">
        <v>811</v>
      </c>
      <c r="B52" s="357">
        <v>234</v>
      </c>
      <c r="C52" s="291"/>
      <c r="D52" s="291"/>
      <c r="E52" s="291"/>
      <c r="F52" s="291">
        <f t="shared" si="8"/>
        <v>0</v>
      </c>
      <c r="G52" s="291"/>
      <c r="H52" s="291"/>
      <c r="I52" s="293">
        <f t="shared" si="9"/>
        <v>0</v>
      </c>
      <c r="J52" s="291"/>
      <c r="K52" s="293"/>
      <c r="L52" s="356">
        <f t="shared" si="10"/>
        <v>0</v>
      </c>
      <c r="M52" s="294"/>
    </row>
    <row r="53" spans="1:13" ht="15.75" customHeight="1">
      <c r="A53" s="220" t="s">
        <v>812</v>
      </c>
      <c r="B53" s="357">
        <v>247</v>
      </c>
      <c r="C53" s="291"/>
      <c r="D53" s="291"/>
      <c r="E53" s="291"/>
      <c r="F53" s="291">
        <f t="shared" si="8"/>
        <v>0</v>
      </c>
      <c r="G53" s="291"/>
      <c r="H53" s="291"/>
      <c r="I53" s="293">
        <f t="shared" si="9"/>
        <v>0</v>
      </c>
      <c r="J53" s="291"/>
      <c r="K53" s="293"/>
      <c r="L53" s="356">
        <f t="shared" si="10"/>
        <v>0</v>
      </c>
      <c r="M53" s="294"/>
    </row>
    <row r="54" spans="1:13" ht="15.75" customHeight="1">
      <c r="A54" s="220" t="s">
        <v>810</v>
      </c>
      <c r="B54" s="357">
        <v>235</v>
      </c>
      <c r="C54" s="291"/>
      <c r="D54" s="291"/>
      <c r="E54" s="291"/>
      <c r="F54" s="291">
        <f t="shared" si="8"/>
        <v>0</v>
      </c>
      <c r="G54" s="291"/>
      <c r="H54" s="291"/>
      <c r="I54" s="293">
        <f t="shared" si="9"/>
        <v>0</v>
      </c>
      <c r="J54" s="291"/>
      <c r="K54" s="293"/>
      <c r="L54" s="356">
        <f t="shared" si="10"/>
        <v>0</v>
      </c>
      <c r="M54" s="294"/>
    </row>
    <row r="55" spans="1:13" ht="15.75" customHeight="1">
      <c r="A55" s="220" t="s">
        <v>813</v>
      </c>
      <c r="B55" s="357">
        <v>274</v>
      </c>
      <c r="C55" s="291"/>
      <c r="D55" s="291"/>
      <c r="E55" s="291"/>
      <c r="F55" s="291">
        <f t="shared" si="8"/>
        <v>0</v>
      </c>
      <c r="G55" s="291"/>
      <c r="H55" s="291"/>
      <c r="I55" s="293">
        <f t="shared" si="9"/>
        <v>0</v>
      </c>
      <c r="J55" s="291"/>
      <c r="K55" s="293"/>
      <c r="L55" s="356">
        <f t="shared" si="10"/>
        <v>0</v>
      </c>
      <c r="M55" s="294"/>
    </row>
    <row r="56" spans="1:13" ht="15.75" customHeight="1">
      <c r="A56" s="220" t="s">
        <v>814</v>
      </c>
      <c r="B56" s="357">
        <v>245</v>
      </c>
      <c r="C56" s="291"/>
      <c r="D56" s="291"/>
      <c r="E56" s="291"/>
      <c r="F56" s="291">
        <f t="shared" si="8"/>
        <v>0</v>
      </c>
      <c r="G56" s="291"/>
      <c r="H56" s="291"/>
      <c r="I56" s="293">
        <f t="shared" si="9"/>
        <v>0</v>
      </c>
      <c r="J56" s="291"/>
      <c r="K56" s="293"/>
      <c r="L56" s="356">
        <f t="shared" si="10"/>
        <v>0</v>
      </c>
      <c r="M56" s="294"/>
    </row>
    <row r="57" spans="1:13" ht="15.75" customHeight="1">
      <c r="A57" s="220" t="s">
        <v>815</v>
      </c>
      <c r="B57" s="357">
        <v>271</v>
      </c>
      <c r="C57" s="291"/>
      <c r="D57" s="291"/>
      <c r="E57" s="291"/>
      <c r="F57" s="291">
        <f t="shared" si="8"/>
        <v>0</v>
      </c>
      <c r="G57" s="291"/>
      <c r="H57" s="291"/>
      <c r="I57" s="293">
        <f t="shared" si="9"/>
        <v>0</v>
      </c>
      <c r="J57" s="291"/>
      <c r="K57" s="293"/>
      <c r="L57" s="356">
        <f t="shared" si="10"/>
        <v>0</v>
      </c>
      <c r="M57" s="294"/>
    </row>
    <row r="58" spans="1:13" ht="15.75" customHeight="1">
      <c r="A58" s="220" t="s">
        <v>816</v>
      </c>
      <c r="B58" s="357">
        <v>238</v>
      </c>
      <c r="C58" s="291"/>
      <c r="D58" s="291"/>
      <c r="E58" s="291"/>
      <c r="F58" s="291">
        <f t="shared" si="8"/>
        <v>0</v>
      </c>
      <c r="G58" s="291"/>
      <c r="H58" s="291"/>
      <c r="I58" s="293">
        <f t="shared" si="9"/>
        <v>0</v>
      </c>
      <c r="J58" s="291"/>
      <c r="K58" s="293"/>
      <c r="L58" s="356">
        <f t="shared" si="10"/>
        <v>0</v>
      </c>
      <c r="M58" s="294"/>
    </row>
    <row r="59" spans="1:13" ht="15.75" customHeight="1">
      <c r="A59" s="220" t="s">
        <v>817</v>
      </c>
      <c r="B59" s="357">
        <v>239</v>
      </c>
      <c r="C59" s="291"/>
      <c r="D59" s="291"/>
      <c r="E59" s="291"/>
      <c r="F59" s="291">
        <f t="shared" si="8"/>
        <v>0</v>
      </c>
      <c r="G59" s="291"/>
      <c r="H59" s="291"/>
      <c r="I59" s="293">
        <f t="shared" si="9"/>
        <v>0</v>
      </c>
      <c r="J59" s="291"/>
      <c r="K59" s="293"/>
      <c r="L59" s="356">
        <f t="shared" si="10"/>
        <v>0</v>
      </c>
      <c r="M59" s="294"/>
    </row>
    <row r="60" spans="1:13" ht="15.75" customHeight="1">
      <c r="A60" s="220" t="s">
        <v>818</v>
      </c>
      <c r="B60" s="357">
        <v>240</v>
      </c>
      <c r="C60" s="291"/>
      <c r="D60" s="291"/>
      <c r="E60" s="291"/>
      <c r="F60" s="291">
        <f t="shared" si="8"/>
        <v>0</v>
      </c>
      <c r="G60" s="291"/>
      <c r="H60" s="291"/>
      <c r="I60" s="293">
        <f t="shared" si="9"/>
        <v>0</v>
      </c>
      <c r="J60" s="291"/>
      <c r="K60" s="293"/>
      <c r="L60" s="356">
        <f t="shared" si="10"/>
        <v>0</v>
      </c>
      <c r="M60" s="294"/>
    </row>
    <row r="61" spans="1:13" ht="15.75" customHeight="1">
      <c r="A61" s="220" t="s">
        <v>819</v>
      </c>
      <c r="B61" s="357">
        <v>241</v>
      </c>
      <c r="C61" s="291"/>
      <c r="D61" s="291"/>
      <c r="E61" s="291"/>
      <c r="F61" s="291">
        <f t="shared" si="8"/>
        <v>0</v>
      </c>
      <c r="G61" s="291"/>
      <c r="H61" s="291"/>
      <c r="I61" s="293">
        <f t="shared" si="9"/>
        <v>0</v>
      </c>
      <c r="J61" s="291"/>
      <c r="K61" s="293"/>
      <c r="L61" s="356">
        <f t="shared" si="10"/>
        <v>0</v>
      </c>
      <c r="M61" s="294"/>
    </row>
    <row r="62" spans="1:13" ht="15.75" customHeight="1">
      <c r="A62" s="220" t="s">
        <v>821</v>
      </c>
      <c r="B62" s="357">
        <v>243</v>
      </c>
      <c r="C62" s="291"/>
      <c r="D62" s="291"/>
      <c r="E62" s="291"/>
      <c r="F62" s="291">
        <f t="shared" si="8"/>
        <v>0</v>
      </c>
      <c r="G62" s="291"/>
      <c r="H62" s="291"/>
      <c r="I62" s="293">
        <f t="shared" si="9"/>
        <v>0</v>
      </c>
      <c r="J62" s="291"/>
      <c r="K62" s="293"/>
      <c r="L62" s="356">
        <f t="shared" si="10"/>
        <v>0</v>
      </c>
      <c r="M62" s="294"/>
    </row>
    <row r="63" spans="1:13" ht="15.75" customHeight="1">
      <c r="A63" s="220" t="s">
        <v>820</v>
      </c>
      <c r="B63" s="357">
        <v>244</v>
      </c>
      <c r="C63" s="291"/>
      <c r="D63" s="291"/>
      <c r="E63" s="291"/>
      <c r="F63" s="291">
        <f t="shared" si="8"/>
        <v>0</v>
      </c>
      <c r="G63" s="291"/>
      <c r="H63" s="291"/>
      <c r="I63" s="293">
        <f t="shared" si="9"/>
        <v>0</v>
      </c>
      <c r="J63" s="291"/>
      <c r="K63" s="293"/>
      <c r="L63" s="356">
        <f t="shared" si="10"/>
        <v>0</v>
      </c>
      <c r="M63" s="294"/>
    </row>
    <row r="64" spans="1:13" ht="15.75" customHeight="1">
      <c r="A64" s="220" t="s">
        <v>822</v>
      </c>
      <c r="B64" s="357">
        <v>248</v>
      </c>
      <c r="C64" s="291"/>
      <c r="D64" s="291"/>
      <c r="E64" s="291"/>
      <c r="F64" s="291">
        <f t="shared" si="8"/>
        <v>0</v>
      </c>
      <c r="G64" s="291"/>
      <c r="H64" s="291"/>
      <c r="I64" s="293">
        <f t="shared" si="9"/>
        <v>0</v>
      </c>
      <c r="J64" s="291"/>
      <c r="K64" s="293"/>
      <c r="L64" s="356">
        <f t="shared" si="10"/>
        <v>0</v>
      </c>
      <c r="M64" s="294"/>
    </row>
    <row r="65" spans="1:13" ht="15.75" customHeight="1">
      <c r="A65" s="220" t="s">
        <v>823</v>
      </c>
      <c r="B65" s="357">
        <v>249</v>
      </c>
      <c r="C65" s="291"/>
      <c r="D65" s="291"/>
      <c r="E65" s="291"/>
      <c r="F65" s="291">
        <f t="shared" si="8"/>
        <v>0</v>
      </c>
      <c r="G65" s="291"/>
      <c r="H65" s="291"/>
      <c r="I65" s="293">
        <f t="shared" si="9"/>
        <v>0</v>
      </c>
      <c r="J65" s="291"/>
      <c r="K65" s="293"/>
      <c r="L65" s="356">
        <f t="shared" si="10"/>
        <v>0</v>
      </c>
      <c r="M65" s="294"/>
    </row>
    <row r="66" spans="1:13" ht="15.75" customHeight="1">
      <c r="A66" s="220" t="s">
        <v>824</v>
      </c>
      <c r="B66" s="357">
        <v>251</v>
      </c>
      <c r="C66" s="291"/>
      <c r="D66" s="291"/>
      <c r="E66" s="291"/>
      <c r="F66" s="291">
        <f t="shared" si="8"/>
        <v>0</v>
      </c>
      <c r="G66" s="291"/>
      <c r="H66" s="291"/>
      <c r="I66" s="293">
        <f t="shared" si="9"/>
        <v>0</v>
      </c>
      <c r="J66" s="291"/>
      <c r="K66" s="293"/>
      <c r="L66" s="356">
        <f t="shared" si="10"/>
        <v>0</v>
      </c>
      <c r="M66" s="294"/>
    </row>
    <row r="67" spans="1:13" ht="15.75" customHeight="1">
      <c r="A67" s="220" t="s">
        <v>825</v>
      </c>
      <c r="B67" s="357">
        <v>252</v>
      </c>
      <c r="C67" s="291"/>
      <c r="D67" s="291"/>
      <c r="E67" s="291"/>
      <c r="F67" s="291">
        <f t="shared" si="8"/>
        <v>0</v>
      </c>
      <c r="G67" s="291"/>
      <c r="H67" s="291"/>
      <c r="I67" s="293">
        <f t="shared" si="9"/>
        <v>0</v>
      </c>
      <c r="J67" s="291"/>
      <c r="K67" s="293"/>
      <c r="L67" s="356">
        <f t="shared" si="10"/>
        <v>0</v>
      </c>
      <c r="M67" s="294"/>
    </row>
    <row r="68" spans="1:13" ht="15.75" customHeight="1">
      <c r="A68" s="220" t="s">
        <v>826</v>
      </c>
      <c r="B68" s="357">
        <v>253</v>
      </c>
      <c r="C68" s="291"/>
      <c r="D68" s="291"/>
      <c r="E68" s="291"/>
      <c r="F68" s="291">
        <f t="shared" si="8"/>
        <v>0</v>
      </c>
      <c r="G68" s="291"/>
      <c r="H68" s="291"/>
      <c r="I68" s="293">
        <f t="shared" si="9"/>
        <v>0</v>
      </c>
      <c r="J68" s="291"/>
      <c r="K68" s="293"/>
      <c r="L68" s="356">
        <f t="shared" si="10"/>
        <v>0</v>
      </c>
      <c r="M68" s="294"/>
    </row>
    <row r="69" spans="1:13" ht="15.75" customHeight="1">
      <c r="A69" s="220" t="s">
        <v>827</v>
      </c>
      <c r="B69" s="357">
        <v>255</v>
      </c>
      <c r="C69" s="291"/>
      <c r="D69" s="291"/>
      <c r="E69" s="291"/>
      <c r="F69" s="291">
        <f t="shared" si="8"/>
        <v>0</v>
      </c>
      <c r="G69" s="291"/>
      <c r="H69" s="291"/>
      <c r="I69" s="293">
        <f t="shared" si="9"/>
        <v>0</v>
      </c>
      <c r="J69" s="291"/>
      <c r="K69" s="293"/>
      <c r="L69" s="356">
        <f t="shared" si="10"/>
        <v>0</v>
      </c>
      <c r="M69" s="294"/>
    </row>
    <row r="70" spans="1:13" ht="15.75" customHeight="1">
      <c r="A70" s="220" t="s">
        <v>828</v>
      </c>
      <c r="B70" s="357">
        <v>256</v>
      </c>
      <c r="C70" s="291"/>
      <c r="D70" s="291"/>
      <c r="E70" s="291"/>
      <c r="F70" s="291">
        <f t="shared" si="8"/>
        <v>0</v>
      </c>
      <c r="G70" s="291"/>
      <c r="H70" s="291"/>
      <c r="I70" s="293">
        <f t="shared" si="9"/>
        <v>0</v>
      </c>
      <c r="J70" s="291"/>
      <c r="K70" s="293"/>
      <c r="L70" s="356">
        <f t="shared" si="10"/>
        <v>0</v>
      </c>
      <c r="M70" s="294"/>
    </row>
    <row r="71" spans="1:13" ht="15.75" customHeight="1">
      <c r="A71" s="220" t="s">
        <v>829</v>
      </c>
      <c r="B71" s="357">
        <v>257</v>
      </c>
      <c r="C71" s="291"/>
      <c r="D71" s="291"/>
      <c r="E71" s="291"/>
      <c r="F71" s="291">
        <f t="shared" si="8"/>
        <v>0</v>
      </c>
      <c r="G71" s="291"/>
      <c r="H71" s="291"/>
      <c r="I71" s="293">
        <f t="shared" si="9"/>
        <v>0</v>
      </c>
      <c r="J71" s="291"/>
      <c r="K71" s="293"/>
      <c r="L71" s="356">
        <f t="shared" si="10"/>
        <v>0</v>
      </c>
      <c r="M71" s="294"/>
    </row>
    <row r="72" spans="1:13" ht="15.75" customHeight="1">
      <c r="A72" s="220" t="s">
        <v>830</v>
      </c>
      <c r="B72" s="357">
        <v>259</v>
      </c>
      <c r="C72" s="291"/>
      <c r="D72" s="291"/>
      <c r="E72" s="291"/>
      <c r="F72" s="291">
        <f t="shared" si="8"/>
        <v>0</v>
      </c>
      <c r="G72" s="291"/>
      <c r="H72" s="291"/>
      <c r="I72" s="293">
        <f t="shared" si="9"/>
        <v>0</v>
      </c>
      <c r="J72" s="291"/>
      <c r="K72" s="293"/>
      <c r="L72" s="356">
        <f t="shared" si="10"/>
        <v>0</v>
      </c>
      <c r="M72" s="294"/>
    </row>
    <row r="73" spans="1:13" ht="15.75" customHeight="1">
      <c r="A73" s="220" t="s">
        <v>852</v>
      </c>
      <c r="B73" s="357">
        <v>275</v>
      </c>
      <c r="C73" s="291"/>
      <c r="D73" s="291"/>
      <c r="E73" s="291"/>
      <c r="F73" s="291">
        <f t="shared" si="8"/>
        <v>0</v>
      </c>
      <c r="G73" s="291"/>
      <c r="H73" s="291"/>
      <c r="I73" s="293">
        <f t="shared" si="9"/>
        <v>0</v>
      </c>
      <c r="J73" s="291"/>
      <c r="K73" s="293"/>
      <c r="L73" s="356">
        <f t="shared" si="10"/>
        <v>0</v>
      </c>
      <c r="M73" s="294"/>
    </row>
    <row r="74" spans="1:13" ht="15.75" customHeight="1">
      <c r="A74" s="220" t="s">
        <v>831</v>
      </c>
      <c r="B74" s="357">
        <v>260</v>
      </c>
      <c r="C74" s="291"/>
      <c r="D74" s="291"/>
      <c r="E74" s="291"/>
      <c r="F74" s="291">
        <f t="shared" si="8"/>
        <v>0</v>
      </c>
      <c r="G74" s="291"/>
      <c r="H74" s="291"/>
      <c r="I74" s="293">
        <f t="shared" si="9"/>
        <v>0</v>
      </c>
      <c r="J74" s="291"/>
      <c r="K74" s="293"/>
      <c r="L74" s="356">
        <f t="shared" si="10"/>
        <v>0</v>
      </c>
      <c r="M74" s="294"/>
    </row>
    <row r="75" spans="1:13" ht="15.75" customHeight="1">
      <c r="A75" s="220" t="s">
        <v>853</v>
      </c>
      <c r="B75" s="357">
        <v>261</v>
      </c>
      <c r="C75" s="291"/>
      <c r="D75" s="291"/>
      <c r="E75" s="291"/>
      <c r="F75" s="291">
        <f t="shared" si="8"/>
        <v>0</v>
      </c>
      <c r="G75" s="291"/>
      <c r="H75" s="291"/>
      <c r="I75" s="293">
        <f t="shared" si="9"/>
        <v>0</v>
      </c>
      <c r="J75" s="291"/>
      <c r="K75" s="293"/>
      <c r="L75" s="356">
        <f t="shared" si="10"/>
        <v>0</v>
      </c>
      <c r="M75" s="294"/>
    </row>
    <row r="76" spans="1:13" ht="15.75" customHeight="1">
      <c r="A76" s="220" t="s">
        <v>854</v>
      </c>
      <c r="B76" s="357">
        <v>266</v>
      </c>
      <c r="C76" s="291"/>
      <c r="D76" s="291"/>
      <c r="E76" s="291"/>
      <c r="F76" s="291">
        <f t="shared" si="8"/>
        <v>0</v>
      </c>
      <c r="G76" s="291"/>
      <c r="H76" s="291"/>
      <c r="I76" s="293">
        <f t="shared" si="9"/>
        <v>0</v>
      </c>
      <c r="J76" s="291"/>
      <c r="K76" s="293"/>
      <c r="L76" s="356">
        <f t="shared" si="10"/>
        <v>0</v>
      </c>
      <c r="M76" s="294"/>
    </row>
    <row r="77" spans="1:13" ht="15.75" customHeight="1">
      <c r="A77" s="301" t="s">
        <v>855</v>
      </c>
      <c r="B77" s="357">
        <v>276</v>
      </c>
      <c r="C77" s="291"/>
      <c r="D77" s="291"/>
      <c r="E77" s="291"/>
      <c r="F77" s="291">
        <f t="shared" si="8"/>
        <v>0</v>
      </c>
      <c r="G77" s="291"/>
      <c r="H77" s="291"/>
      <c r="I77" s="293">
        <f t="shared" si="9"/>
        <v>0</v>
      </c>
      <c r="J77" s="291"/>
      <c r="K77" s="293"/>
      <c r="L77" s="356">
        <f t="shared" si="10"/>
        <v>0</v>
      </c>
      <c r="M77" s="294"/>
    </row>
    <row r="78" spans="1:13" ht="15.75" customHeight="1">
      <c r="A78" s="220" t="s">
        <v>856</v>
      </c>
      <c r="B78" s="357">
        <v>268</v>
      </c>
      <c r="C78" s="291"/>
      <c r="D78" s="291"/>
      <c r="E78" s="291"/>
      <c r="F78" s="291">
        <f t="shared" si="8"/>
        <v>0</v>
      </c>
      <c r="G78" s="291"/>
      <c r="H78" s="291"/>
      <c r="I78" s="293">
        <f t="shared" si="9"/>
        <v>0</v>
      </c>
      <c r="J78" s="291"/>
      <c r="K78" s="293"/>
      <c r="L78" s="356">
        <f t="shared" si="10"/>
        <v>0</v>
      </c>
      <c r="M78" s="294"/>
    </row>
    <row r="79" spans="1:13" ht="15.75" customHeight="1">
      <c r="A79" s="220" t="s">
        <v>857</v>
      </c>
      <c r="B79" s="357">
        <v>269</v>
      </c>
      <c r="C79" s="291"/>
      <c r="D79" s="291"/>
      <c r="E79" s="291"/>
      <c r="F79" s="291">
        <f t="shared" si="8"/>
        <v>0</v>
      </c>
      <c r="G79" s="291"/>
      <c r="H79" s="291"/>
      <c r="I79" s="293">
        <f t="shared" si="9"/>
        <v>0</v>
      </c>
      <c r="J79" s="291"/>
      <c r="K79" s="293"/>
      <c r="L79" s="356">
        <f t="shared" si="10"/>
        <v>0</v>
      </c>
      <c r="M79" s="294"/>
    </row>
    <row r="80" spans="1:13" ht="15.75" customHeight="1">
      <c r="A80" s="220" t="s">
        <v>858</v>
      </c>
      <c r="B80" s="357">
        <v>270</v>
      </c>
      <c r="C80" s="291"/>
      <c r="D80" s="291"/>
      <c r="E80" s="291"/>
      <c r="F80" s="291">
        <f t="shared" si="8"/>
        <v>0</v>
      </c>
      <c r="G80" s="291"/>
      <c r="H80" s="291"/>
      <c r="I80" s="293">
        <f t="shared" si="9"/>
        <v>0</v>
      </c>
      <c r="J80" s="291"/>
      <c r="K80" s="293"/>
      <c r="L80" s="356">
        <f t="shared" si="10"/>
        <v>0</v>
      </c>
      <c r="M80" s="294"/>
    </row>
    <row r="81" spans="1:13" ht="15.75" customHeight="1">
      <c r="A81" s="220" t="s">
        <v>859</v>
      </c>
      <c r="B81" s="357">
        <v>272</v>
      </c>
      <c r="C81" s="291"/>
      <c r="D81" s="291"/>
      <c r="E81" s="291"/>
      <c r="F81" s="291">
        <f t="shared" si="8"/>
        <v>0</v>
      </c>
      <c r="G81" s="291"/>
      <c r="H81" s="291"/>
      <c r="I81" s="293">
        <f t="shared" si="9"/>
        <v>0</v>
      </c>
      <c r="J81" s="291"/>
      <c r="K81" s="293"/>
      <c r="L81" s="356">
        <f t="shared" si="10"/>
        <v>0</v>
      </c>
      <c r="M81" s="294"/>
    </row>
    <row r="82" spans="1:13" ht="15.75" customHeight="1">
      <c r="A82" s="220" t="s">
        <v>860</v>
      </c>
      <c r="B82" s="357">
        <v>273</v>
      </c>
      <c r="C82" s="291"/>
      <c r="D82" s="291"/>
      <c r="E82" s="291"/>
      <c r="F82" s="291">
        <f t="shared" si="8"/>
        <v>0</v>
      </c>
      <c r="G82" s="291"/>
      <c r="H82" s="291"/>
      <c r="I82" s="293">
        <f t="shared" si="9"/>
        <v>0</v>
      </c>
      <c r="J82" s="291"/>
      <c r="K82" s="293"/>
      <c r="L82" s="356">
        <f t="shared" si="10"/>
        <v>0</v>
      </c>
      <c r="M82" s="294"/>
    </row>
    <row r="83" spans="1:13" ht="15.75" customHeight="1">
      <c r="A83" s="220" t="s">
        <v>861</v>
      </c>
      <c r="B83" s="357">
        <v>218</v>
      </c>
      <c r="C83" s="291"/>
      <c r="D83" s="291"/>
      <c r="E83" s="291"/>
      <c r="F83" s="291">
        <f t="shared" si="8"/>
        <v>0</v>
      </c>
      <c r="G83" s="291"/>
      <c r="H83" s="291"/>
      <c r="I83" s="293">
        <f t="shared" si="9"/>
        <v>0</v>
      </c>
      <c r="J83" s="291"/>
      <c r="K83" s="293"/>
      <c r="L83" s="356">
        <f t="shared" si="10"/>
        <v>0</v>
      </c>
      <c r="M83" s="294"/>
    </row>
    <row r="84" spans="1:13" ht="15.75" customHeight="1">
      <c r="A84" s="220" t="s">
        <v>862</v>
      </c>
      <c r="B84" s="357" t="s">
        <v>745</v>
      </c>
      <c r="C84" s="291"/>
      <c r="D84" s="291"/>
      <c r="E84" s="291"/>
      <c r="F84" s="291">
        <f t="shared" si="8"/>
        <v>0</v>
      </c>
      <c r="G84" s="291"/>
      <c r="H84" s="291"/>
      <c r="I84" s="293">
        <f>G84+H84</f>
        <v>0</v>
      </c>
      <c r="J84" s="291"/>
      <c r="K84" s="293"/>
      <c r="L84" s="356">
        <f>C84+D84+F84+K84</f>
        <v>0</v>
      </c>
      <c r="M84" s="294"/>
    </row>
    <row r="85" spans="1:13" ht="15.75" customHeight="1">
      <c r="A85" s="220" t="s">
        <v>863</v>
      </c>
      <c r="B85" s="357">
        <v>278</v>
      </c>
      <c r="C85" s="291"/>
      <c r="D85" s="291"/>
      <c r="E85" s="291"/>
      <c r="F85" s="291">
        <f t="shared" si="8"/>
        <v>0</v>
      </c>
      <c r="G85" s="291"/>
      <c r="H85" s="291"/>
      <c r="I85" s="293">
        <f t="shared" si="9"/>
        <v>0</v>
      </c>
      <c r="J85" s="291"/>
      <c r="K85" s="293"/>
      <c r="L85" s="356">
        <f t="shared" si="10"/>
        <v>0</v>
      </c>
      <c r="M85" s="294"/>
    </row>
    <row r="86" spans="1:13" ht="15.75" customHeight="1">
      <c r="A86" s="220" t="s">
        <v>864</v>
      </c>
      <c r="B86" s="357">
        <v>280</v>
      </c>
      <c r="C86" s="291"/>
      <c r="D86" s="291"/>
      <c r="E86" s="291"/>
      <c r="F86" s="291">
        <f t="shared" si="8"/>
        <v>0</v>
      </c>
      <c r="G86" s="291"/>
      <c r="H86" s="291"/>
      <c r="I86" s="293">
        <f t="shared" si="9"/>
        <v>0</v>
      </c>
      <c r="J86" s="291"/>
      <c r="K86" s="293"/>
      <c r="L86" s="356">
        <f t="shared" si="10"/>
        <v>0</v>
      </c>
      <c r="M86" s="294"/>
    </row>
    <row r="87" spans="1:13" ht="15.75" customHeight="1">
      <c r="A87" s="220" t="s">
        <v>865</v>
      </c>
      <c r="B87" s="357">
        <v>282</v>
      </c>
      <c r="C87" s="291"/>
      <c r="D87" s="291"/>
      <c r="E87" s="291"/>
      <c r="F87" s="291">
        <f t="shared" si="8"/>
        <v>0</v>
      </c>
      <c r="G87" s="291"/>
      <c r="H87" s="291"/>
      <c r="I87" s="293">
        <f t="shared" si="9"/>
        <v>0</v>
      </c>
      <c r="J87" s="291"/>
      <c r="K87" s="293"/>
      <c r="L87" s="356">
        <f t="shared" si="10"/>
        <v>0</v>
      </c>
      <c r="M87" s="294"/>
    </row>
    <row r="88" spans="1:13" ht="15.75" customHeight="1">
      <c r="A88" s="220" t="s">
        <v>866</v>
      </c>
      <c r="B88" s="357">
        <v>283</v>
      </c>
      <c r="C88" s="291"/>
      <c r="D88" s="291"/>
      <c r="E88" s="291"/>
      <c r="F88" s="291">
        <f t="shared" si="8"/>
        <v>0</v>
      </c>
      <c r="G88" s="291"/>
      <c r="H88" s="291"/>
      <c r="I88" s="293">
        <f t="shared" si="9"/>
        <v>0</v>
      </c>
      <c r="J88" s="291"/>
      <c r="K88" s="293"/>
      <c r="L88" s="356">
        <f t="shared" si="10"/>
        <v>0</v>
      </c>
      <c r="M88" s="294"/>
    </row>
    <row r="89" spans="1:13" ht="15.75" customHeight="1">
      <c r="A89" s="220" t="s">
        <v>867</v>
      </c>
      <c r="B89" s="357">
        <v>285</v>
      </c>
      <c r="C89" s="291"/>
      <c r="D89" s="291"/>
      <c r="E89" s="291"/>
      <c r="F89" s="291">
        <f t="shared" si="8"/>
        <v>0</v>
      </c>
      <c r="G89" s="291"/>
      <c r="H89" s="291"/>
      <c r="I89" s="293">
        <f t="shared" si="9"/>
        <v>0</v>
      </c>
      <c r="J89" s="291"/>
      <c r="K89" s="293"/>
      <c r="L89" s="356">
        <f t="shared" si="10"/>
        <v>0</v>
      </c>
      <c r="M89" s="294"/>
    </row>
    <row r="90" spans="1:13" ht="15.75" customHeight="1">
      <c r="A90" s="220" t="s">
        <v>868</v>
      </c>
      <c r="B90" s="357">
        <v>288</v>
      </c>
      <c r="C90" s="291"/>
      <c r="D90" s="291"/>
      <c r="E90" s="291"/>
      <c r="F90" s="291">
        <f t="shared" si="8"/>
        <v>0</v>
      </c>
      <c r="G90" s="291"/>
      <c r="H90" s="291"/>
      <c r="I90" s="293">
        <f t="shared" si="9"/>
        <v>0</v>
      </c>
      <c r="J90" s="291"/>
      <c r="K90" s="293"/>
      <c r="L90" s="356">
        <f t="shared" si="10"/>
        <v>0</v>
      </c>
      <c r="M90" s="294"/>
    </row>
    <row r="91" spans="1:13" ht="15.75" customHeight="1">
      <c r="A91" s="220" t="s">
        <v>869</v>
      </c>
      <c r="B91" s="357">
        <v>265</v>
      </c>
      <c r="C91" s="291"/>
      <c r="D91" s="291"/>
      <c r="E91" s="291"/>
      <c r="F91" s="291">
        <f t="shared" si="8"/>
        <v>0</v>
      </c>
      <c r="G91" s="291"/>
      <c r="H91" s="291"/>
      <c r="I91" s="293">
        <f t="shared" si="9"/>
        <v>0</v>
      </c>
      <c r="J91" s="291"/>
      <c r="K91" s="293"/>
      <c r="L91" s="356">
        <f t="shared" si="10"/>
        <v>0</v>
      </c>
      <c r="M91" s="294"/>
    </row>
    <row r="92" spans="1:13" ht="15.75" customHeight="1">
      <c r="A92" s="220" t="s">
        <v>940</v>
      </c>
      <c r="B92" s="357">
        <v>289</v>
      </c>
      <c r="C92" s="291"/>
      <c r="D92" s="291"/>
      <c r="E92" s="291"/>
      <c r="F92" s="291">
        <f t="shared" si="8"/>
        <v>0</v>
      </c>
      <c r="G92" s="291"/>
      <c r="H92" s="291"/>
      <c r="I92" s="293">
        <f t="shared" si="9"/>
        <v>0</v>
      </c>
      <c r="J92" s="291"/>
      <c r="K92" s="293"/>
      <c r="L92" s="356">
        <f t="shared" si="10"/>
        <v>0</v>
      </c>
      <c r="M92" s="294"/>
    </row>
    <row r="93" spans="1:13" ht="15.75" customHeight="1">
      <c r="A93" s="152"/>
      <c r="B93" s="587"/>
      <c r="C93" s="313"/>
      <c r="D93" s="313"/>
      <c r="E93" s="313"/>
      <c r="F93" s="313"/>
      <c r="G93" s="313"/>
      <c r="H93" s="313"/>
      <c r="I93" s="215"/>
      <c r="J93" s="313"/>
      <c r="K93" s="215"/>
      <c r="L93" s="584"/>
      <c r="M93" s="475"/>
    </row>
    <row r="94" spans="1:13" ht="15.75" customHeight="1">
      <c r="A94" s="455" t="s">
        <v>432</v>
      </c>
      <c r="B94" s="357">
        <v>298</v>
      </c>
      <c r="C94" s="291"/>
      <c r="D94" s="291"/>
      <c r="E94" s="291"/>
      <c r="F94" s="291">
        <f>I94+J94</f>
        <v>0</v>
      </c>
      <c r="G94" s="291"/>
      <c r="H94" s="291"/>
      <c r="I94" s="293">
        <f>G94+H94</f>
        <v>0</v>
      </c>
      <c r="J94" s="291"/>
      <c r="K94" s="293"/>
      <c r="L94" s="356">
        <f>C94+D94+F94+K94</f>
        <v>0</v>
      </c>
      <c r="M94" s="294"/>
    </row>
    <row r="95" spans="1:13" ht="15.75" customHeight="1">
      <c r="A95" s="152"/>
      <c r="B95" s="587"/>
      <c r="C95" s="313"/>
      <c r="D95" s="313"/>
      <c r="E95" s="313"/>
      <c r="F95" s="313"/>
      <c r="G95" s="313"/>
      <c r="H95" s="313"/>
      <c r="I95" s="215"/>
      <c r="J95" s="313"/>
      <c r="K95" s="215"/>
      <c r="L95" s="584"/>
      <c r="M95" s="475"/>
    </row>
    <row r="96" spans="1:13" s="300" customFormat="1" ht="19.5" customHeight="1">
      <c r="A96" s="444" t="s">
        <v>433</v>
      </c>
      <c r="B96" s="588"/>
      <c r="C96" s="521">
        <f>C98+C120+C135</f>
        <v>0</v>
      </c>
      <c r="D96" s="521">
        <f>D98+D120+D135</f>
        <v>0</v>
      </c>
      <c r="E96" s="521">
        <f>E98+E120+E135</f>
        <v>0</v>
      </c>
      <c r="F96" s="521">
        <f>I96+J96</f>
        <v>0</v>
      </c>
      <c r="G96" s="521">
        <f>G98+G120+G135</f>
        <v>0</v>
      </c>
      <c r="H96" s="521">
        <f>H98+H120+H135</f>
        <v>0</v>
      </c>
      <c r="I96" s="521">
        <f>G96+H96</f>
        <v>0</v>
      </c>
      <c r="J96" s="521">
        <f>J98+J120+J135</f>
        <v>0</v>
      </c>
      <c r="K96" s="521">
        <f>K98+K120+K135</f>
        <v>0</v>
      </c>
      <c r="L96" s="582">
        <f>C96+D96+F96+K96</f>
        <v>0</v>
      </c>
      <c r="M96" s="523">
        <f>M98+M120+M135</f>
        <v>0</v>
      </c>
    </row>
    <row r="97" spans="1:13" ht="15.75" customHeight="1">
      <c r="A97" s="152"/>
      <c r="B97" s="587"/>
      <c r="C97" s="313"/>
      <c r="D97" s="313"/>
      <c r="E97" s="313"/>
      <c r="F97" s="313"/>
      <c r="G97" s="313"/>
      <c r="H97" s="313"/>
      <c r="I97" s="215"/>
      <c r="J97" s="313"/>
      <c r="K97" s="215"/>
      <c r="L97" s="584"/>
      <c r="M97" s="475"/>
    </row>
    <row r="98" spans="1:13" s="882" customFormat="1" ht="15.75" customHeight="1">
      <c r="A98" s="455" t="s">
        <v>434</v>
      </c>
      <c r="B98" s="883"/>
      <c r="C98" s="293">
        <f>SUM(C99:C118)</f>
        <v>0</v>
      </c>
      <c r="D98" s="293">
        <f>SUM(D99:D118)</f>
        <v>0</v>
      </c>
      <c r="E98" s="293">
        <f>SUM(E99:E118)</f>
        <v>0</v>
      </c>
      <c r="F98" s="293">
        <f aca="true" t="shared" si="11" ref="F98:F118">I98+J98</f>
        <v>0</v>
      </c>
      <c r="G98" s="293">
        <f>SUM(G99:G118)</f>
        <v>0</v>
      </c>
      <c r="H98" s="293">
        <f>SUM(H99:H118)</f>
        <v>0</v>
      </c>
      <c r="I98" s="293">
        <f>G98+H98</f>
        <v>0</v>
      </c>
      <c r="J98" s="293">
        <f>SUM(J99:J118)</f>
        <v>0</v>
      </c>
      <c r="K98" s="293">
        <f>SUM(K99:K118)</f>
        <v>0</v>
      </c>
      <c r="L98" s="356">
        <f aca="true" t="shared" si="12" ref="L98:L118">C98+D98+F98+K98</f>
        <v>0</v>
      </c>
      <c r="M98" s="525">
        <f>SUM(M99:M118)</f>
        <v>0</v>
      </c>
    </row>
    <row r="99" spans="1:13" ht="15.75" customHeight="1">
      <c r="A99" s="220" t="s">
        <v>870</v>
      </c>
      <c r="B99" s="357">
        <v>377</v>
      </c>
      <c r="C99" s="291"/>
      <c r="D99" s="291"/>
      <c r="E99" s="291"/>
      <c r="F99" s="291">
        <f t="shared" si="11"/>
        <v>0</v>
      </c>
      <c r="G99" s="291"/>
      <c r="H99" s="291"/>
      <c r="I99" s="293">
        <f aca="true" t="shared" si="13" ref="I99:I118">G99+H99</f>
        <v>0</v>
      </c>
      <c r="J99" s="291"/>
      <c r="K99" s="293"/>
      <c r="L99" s="356">
        <f t="shared" si="12"/>
        <v>0</v>
      </c>
      <c r="M99" s="294"/>
    </row>
    <row r="100" spans="1:13" ht="15.75" customHeight="1">
      <c r="A100" s="220" t="s">
        <v>871</v>
      </c>
      <c r="B100" s="357">
        <v>352</v>
      </c>
      <c r="C100" s="291"/>
      <c r="D100" s="291"/>
      <c r="E100" s="291"/>
      <c r="F100" s="291">
        <f t="shared" si="11"/>
        <v>0</v>
      </c>
      <c r="G100" s="291"/>
      <c r="H100" s="291"/>
      <c r="I100" s="293">
        <f t="shared" si="13"/>
        <v>0</v>
      </c>
      <c r="J100" s="291"/>
      <c r="K100" s="293"/>
      <c r="L100" s="356">
        <f t="shared" si="12"/>
        <v>0</v>
      </c>
      <c r="M100" s="294"/>
    </row>
    <row r="101" spans="1:13" ht="15.75" customHeight="1">
      <c r="A101" s="220" t="s">
        <v>872</v>
      </c>
      <c r="B101" s="357">
        <v>336</v>
      </c>
      <c r="C101" s="291"/>
      <c r="D101" s="291"/>
      <c r="E101" s="291"/>
      <c r="F101" s="291">
        <f t="shared" si="11"/>
        <v>0</v>
      </c>
      <c r="G101" s="291"/>
      <c r="H101" s="291"/>
      <c r="I101" s="293">
        <f t="shared" si="13"/>
        <v>0</v>
      </c>
      <c r="J101" s="291"/>
      <c r="K101" s="293"/>
      <c r="L101" s="356">
        <f t="shared" si="12"/>
        <v>0</v>
      </c>
      <c r="M101" s="294"/>
    </row>
    <row r="102" spans="1:13" ht="15.75" customHeight="1">
      <c r="A102" s="220" t="s">
        <v>873</v>
      </c>
      <c r="B102" s="357">
        <v>338</v>
      </c>
      <c r="C102" s="291"/>
      <c r="D102" s="291"/>
      <c r="E102" s="291"/>
      <c r="F102" s="291">
        <f t="shared" si="11"/>
        <v>0</v>
      </c>
      <c r="G102" s="291"/>
      <c r="H102" s="291"/>
      <c r="I102" s="293">
        <f t="shared" si="13"/>
        <v>0</v>
      </c>
      <c r="J102" s="291"/>
      <c r="K102" s="293"/>
      <c r="L102" s="356">
        <f t="shared" si="12"/>
        <v>0</v>
      </c>
      <c r="M102" s="294"/>
    </row>
    <row r="103" spans="1:13" ht="15.75" customHeight="1">
      <c r="A103" s="220" t="s">
        <v>874</v>
      </c>
      <c r="B103" s="357">
        <v>378</v>
      </c>
      <c r="C103" s="291"/>
      <c r="D103" s="291"/>
      <c r="E103" s="291"/>
      <c r="F103" s="291">
        <f t="shared" si="11"/>
        <v>0</v>
      </c>
      <c r="G103" s="291"/>
      <c r="H103" s="291"/>
      <c r="I103" s="293">
        <f t="shared" si="13"/>
        <v>0</v>
      </c>
      <c r="J103" s="291"/>
      <c r="K103" s="293"/>
      <c r="L103" s="356">
        <f t="shared" si="12"/>
        <v>0</v>
      </c>
      <c r="M103" s="294"/>
    </row>
    <row r="104" spans="1:13" ht="15.75" customHeight="1">
      <c r="A104" s="220" t="s">
        <v>875</v>
      </c>
      <c r="B104" s="357">
        <v>340</v>
      </c>
      <c r="C104" s="291"/>
      <c r="D104" s="291"/>
      <c r="E104" s="291"/>
      <c r="F104" s="291">
        <f t="shared" si="11"/>
        <v>0</v>
      </c>
      <c r="G104" s="291"/>
      <c r="H104" s="291"/>
      <c r="I104" s="293">
        <f t="shared" si="13"/>
        <v>0</v>
      </c>
      <c r="J104" s="291"/>
      <c r="K104" s="293"/>
      <c r="L104" s="356">
        <f t="shared" si="12"/>
        <v>0</v>
      </c>
      <c r="M104" s="294"/>
    </row>
    <row r="105" spans="1:13" ht="15.75" customHeight="1">
      <c r="A105" s="220" t="s">
        <v>876</v>
      </c>
      <c r="B105" s="357">
        <v>342</v>
      </c>
      <c r="C105" s="291"/>
      <c r="D105" s="291"/>
      <c r="E105" s="291"/>
      <c r="F105" s="291">
        <f t="shared" si="11"/>
        <v>0</v>
      </c>
      <c r="G105" s="291"/>
      <c r="H105" s="291"/>
      <c r="I105" s="293">
        <f t="shared" si="13"/>
        <v>0</v>
      </c>
      <c r="J105" s="291"/>
      <c r="K105" s="293"/>
      <c r="L105" s="356">
        <f t="shared" si="12"/>
        <v>0</v>
      </c>
      <c r="M105" s="294"/>
    </row>
    <row r="106" spans="1:13" ht="15.75" customHeight="1">
      <c r="A106" s="220" t="s">
        <v>877</v>
      </c>
      <c r="B106" s="357">
        <v>381</v>
      </c>
      <c r="C106" s="291"/>
      <c r="D106" s="291"/>
      <c r="E106" s="291"/>
      <c r="F106" s="291">
        <f t="shared" si="11"/>
        <v>0</v>
      </c>
      <c r="G106" s="291"/>
      <c r="H106" s="291"/>
      <c r="I106" s="293">
        <f t="shared" si="13"/>
        <v>0</v>
      </c>
      <c r="J106" s="291"/>
      <c r="K106" s="293"/>
      <c r="L106" s="356">
        <f t="shared" si="12"/>
        <v>0</v>
      </c>
      <c r="M106" s="294"/>
    </row>
    <row r="107" spans="1:13" ht="15.75" customHeight="1">
      <c r="A107" s="220" t="s">
        <v>878</v>
      </c>
      <c r="B107" s="357">
        <v>347</v>
      </c>
      <c r="C107" s="291"/>
      <c r="D107" s="291"/>
      <c r="E107" s="291"/>
      <c r="F107" s="291">
        <f t="shared" si="11"/>
        <v>0</v>
      </c>
      <c r="G107" s="291"/>
      <c r="H107" s="291"/>
      <c r="I107" s="293">
        <f t="shared" si="13"/>
        <v>0</v>
      </c>
      <c r="J107" s="291"/>
      <c r="K107" s="293"/>
      <c r="L107" s="356">
        <f t="shared" si="12"/>
        <v>0</v>
      </c>
      <c r="M107" s="294"/>
    </row>
    <row r="108" spans="1:13" ht="15.75" customHeight="1">
      <c r="A108" s="220" t="s">
        <v>879</v>
      </c>
      <c r="B108" s="357">
        <v>349</v>
      </c>
      <c r="C108" s="291"/>
      <c r="D108" s="291"/>
      <c r="E108" s="291"/>
      <c r="F108" s="291">
        <f t="shared" si="11"/>
        <v>0</v>
      </c>
      <c r="G108" s="291"/>
      <c r="H108" s="291"/>
      <c r="I108" s="293">
        <f t="shared" si="13"/>
        <v>0</v>
      </c>
      <c r="J108" s="291"/>
      <c r="K108" s="293"/>
      <c r="L108" s="356">
        <f t="shared" si="12"/>
        <v>0</v>
      </c>
      <c r="M108" s="294"/>
    </row>
    <row r="109" spans="1:13" ht="15.75" customHeight="1">
      <c r="A109" s="220" t="s">
        <v>880</v>
      </c>
      <c r="B109" s="357">
        <v>351</v>
      </c>
      <c r="C109" s="291"/>
      <c r="D109" s="291"/>
      <c r="E109" s="291"/>
      <c r="F109" s="291">
        <f t="shared" si="11"/>
        <v>0</v>
      </c>
      <c r="G109" s="291"/>
      <c r="H109" s="291"/>
      <c r="I109" s="293">
        <f t="shared" si="13"/>
        <v>0</v>
      </c>
      <c r="J109" s="291"/>
      <c r="K109" s="293"/>
      <c r="L109" s="356">
        <f t="shared" si="12"/>
        <v>0</v>
      </c>
      <c r="M109" s="294"/>
    </row>
    <row r="110" spans="1:13" ht="15.75" customHeight="1">
      <c r="A110" s="220" t="s">
        <v>881</v>
      </c>
      <c r="B110" s="357">
        <v>354</v>
      </c>
      <c r="C110" s="291"/>
      <c r="D110" s="291"/>
      <c r="E110" s="291"/>
      <c r="F110" s="291">
        <f t="shared" si="11"/>
        <v>0</v>
      </c>
      <c r="G110" s="291"/>
      <c r="H110" s="291"/>
      <c r="I110" s="293">
        <f t="shared" si="13"/>
        <v>0</v>
      </c>
      <c r="J110" s="291"/>
      <c r="K110" s="293"/>
      <c r="L110" s="356">
        <f t="shared" si="12"/>
        <v>0</v>
      </c>
      <c r="M110" s="294"/>
    </row>
    <row r="111" spans="1:13" ht="15.75" customHeight="1">
      <c r="A111" s="220" t="s">
        <v>882</v>
      </c>
      <c r="B111" s="357">
        <v>358</v>
      </c>
      <c r="C111" s="291"/>
      <c r="D111" s="291"/>
      <c r="E111" s="291"/>
      <c r="F111" s="291">
        <f t="shared" si="11"/>
        <v>0</v>
      </c>
      <c r="G111" s="291"/>
      <c r="H111" s="291"/>
      <c r="I111" s="293">
        <f t="shared" si="13"/>
        <v>0</v>
      </c>
      <c r="J111" s="291"/>
      <c r="K111" s="293"/>
      <c r="L111" s="356">
        <f t="shared" si="12"/>
        <v>0</v>
      </c>
      <c r="M111" s="294"/>
    </row>
    <row r="112" spans="1:13" ht="15.75" customHeight="1">
      <c r="A112" s="220" t="s">
        <v>883</v>
      </c>
      <c r="B112" s="357">
        <v>385</v>
      </c>
      <c r="C112" s="291"/>
      <c r="D112" s="291"/>
      <c r="E112" s="291"/>
      <c r="F112" s="291">
        <f t="shared" si="11"/>
        <v>0</v>
      </c>
      <c r="G112" s="291"/>
      <c r="H112" s="291"/>
      <c r="I112" s="293">
        <f t="shared" si="13"/>
        <v>0</v>
      </c>
      <c r="J112" s="291"/>
      <c r="K112" s="293"/>
      <c r="L112" s="356">
        <f t="shared" si="12"/>
        <v>0</v>
      </c>
      <c r="M112" s="294"/>
    </row>
    <row r="113" spans="1:13" ht="15.75" customHeight="1">
      <c r="A113" s="220" t="s">
        <v>884</v>
      </c>
      <c r="B113" s="357">
        <v>364</v>
      </c>
      <c r="C113" s="291"/>
      <c r="D113" s="291"/>
      <c r="E113" s="291"/>
      <c r="F113" s="291">
        <f t="shared" si="11"/>
        <v>0</v>
      </c>
      <c r="G113" s="291"/>
      <c r="H113" s="291"/>
      <c r="I113" s="293">
        <f t="shared" si="13"/>
        <v>0</v>
      </c>
      <c r="J113" s="291"/>
      <c r="K113" s="293"/>
      <c r="L113" s="356">
        <f t="shared" si="12"/>
        <v>0</v>
      </c>
      <c r="M113" s="294"/>
    </row>
    <row r="114" spans="1:13" ht="15.75" customHeight="1">
      <c r="A114" s="220" t="s">
        <v>885</v>
      </c>
      <c r="B114" s="357">
        <v>366</v>
      </c>
      <c r="C114" s="291"/>
      <c r="D114" s="291"/>
      <c r="E114" s="291"/>
      <c r="F114" s="291">
        <f t="shared" si="11"/>
        <v>0</v>
      </c>
      <c r="G114" s="291"/>
      <c r="H114" s="291"/>
      <c r="I114" s="293">
        <f t="shared" si="13"/>
        <v>0</v>
      </c>
      <c r="J114" s="291"/>
      <c r="K114" s="293"/>
      <c r="L114" s="356">
        <f t="shared" si="12"/>
        <v>0</v>
      </c>
      <c r="M114" s="294"/>
    </row>
    <row r="115" spans="1:13" ht="15.75" customHeight="1">
      <c r="A115" s="220" t="s">
        <v>886</v>
      </c>
      <c r="B115" s="357">
        <v>383</v>
      </c>
      <c r="C115" s="291"/>
      <c r="D115" s="291"/>
      <c r="E115" s="291"/>
      <c r="F115" s="291">
        <f t="shared" si="11"/>
        <v>0</v>
      </c>
      <c r="G115" s="291"/>
      <c r="H115" s="291"/>
      <c r="I115" s="293">
        <f t="shared" si="13"/>
        <v>0</v>
      </c>
      <c r="J115" s="291"/>
      <c r="K115" s="293"/>
      <c r="L115" s="356">
        <f t="shared" si="12"/>
        <v>0</v>
      </c>
      <c r="M115" s="294"/>
    </row>
    <row r="116" spans="1:13" ht="15.75" customHeight="1">
      <c r="A116" s="220" t="s">
        <v>887</v>
      </c>
      <c r="B116" s="357">
        <v>384</v>
      </c>
      <c r="C116" s="291"/>
      <c r="D116" s="291"/>
      <c r="E116" s="291"/>
      <c r="F116" s="291">
        <f t="shared" si="11"/>
        <v>0</v>
      </c>
      <c r="G116" s="291"/>
      <c r="H116" s="291"/>
      <c r="I116" s="293">
        <f t="shared" si="13"/>
        <v>0</v>
      </c>
      <c r="J116" s="291"/>
      <c r="K116" s="293"/>
      <c r="L116" s="356">
        <f t="shared" si="12"/>
        <v>0</v>
      </c>
      <c r="M116" s="294"/>
    </row>
    <row r="117" spans="1:13" ht="15.75" customHeight="1">
      <c r="A117" s="220" t="s">
        <v>832</v>
      </c>
      <c r="B117" s="357">
        <v>380</v>
      </c>
      <c r="C117" s="291"/>
      <c r="D117" s="291"/>
      <c r="E117" s="291"/>
      <c r="F117" s="291">
        <f t="shared" si="11"/>
        <v>0</v>
      </c>
      <c r="G117" s="291"/>
      <c r="H117" s="291"/>
      <c r="I117" s="293">
        <f t="shared" si="13"/>
        <v>0</v>
      </c>
      <c r="J117" s="291"/>
      <c r="K117" s="293"/>
      <c r="L117" s="356">
        <f t="shared" si="12"/>
        <v>0</v>
      </c>
      <c r="M117" s="294"/>
    </row>
    <row r="118" spans="1:13" ht="15.75" customHeight="1">
      <c r="A118" s="220" t="s">
        <v>833</v>
      </c>
      <c r="B118" s="357">
        <v>389</v>
      </c>
      <c r="C118" s="291"/>
      <c r="D118" s="291"/>
      <c r="E118" s="291"/>
      <c r="F118" s="291">
        <f t="shared" si="11"/>
        <v>0</v>
      </c>
      <c r="G118" s="291"/>
      <c r="H118" s="291"/>
      <c r="I118" s="293">
        <f t="shared" si="13"/>
        <v>0</v>
      </c>
      <c r="J118" s="291"/>
      <c r="K118" s="293"/>
      <c r="L118" s="356">
        <f t="shared" si="12"/>
        <v>0</v>
      </c>
      <c r="M118" s="294"/>
    </row>
    <row r="119" spans="1:13" ht="15.75" customHeight="1">
      <c r="A119" s="152"/>
      <c r="B119" s="587"/>
      <c r="C119" s="313"/>
      <c r="D119" s="313"/>
      <c r="E119" s="313"/>
      <c r="F119" s="313"/>
      <c r="G119" s="313"/>
      <c r="H119" s="313"/>
      <c r="I119" s="215"/>
      <c r="J119" s="313"/>
      <c r="K119" s="215"/>
      <c r="L119" s="584"/>
      <c r="M119" s="475"/>
    </row>
    <row r="120" spans="1:13" ht="15.75" customHeight="1">
      <c r="A120" s="455" t="s">
        <v>435</v>
      </c>
      <c r="B120" s="357"/>
      <c r="C120" s="293">
        <f>SUM(C121:C133)</f>
        <v>0</v>
      </c>
      <c r="D120" s="293">
        <f aca="true" t="shared" si="14" ref="D120:M120">SUM(D121:D133)</f>
        <v>0</v>
      </c>
      <c r="E120" s="293">
        <f t="shared" si="14"/>
        <v>0</v>
      </c>
      <c r="F120" s="293">
        <f aca="true" t="shared" si="15" ref="F120:F133">I120+J120</f>
        <v>0</v>
      </c>
      <c r="G120" s="293">
        <f t="shared" si="14"/>
        <v>0</v>
      </c>
      <c r="H120" s="293">
        <f t="shared" si="14"/>
        <v>0</v>
      </c>
      <c r="I120" s="293">
        <f aca="true" t="shared" si="16" ref="I120:I133">G120+H120</f>
        <v>0</v>
      </c>
      <c r="J120" s="293">
        <f t="shared" si="14"/>
        <v>0</v>
      </c>
      <c r="K120" s="293">
        <f t="shared" si="14"/>
        <v>0</v>
      </c>
      <c r="L120" s="356">
        <f aca="true" t="shared" si="17" ref="L120:L133">C120+D120+F120+K120</f>
        <v>0</v>
      </c>
      <c r="M120" s="525">
        <f t="shared" si="14"/>
        <v>0</v>
      </c>
    </row>
    <row r="121" spans="1:13" ht="15.75" customHeight="1">
      <c r="A121" s="220" t="s">
        <v>888</v>
      </c>
      <c r="B121" s="357">
        <v>425</v>
      </c>
      <c r="C121" s="291"/>
      <c r="D121" s="291"/>
      <c r="E121" s="291"/>
      <c r="F121" s="291">
        <f t="shared" si="15"/>
        <v>0</v>
      </c>
      <c r="G121" s="291"/>
      <c r="H121" s="291"/>
      <c r="I121" s="293">
        <f t="shared" si="16"/>
        <v>0</v>
      </c>
      <c r="J121" s="291"/>
      <c r="K121" s="293"/>
      <c r="L121" s="356">
        <f t="shared" si="17"/>
        <v>0</v>
      </c>
      <c r="M121" s="294"/>
    </row>
    <row r="122" spans="1:13" ht="15.75" customHeight="1">
      <c r="A122" s="220" t="s">
        <v>889</v>
      </c>
      <c r="B122" s="357">
        <v>428</v>
      </c>
      <c r="C122" s="291"/>
      <c r="D122" s="291"/>
      <c r="E122" s="291"/>
      <c r="F122" s="291">
        <f t="shared" si="15"/>
        <v>0</v>
      </c>
      <c r="G122" s="291"/>
      <c r="H122" s="291"/>
      <c r="I122" s="293">
        <f t="shared" si="16"/>
        <v>0</v>
      </c>
      <c r="J122" s="291"/>
      <c r="K122" s="293"/>
      <c r="L122" s="356">
        <f t="shared" si="17"/>
        <v>0</v>
      </c>
      <c r="M122" s="294"/>
    </row>
    <row r="123" spans="1:13" ht="15.75" customHeight="1">
      <c r="A123" s="220" t="s">
        <v>890</v>
      </c>
      <c r="B123" s="357">
        <v>431</v>
      </c>
      <c r="C123" s="291"/>
      <c r="D123" s="291"/>
      <c r="E123" s="291"/>
      <c r="F123" s="291">
        <f t="shared" si="15"/>
        <v>0</v>
      </c>
      <c r="G123" s="291"/>
      <c r="H123" s="291"/>
      <c r="I123" s="293">
        <f t="shared" si="16"/>
        <v>0</v>
      </c>
      <c r="J123" s="291"/>
      <c r="K123" s="293"/>
      <c r="L123" s="356">
        <f t="shared" si="17"/>
        <v>0</v>
      </c>
      <c r="M123" s="294"/>
    </row>
    <row r="124" spans="1:13" ht="15.75" customHeight="1">
      <c r="A124" s="220" t="s">
        <v>891</v>
      </c>
      <c r="B124" s="357">
        <v>434</v>
      </c>
      <c r="C124" s="291"/>
      <c r="D124" s="291"/>
      <c r="E124" s="291"/>
      <c r="F124" s="291">
        <f t="shared" si="15"/>
        <v>0</v>
      </c>
      <c r="G124" s="291"/>
      <c r="H124" s="291"/>
      <c r="I124" s="293">
        <f t="shared" si="16"/>
        <v>0</v>
      </c>
      <c r="J124" s="291"/>
      <c r="K124" s="293"/>
      <c r="L124" s="356">
        <f t="shared" si="17"/>
        <v>0</v>
      </c>
      <c r="M124" s="294"/>
    </row>
    <row r="125" spans="1:13" ht="15.75" customHeight="1">
      <c r="A125" s="220" t="s">
        <v>892</v>
      </c>
      <c r="B125" s="357">
        <v>437</v>
      </c>
      <c r="C125" s="291"/>
      <c r="D125" s="291"/>
      <c r="E125" s="291"/>
      <c r="F125" s="291">
        <f t="shared" si="15"/>
        <v>0</v>
      </c>
      <c r="G125" s="291"/>
      <c r="H125" s="291"/>
      <c r="I125" s="293">
        <f t="shared" si="16"/>
        <v>0</v>
      </c>
      <c r="J125" s="291"/>
      <c r="K125" s="293"/>
      <c r="L125" s="356">
        <f t="shared" si="17"/>
        <v>0</v>
      </c>
      <c r="M125" s="294"/>
    </row>
    <row r="126" spans="1:13" ht="15.75" customHeight="1">
      <c r="A126" s="220" t="s">
        <v>893</v>
      </c>
      <c r="B126" s="357">
        <v>440</v>
      </c>
      <c r="C126" s="291"/>
      <c r="D126" s="291"/>
      <c r="E126" s="291"/>
      <c r="F126" s="291">
        <f t="shared" si="15"/>
        <v>0</v>
      </c>
      <c r="G126" s="291"/>
      <c r="H126" s="291"/>
      <c r="I126" s="293">
        <f t="shared" si="16"/>
        <v>0</v>
      </c>
      <c r="J126" s="291"/>
      <c r="K126" s="293"/>
      <c r="L126" s="356">
        <f t="shared" si="17"/>
        <v>0</v>
      </c>
      <c r="M126" s="294"/>
    </row>
    <row r="127" spans="1:13" ht="15.75" customHeight="1">
      <c r="A127" s="220" t="s">
        <v>894</v>
      </c>
      <c r="B127" s="357">
        <v>446</v>
      </c>
      <c r="C127" s="291"/>
      <c r="D127" s="291"/>
      <c r="E127" s="291"/>
      <c r="F127" s="291">
        <f t="shared" si="15"/>
        <v>0</v>
      </c>
      <c r="G127" s="291"/>
      <c r="H127" s="291"/>
      <c r="I127" s="293">
        <f t="shared" si="16"/>
        <v>0</v>
      </c>
      <c r="J127" s="291"/>
      <c r="K127" s="293"/>
      <c r="L127" s="356">
        <f t="shared" si="17"/>
        <v>0</v>
      </c>
      <c r="M127" s="294"/>
    </row>
    <row r="128" spans="1:13" ht="15.75" customHeight="1">
      <c r="A128" s="220" t="s">
        <v>895</v>
      </c>
      <c r="B128" s="357">
        <v>451</v>
      </c>
      <c r="C128" s="291"/>
      <c r="D128" s="291"/>
      <c r="E128" s="291"/>
      <c r="F128" s="291">
        <f t="shared" si="15"/>
        <v>0</v>
      </c>
      <c r="G128" s="291"/>
      <c r="H128" s="291"/>
      <c r="I128" s="293">
        <f t="shared" si="16"/>
        <v>0</v>
      </c>
      <c r="J128" s="291"/>
      <c r="K128" s="293"/>
      <c r="L128" s="356">
        <f t="shared" si="17"/>
        <v>0</v>
      </c>
      <c r="M128" s="294"/>
    </row>
    <row r="129" spans="1:13" ht="15.75" customHeight="1">
      <c r="A129" s="220" t="s">
        <v>896</v>
      </c>
      <c r="B129" s="357">
        <v>454</v>
      </c>
      <c r="C129" s="291"/>
      <c r="D129" s="291"/>
      <c r="E129" s="291"/>
      <c r="F129" s="291">
        <f t="shared" si="15"/>
        <v>0</v>
      </c>
      <c r="G129" s="291"/>
      <c r="H129" s="291"/>
      <c r="I129" s="293">
        <f t="shared" si="16"/>
        <v>0</v>
      </c>
      <c r="J129" s="291"/>
      <c r="K129" s="293"/>
      <c r="L129" s="356">
        <f t="shared" si="17"/>
        <v>0</v>
      </c>
      <c r="M129" s="294"/>
    </row>
    <row r="130" spans="1:13" ht="15.75" customHeight="1">
      <c r="A130" s="220" t="s">
        <v>897</v>
      </c>
      <c r="B130" s="357">
        <v>457</v>
      </c>
      <c r="C130" s="291"/>
      <c r="D130" s="291"/>
      <c r="E130" s="291"/>
      <c r="F130" s="291">
        <f t="shared" si="15"/>
        <v>0</v>
      </c>
      <c r="G130" s="291"/>
      <c r="H130" s="291"/>
      <c r="I130" s="293">
        <f t="shared" si="16"/>
        <v>0</v>
      </c>
      <c r="J130" s="291"/>
      <c r="K130" s="293"/>
      <c r="L130" s="356">
        <f t="shared" si="17"/>
        <v>0</v>
      </c>
      <c r="M130" s="294"/>
    </row>
    <row r="131" spans="1:13" ht="15.75" customHeight="1">
      <c r="A131" s="220" t="s">
        <v>898</v>
      </c>
      <c r="B131" s="357">
        <v>460</v>
      </c>
      <c r="C131" s="291"/>
      <c r="D131" s="291"/>
      <c r="E131" s="291"/>
      <c r="F131" s="291">
        <f t="shared" si="15"/>
        <v>0</v>
      </c>
      <c r="G131" s="291"/>
      <c r="H131" s="291"/>
      <c r="I131" s="293">
        <f t="shared" si="16"/>
        <v>0</v>
      </c>
      <c r="J131" s="291"/>
      <c r="K131" s="293"/>
      <c r="L131" s="356">
        <f t="shared" si="17"/>
        <v>0</v>
      </c>
      <c r="M131" s="294"/>
    </row>
    <row r="132" spans="1:13" ht="15.75" customHeight="1">
      <c r="A132" s="220" t="s">
        <v>899</v>
      </c>
      <c r="B132" s="357">
        <v>463</v>
      </c>
      <c r="C132" s="291"/>
      <c r="D132" s="291"/>
      <c r="E132" s="291"/>
      <c r="F132" s="291">
        <f t="shared" si="15"/>
        <v>0</v>
      </c>
      <c r="G132" s="291"/>
      <c r="H132" s="291"/>
      <c r="I132" s="293">
        <f t="shared" si="16"/>
        <v>0</v>
      </c>
      <c r="J132" s="291"/>
      <c r="K132" s="293"/>
      <c r="L132" s="356">
        <f t="shared" si="17"/>
        <v>0</v>
      </c>
      <c r="M132" s="294"/>
    </row>
    <row r="133" spans="1:13" ht="15.75" customHeight="1">
      <c r="A133" s="220" t="s">
        <v>834</v>
      </c>
      <c r="B133" s="357">
        <v>489</v>
      </c>
      <c r="C133" s="291"/>
      <c r="D133" s="291"/>
      <c r="E133" s="291"/>
      <c r="F133" s="291">
        <f t="shared" si="15"/>
        <v>0</v>
      </c>
      <c r="G133" s="291"/>
      <c r="H133" s="291"/>
      <c r="I133" s="293">
        <f t="shared" si="16"/>
        <v>0</v>
      </c>
      <c r="J133" s="291"/>
      <c r="K133" s="293"/>
      <c r="L133" s="356">
        <f t="shared" si="17"/>
        <v>0</v>
      </c>
      <c r="M133" s="294"/>
    </row>
    <row r="134" spans="1:13" ht="15.75" customHeight="1">
      <c r="A134" s="152"/>
      <c r="B134" s="587"/>
      <c r="C134" s="313"/>
      <c r="D134" s="313"/>
      <c r="E134" s="313"/>
      <c r="F134" s="313"/>
      <c r="G134" s="313"/>
      <c r="H134" s="313"/>
      <c r="I134" s="215"/>
      <c r="J134" s="313"/>
      <c r="K134" s="215"/>
      <c r="L134" s="584"/>
      <c r="M134" s="475"/>
    </row>
    <row r="135" spans="1:13" ht="15.75" customHeight="1">
      <c r="A135" s="455" t="s">
        <v>436</v>
      </c>
      <c r="B135" s="357">
        <v>498</v>
      </c>
      <c r="C135" s="291"/>
      <c r="D135" s="291"/>
      <c r="E135" s="291"/>
      <c r="F135" s="291">
        <f>I135+J135</f>
        <v>0</v>
      </c>
      <c r="G135" s="291"/>
      <c r="H135" s="291"/>
      <c r="I135" s="293">
        <f>G135+H135</f>
        <v>0</v>
      </c>
      <c r="J135" s="291"/>
      <c r="K135" s="293"/>
      <c r="L135" s="356">
        <f>C135+D135+F135+K135</f>
        <v>0</v>
      </c>
      <c r="M135" s="294"/>
    </row>
    <row r="136" spans="1:13" ht="15.75" customHeight="1">
      <c r="A136" s="152"/>
      <c r="B136" s="587"/>
      <c r="C136" s="313"/>
      <c r="D136" s="313"/>
      <c r="E136" s="313"/>
      <c r="F136" s="313"/>
      <c r="G136" s="313"/>
      <c r="H136" s="313"/>
      <c r="I136" s="215"/>
      <c r="J136" s="313"/>
      <c r="K136" s="215"/>
      <c r="L136" s="584"/>
      <c r="M136" s="475"/>
    </row>
    <row r="137" spans="1:13" s="300" customFormat="1" ht="19.5" customHeight="1">
      <c r="A137" s="444" t="s">
        <v>437</v>
      </c>
      <c r="B137" s="588"/>
      <c r="C137" s="521">
        <f>C139+C149+C171+C185</f>
        <v>0</v>
      </c>
      <c r="D137" s="521">
        <f>D139+D149+D171+D185</f>
        <v>0</v>
      </c>
      <c r="E137" s="521">
        <f>E139+E149+E171+E185</f>
        <v>0</v>
      </c>
      <c r="F137" s="521">
        <f>I137+J137</f>
        <v>0</v>
      </c>
      <c r="G137" s="521">
        <f>G139+G149+G171+G185</f>
        <v>0</v>
      </c>
      <c r="H137" s="521">
        <f>H139+H149+H171+H185</f>
        <v>0</v>
      </c>
      <c r="I137" s="521">
        <f>G137+H137</f>
        <v>0</v>
      </c>
      <c r="J137" s="521">
        <f>J139+J149+J171+J185</f>
        <v>0</v>
      </c>
      <c r="K137" s="521">
        <f>K139+K149+K171+K185</f>
        <v>0</v>
      </c>
      <c r="L137" s="582">
        <f>C137+D137+F137+K137</f>
        <v>0</v>
      </c>
      <c r="M137" s="523">
        <f>M139+M149+M171+M185</f>
        <v>0</v>
      </c>
    </row>
    <row r="138" spans="1:13" ht="15.75" customHeight="1">
      <c r="A138" s="152"/>
      <c r="B138" s="587"/>
      <c r="C138" s="313"/>
      <c r="D138" s="313"/>
      <c r="E138" s="313"/>
      <c r="F138" s="313"/>
      <c r="G138" s="313"/>
      <c r="H138" s="313"/>
      <c r="I138" s="215"/>
      <c r="J138" s="313"/>
      <c r="K138" s="215"/>
      <c r="L138" s="584"/>
      <c r="M138" s="475"/>
    </row>
    <row r="139" spans="1:13" s="270" customFormat="1" ht="15.75" customHeight="1">
      <c r="A139" s="455" t="s">
        <v>438</v>
      </c>
      <c r="B139" s="357"/>
      <c r="C139" s="293">
        <f>SUM(C140:C147)</f>
        <v>0</v>
      </c>
      <c r="D139" s="293">
        <f aca="true" t="shared" si="18" ref="D139:M139">SUM(D140:D147)</f>
        <v>0</v>
      </c>
      <c r="E139" s="293">
        <f t="shared" si="18"/>
        <v>0</v>
      </c>
      <c r="F139" s="293">
        <f aca="true" t="shared" si="19" ref="F139:F147">I139+J139</f>
        <v>0</v>
      </c>
      <c r="G139" s="293">
        <f t="shared" si="18"/>
        <v>0</v>
      </c>
      <c r="H139" s="293">
        <f t="shared" si="18"/>
        <v>0</v>
      </c>
      <c r="I139" s="293">
        <f aca="true" t="shared" si="20" ref="I139:I169">G139+H139</f>
        <v>0</v>
      </c>
      <c r="J139" s="293">
        <f t="shared" si="18"/>
        <v>0</v>
      </c>
      <c r="K139" s="293">
        <f>SUM(K140:K147)</f>
        <v>0</v>
      </c>
      <c r="L139" s="356">
        <f aca="true" t="shared" si="21" ref="L139:L147">C139+D139+F139+K139</f>
        <v>0</v>
      </c>
      <c r="M139" s="525">
        <f t="shared" si="18"/>
        <v>0</v>
      </c>
    </row>
    <row r="140" spans="1:13" ht="15.75" customHeight="1">
      <c r="A140" s="220" t="s">
        <v>835</v>
      </c>
      <c r="B140" s="357">
        <v>540</v>
      </c>
      <c r="C140" s="291"/>
      <c r="D140" s="291"/>
      <c r="E140" s="291"/>
      <c r="F140" s="291">
        <f t="shared" si="19"/>
        <v>0</v>
      </c>
      <c r="G140" s="291"/>
      <c r="H140" s="291"/>
      <c r="I140" s="293">
        <f t="shared" si="20"/>
        <v>0</v>
      </c>
      <c r="J140" s="291"/>
      <c r="K140" s="293"/>
      <c r="L140" s="356">
        <f t="shared" si="21"/>
        <v>0</v>
      </c>
      <c r="M140" s="294"/>
    </row>
    <row r="141" spans="1:13" ht="15.75" customHeight="1">
      <c r="A141" s="220" t="s">
        <v>836</v>
      </c>
      <c r="B141" s="357">
        <v>543</v>
      </c>
      <c r="C141" s="291"/>
      <c r="D141" s="291"/>
      <c r="E141" s="291"/>
      <c r="F141" s="291">
        <f t="shared" si="19"/>
        <v>0</v>
      </c>
      <c r="G141" s="291"/>
      <c r="H141" s="291"/>
      <c r="I141" s="293">
        <f t="shared" si="20"/>
        <v>0</v>
      </c>
      <c r="J141" s="291"/>
      <c r="K141" s="293"/>
      <c r="L141" s="356">
        <f t="shared" si="21"/>
        <v>0</v>
      </c>
      <c r="M141" s="294"/>
    </row>
    <row r="142" spans="1:13" ht="15.75" customHeight="1">
      <c r="A142" s="220" t="s">
        <v>837</v>
      </c>
      <c r="B142" s="357">
        <v>549</v>
      </c>
      <c r="C142" s="291"/>
      <c r="D142" s="291"/>
      <c r="E142" s="291"/>
      <c r="F142" s="291">
        <f t="shared" si="19"/>
        <v>0</v>
      </c>
      <c r="G142" s="291"/>
      <c r="H142" s="291"/>
      <c r="I142" s="293">
        <f t="shared" si="20"/>
        <v>0</v>
      </c>
      <c r="J142" s="291"/>
      <c r="K142" s="293"/>
      <c r="L142" s="356">
        <f t="shared" si="21"/>
        <v>0</v>
      </c>
      <c r="M142" s="294"/>
    </row>
    <row r="143" spans="1:13" ht="15.75" customHeight="1">
      <c r="A143" s="220" t="s">
        <v>838</v>
      </c>
      <c r="B143" s="357">
        <v>555</v>
      </c>
      <c r="C143" s="291"/>
      <c r="D143" s="291"/>
      <c r="E143" s="291"/>
      <c r="F143" s="291">
        <f t="shared" si="19"/>
        <v>0</v>
      </c>
      <c r="G143" s="291"/>
      <c r="H143" s="291"/>
      <c r="I143" s="293">
        <f t="shared" si="20"/>
        <v>0</v>
      </c>
      <c r="J143" s="291"/>
      <c r="K143" s="293"/>
      <c r="L143" s="356">
        <f t="shared" si="21"/>
        <v>0</v>
      </c>
      <c r="M143" s="294"/>
    </row>
    <row r="144" spans="1:13" ht="15.75" customHeight="1">
      <c r="A144" s="220" t="s">
        <v>900</v>
      </c>
      <c r="B144" s="357">
        <v>573</v>
      </c>
      <c r="C144" s="291"/>
      <c r="D144" s="291"/>
      <c r="E144" s="291"/>
      <c r="F144" s="291">
        <f t="shared" si="19"/>
        <v>0</v>
      </c>
      <c r="G144" s="291"/>
      <c r="H144" s="291"/>
      <c r="I144" s="293">
        <f t="shared" si="20"/>
        <v>0</v>
      </c>
      <c r="J144" s="291"/>
      <c r="K144" s="293"/>
      <c r="L144" s="356">
        <f t="shared" si="21"/>
        <v>0</v>
      </c>
      <c r="M144" s="294"/>
    </row>
    <row r="145" spans="1:13" ht="15.75" customHeight="1">
      <c r="A145" s="220" t="s">
        <v>901</v>
      </c>
      <c r="B145" s="357">
        <v>550</v>
      </c>
      <c r="C145" s="291"/>
      <c r="D145" s="291"/>
      <c r="E145" s="291"/>
      <c r="F145" s="291">
        <f>I145+J145</f>
        <v>0</v>
      </c>
      <c r="G145" s="291"/>
      <c r="H145" s="291"/>
      <c r="I145" s="293">
        <f>G145+H145</f>
        <v>0</v>
      </c>
      <c r="J145" s="291"/>
      <c r="K145" s="293"/>
      <c r="L145" s="356">
        <f>C145+D145+F145+K145</f>
        <v>0</v>
      </c>
      <c r="M145" s="294"/>
    </row>
    <row r="146" spans="1:13" ht="15.75" customHeight="1">
      <c r="A146" s="220" t="s">
        <v>902</v>
      </c>
      <c r="B146" s="357">
        <v>580</v>
      </c>
      <c r="C146" s="291"/>
      <c r="D146" s="291"/>
      <c r="E146" s="291"/>
      <c r="F146" s="291">
        <f t="shared" si="19"/>
        <v>0</v>
      </c>
      <c r="G146" s="291"/>
      <c r="H146" s="291"/>
      <c r="I146" s="293">
        <f t="shared" si="20"/>
        <v>0</v>
      </c>
      <c r="J146" s="291"/>
      <c r="K146" s="293"/>
      <c r="L146" s="356">
        <f t="shared" si="21"/>
        <v>0</v>
      </c>
      <c r="M146" s="294"/>
    </row>
    <row r="147" spans="1:13" ht="15.75" customHeight="1">
      <c r="A147" s="220" t="s">
        <v>839</v>
      </c>
      <c r="B147" s="357">
        <v>589</v>
      </c>
      <c r="C147" s="291"/>
      <c r="D147" s="291"/>
      <c r="E147" s="291"/>
      <c r="F147" s="291">
        <f t="shared" si="19"/>
        <v>0</v>
      </c>
      <c r="G147" s="291"/>
      <c r="H147" s="291"/>
      <c r="I147" s="293">
        <f t="shared" si="20"/>
        <v>0</v>
      </c>
      <c r="J147" s="291"/>
      <c r="K147" s="293"/>
      <c r="L147" s="356">
        <f t="shared" si="21"/>
        <v>0</v>
      </c>
      <c r="M147" s="294"/>
    </row>
    <row r="148" spans="1:13" ht="15.75" customHeight="1">
      <c r="A148" s="152"/>
      <c r="B148" s="587" t="s">
        <v>245</v>
      </c>
      <c r="C148" s="313"/>
      <c r="D148" s="313"/>
      <c r="E148" s="313"/>
      <c r="F148" s="313"/>
      <c r="G148" s="313"/>
      <c r="H148" s="313"/>
      <c r="I148" s="215"/>
      <c r="J148" s="313"/>
      <c r="K148" s="215"/>
      <c r="L148" s="584"/>
      <c r="M148" s="475"/>
    </row>
    <row r="149" spans="1:13" ht="15.75" customHeight="1">
      <c r="A149" s="455" t="s">
        <v>439</v>
      </c>
      <c r="B149" s="357" t="s">
        <v>245</v>
      </c>
      <c r="C149" s="293">
        <f>SUM(C150:C169)</f>
        <v>0</v>
      </c>
      <c r="D149" s="293">
        <f aca="true" t="shared" si="22" ref="D149:M149">SUM(D150:D169)</f>
        <v>0</v>
      </c>
      <c r="E149" s="293">
        <f t="shared" si="22"/>
        <v>0</v>
      </c>
      <c r="F149" s="293">
        <f aca="true" t="shared" si="23" ref="F149:F169">I149+J149</f>
        <v>0</v>
      </c>
      <c r="G149" s="293">
        <f t="shared" si="22"/>
        <v>0</v>
      </c>
      <c r="H149" s="293">
        <f t="shared" si="22"/>
        <v>0</v>
      </c>
      <c r="I149" s="293">
        <f t="shared" si="20"/>
        <v>0</v>
      </c>
      <c r="J149" s="293">
        <f t="shared" si="22"/>
        <v>0</v>
      </c>
      <c r="K149" s="293">
        <f t="shared" si="22"/>
        <v>0</v>
      </c>
      <c r="L149" s="356">
        <f aca="true" t="shared" si="24" ref="L149:L169">C149+D149+F149+K149</f>
        <v>0</v>
      </c>
      <c r="M149" s="525">
        <f t="shared" si="22"/>
        <v>0</v>
      </c>
    </row>
    <row r="150" spans="1:13" ht="15.75" customHeight="1">
      <c r="A150" s="220" t="s">
        <v>903</v>
      </c>
      <c r="B150" s="357">
        <v>625</v>
      </c>
      <c r="C150" s="291"/>
      <c r="D150" s="291"/>
      <c r="E150" s="291"/>
      <c r="F150" s="291">
        <f t="shared" si="23"/>
        <v>0</v>
      </c>
      <c r="G150" s="291"/>
      <c r="H150" s="291"/>
      <c r="I150" s="293">
        <f t="shared" si="20"/>
        <v>0</v>
      </c>
      <c r="J150" s="291"/>
      <c r="K150" s="293"/>
      <c r="L150" s="356">
        <f t="shared" si="24"/>
        <v>0</v>
      </c>
      <c r="M150" s="294"/>
    </row>
    <row r="151" spans="1:13" ht="15.75" customHeight="1">
      <c r="A151" s="220" t="s">
        <v>904</v>
      </c>
      <c r="B151" s="231" t="s">
        <v>440</v>
      </c>
      <c r="C151" s="291"/>
      <c r="D151" s="291"/>
      <c r="E151" s="291"/>
      <c r="F151" s="291">
        <f t="shared" si="23"/>
        <v>0</v>
      </c>
      <c r="G151" s="291"/>
      <c r="H151" s="291"/>
      <c r="I151" s="293">
        <f t="shared" si="20"/>
        <v>0</v>
      </c>
      <c r="J151" s="291"/>
      <c r="K151" s="293"/>
      <c r="L151" s="356">
        <f t="shared" si="24"/>
        <v>0</v>
      </c>
      <c r="M151" s="294"/>
    </row>
    <row r="152" spans="1:13" ht="15.75" customHeight="1">
      <c r="A152" s="220" t="s">
        <v>905</v>
      </c>
      <c r="B152" s="231" t="s">
        <v>441</v>
      </c>
      <c r="C152" s="291"/>
      <c r="D152" s="291"/>
      <c r="E152" s="291"/>
      <c r="F152" s="291">
        <f t="shared" si="23"/>
        <v>0</v>
      </c>
      <c r="G152" s="291"/>
      <c r="H152" s="291"/>
      <c r="I152" s="293">
        <f t="shared" si="20"/>
        <v>0</v>
      </c>
      <c r="J152" s="291"/>
      <c r="K152" s="293"/>
      <c r="L152" s="356">
        <f t="shared" si="24"/>
        <v>0</v>
      </c>
      <c r="M152" s="294"/>
    </row>
    <row r="153" spans="1:13" ht="15.75" customHeight="1">
      <c r="A153" s="220" t="s">
        <v>906</v>
      </c>
      <c r="B153" s="357">
        <v>666</v>
      </c>
      <c r="C153" s="291"/>
      <c r="D153" s="291"/>
      <c r="E153" s="291"/>
      <c r="F153" s="291">
        <f t="shared" si="23"/>
        <v>0</v>
      </c>
      <c r="G153" s="291"/>
      <c r="H153" s="291"/>
      <c r="I153" s="293">
        <f t="shared" si="20"/>
        <v>0</v>
      </c>
      <c r="J153" s="291"/>
      <c r="K153" s="293"/>
      <c r="L153" s="356">
        <f t="shared" si="24"/>
        <v>0</v>
      </c>
      <c r="M153" s="294"/>
    </row>
    <row r="154" spans="1:13" ht="15.75" customHeight="1">
      <c r="A154" s="220" t="s">
        <v>907</v>
      </c>
      <c r="B154" s="357">
        <v>630</v>
      </c>
      <c r="C154" s="291"/>
      <c r="D154" s="291"/>
      <c r="E154" s="291"/>
      <c r="F154" s="291">
        <f t="shared" si="23"/>
        <v>0</v>
      </c>
      <c r="G154" s="291"/>
      <c r="H154" s="291"/>
      <c r="I154" s="293">
        <f t="shared" si="20"/>
        <v>0</v>
      </c>
      <c r="J154" s="291"/>
      <c r="K154" s="293"/>
      <c r="L154" s="356">
        <f t="shared" si="24"/>
        <v>0</v>
      </c>
      <c r="M154" s="294"/>
    </row>
    <row r="155" spans="1:13" ht="15.75" customHeight="1">
      <c r="A155" s="220" t="s">
        <v>908</v>
      </c>
      <c r="B155" s="231" t="s">
        <v>442</v>
      </c>
      <c r="C155" s="291"/>
      <c r="D155" s="291"/>
      <c r="E155" s="291"/>
      <c r="F155" s="291">
        <f t="shared" si="23"/>
        <v>0</v>
      </c>
      <c r="G155" s="291"/>
      <c r="H155" s="291"/>
      <c r="I155" s="293">
        <f t="shared" si="20"/>
        <v>0</v>
      </c>
      <c r="J155" s="291"/>
      <c r="K155" s="293"/>
      <c r="L155" s="356">
        <f t="shared" si="24"/>
        <v>0</v>
      </c>
      <c r="M155" s="294"/>
    </row>
    <row r="156" spans="1:13" ht="15.75" customHeight="1">
      <c r="A156" s="220" t="s">
        <v>840</v>
      </c>
      <c r="B156" s="357">
        <v>645</v>
      </c>
      <c r="C156" s="291"/>
      <c r="D156" s="291"/>
      <c r="E156" s="291"/>
      <c r="F156" s="291">
        <f t="shared" si="23"/>
        <v>0</v>
      </c>
      <c r="G156" s="291"/>
      <c r="H156" s="291"/>
      <c r="I156" s="293">
        <f t="shared" si="20"/>
        <v>0</v>
      </c>
      <c r="J156" s="291"/>
      <c r="K156" s="293"/>
      <c r="L156" s="356">
        <f t="shared" si="24"/>
        <v>0</v>
      </c>
      <c r="M156" s="294"/>
    </row>
    <row r="157" spans="1:13" ht="15.75" customHeight="1">
      <c r="A157" s="301" t="s">
        <v>841</v>
      </c>
      <c r="B157" s="231" t="s">
        <v>443</v>
      </c>
      <c r="C157" s="527"/>
      <c r="D157" s="527"/>
      <c r="E157" s="527"/>
      <c r="F157" s="291">
        <f t="shared" si="23"/>
        <v>0</v>
      </c>
      <c r="G157" s="527"/>
      <c r="H157" s="527"/>
      <c r="I157" s="293">
        <f t="shared" si="20"/>
        <v>0</v>
      </c>
      <c r="J157" s="527"/>
      <c r="K157" s="293"/>
      <c r="L157" s="356">
        <f t="shared" si="24"/>
        <v>0</v>
      </c>
      <c r="M157" s="484"/>
    </row>
    <row r="158" spans="1:13" ht="15.75" customHeight="1">
      <c r="A158" s="220" t="s">
        <v>909</v>
      </c>
      <c r="B158" s="231" t="s">
        <v>444</v>
      </c>
      <c r="C158" s="527"/>
      <c r="D158" s="527"/>
      <c r="E158" s="527"/>
      <c r="F158" s="291">
        <f t="shared" si="23"/>
        <v>0</v>
      </c>
      <c r="G158" s="527"/>
      <c r="H158" s="527"/>
      <c r="I158" s="293">
        <f t="shared" si="20"/>
        <v>0</v>
      </c>
      <c r="J158" s="527"/>
      <c r="K158" s="293"/>
      <c r="L158" s="356">
        <f t="shared" si="24"/>
        <v>0</v>
      </c>
      <c r="M158" s="484"/>
    </row>
    <row r="159" spans="1:13" ht="15.75" customHeight="1">
      <c r="A159" s="220" t="s">
        <v>842</v>
      </c>
      <c r="B159" s="357">
        <v>655</v>
      </c>
      <c r="C159" s="291"/>
      <c r="D159" s="291"/>
      <c r="E159" s="291"/>
      <c r="F159" s="291">
        <f t="shared" si="23"/>
        <v>0</v>
      </c>
      <c r="G159" s="291"/>
      <c r="H159" s="291"/>
      <c r="I159" s="293">
        <f t="shared" si="20"/>
        <v>0</v>
      </c>
      <c r="J159" s="291"/>
      <c r="K159" s="293"/>
      <c r="L159" s="356">
        <f t="shared" si="24"/>
        <v>0</v>
      </c>
      <c r="M159" s="294"/>
    </row>
    <row r="160" spans="1:13" ht="15.75" customHeight="1">
      <c r="A160" s="220" t="s">
        <v>910</v>
      </c>
      <c r="B160" s="357">
        <v>635</v>
      </c>
      <c r="C160" s="527"/>
      <c r="D160" s="527"/>
      <c r="E160" s="527"/>
      <c r="F160" s="291">
        <f t="shared" si="23"/>
        <v>0</v>
      </c>
      <c r="G160" s="527"/>
      <c r="H160" s="527"/>
      <c r="I160" s="293">
        <f t="shared" si="20"/>
        <v>0</v>
      </c>
      <c r="J160" s="527"/>
      <c r="K160" s="293"/>
      <c r="L160" s="356">
        <f t="shared" si="24"/>
        <v>0</v>
      </c>
      <c r="M160" s="484"/>
    </row>
    <row r="161" spans="1:13" ht="15.75" customHeight="1">
      <c r="A161" s="220" t="s">
        <v>843</v>
      </c>
      <c r="B161" s="357">
        <v>660</v>
      </c>
      <c r="C161" s="291"/>
      <c r="D161" s="291"/>
      <c r="E161" s="291"/>
      <c r="F161" s="291">
        <f t="shared" si="23"/>
        <v>0</v>
      </c>
      <c r="G161" s="291"/>
      <c r="H161" s="291"/>
      <c r="I161" s="293">
        <f t="shared" si="20"/>
        <v>0</v>
      </c>
      <c r="J161" s="291"/>
      <c r="K161" s="293"/>
      <c r="L161" s="356">
        <f t="shared" si="24"/>
        <v>0</v>
      </c>
      <c r="M161" s="294"/>
    </row>
    <row r="162" spans="1:13" ht="15.75" customHeight="1">
      <c r="A162" s="220" t="s">
        <v>844</v>
      </c>
      <c r="B162" s="357">
        <v>665</v>
      </c>
      <c r="C162" s="291"/>
      <c r="D162" s="291"/>
      <c r="E162" s="291"/>
      <c r="F162" s="291">
        <f t="shared" si="23"/>
        <v>0</v>
      </c>
      <c r="G162" s="291"/>
      <c r="H162" s="291"/>
      <c r="I162" s="293">
        <f t="shared" si="20"/>
        <v>0</v>
      </c>
      <c r="J162" s="291"/>
      <c r="K162" s="293"/>
      <c r="L162" s="356">
        <f t="shared" si="24"/>
        <v>0</v>
      </c>
      <c r="M162" s="294"/>
    </row>
    <row r="163" spans="1:13" ht="15.75" customHeight="1">
      <c r="A163" s="220" t="s">
        <v>911</v>
      </c>
      <c r="B163" s="357">
        <v>640</v>
      </c>
      <c r="C163" s="291"/>
      <c r="D163" s="291"/>
      <c r="E163" s="291"/>
      <c r="F163" s="291">
        <f t="shared" si="23"/>
        <v>0</v>
      </c>
      <c r="G163" s="291"/>
      <c r="H163" s="291"/>
      <c r="I163" s="293">
        <f t="shared" si="20"/>
        <v>0</v>
      </c>
      <c r="J163" s="291"/>
      <c r="K163" s="293"/>
      <c r="L163" s="356">
        <f t="shared" si="24"/>
        <v>0</v>
      </c>
      <c r="M163" s="294"/>
    </row>
    <row r="164" spans="1:13" ht="15.75" customHeight="1">
      <c r="A164" s="220" t="s">
        <v>912</v>
      </c>
      <c r="B164" s="231" t="s">
        <v>445</v>
      </c>
      <c r="C164" s="527"/>
      <c r="D164" s="527"/>
      <c r="E164" s="527"/>
      <c r="F164" s="291">
        <f t="shared" si="23"/>
        <v>0</v>
      </c>
      <c r="G164" s="527"/>
      <c r="H164" s="527"/>
      <c r="I164" s="293">
        <f t="shared" si="20"/>
        <v>0</v>
      </c>
      <c r="J164" s="527"/>
      <c r="K164" s="293"/>
      <c r="L164" s="356">
        <f t="shared" si="24"/>
        <v>0</v>
      </c>
      <c r="M164" s="484"/>
    </row>
    <row r="165" spans="1:13" ht="15.75" customHeight="1">
      <c r="A165" s="220" t="s">
        <v>913</v>
      </c>
      <c r="B165" s="231" t="s">
        <v>446</v>
      </c>
      <c r="C165" s="527"/>
      <c r="D165" s="527"/>
      <c r="E165" s="527"/>
      <c r="F165" s="291">
        <f t="shared" si="23"/>
        <v>0</v>
      </c>
      <c r="G165" s="527"/>
      <c r="H165" s="527"/>
      <c r="I165" s="293">
        <f t="shared" si="20"/>
        <v>0</v>
      </c>
      <c r="J165" s="527"/>
      <c r="K165" s="293"/>
      <c r="L165" s="356">
        <f t="shared" si="24"/>
        <v>0</v>
      </c>
      <c r="M165" s="484"/>
    </row>
    <row r="166" spans="1:13" ht="15.75" customHeight="1">
      <c r="A166" s="220" t="s">
        <v>914</v>
      </c>
      <c r="B166" s="231" t="s">
        <v>447</v>
      </c>
      <c r="C166" s="527"/>
      <c r="D166" s="527"/>
      <c r="E166" s="527"/>
      <c r="F166" s="291">
        <f t="shared" si="23"/>
        <v>0</v>
      </c>
      <c r="G166" s="527"/>
      <c r="H166" s="527"/>
      <c r="I166" s="293">
        <f t="shared" si="20"/>
        <v>0</v>
      </c>
      <c r="J166" s="527"/>
      <c r="K166" s="293"/>
      <c r="L166" s="356">
        <f t="shared" si="24"/>
        <v>0</v>
      </c>
      <c r="M166" s="484"/>
    </row>
    <row r="167" spans="1:13" s="246" customFormat="1" ht="15.75" customHeight="1">
      <c r="A167" s="358" t="s">
        <v>845</v>
      </c>
      <c r="B167" s="231" t="s">
        <v>448</v>
      </c>
      <c r="C167" s="291"/>
      <c r="D167" s="291"/>
      <c r="E167" s="291"/>
      <c r="F167" s="291">
        <f t="shared" si="23"/>
        <v>0</v>
      </c>
      <c r="G167" s="291"/>
      <c r="H167" s="291"/>
      <c r="I167" s="293">
        <f t="shared" si="20"/>
        <v>0</v>
      </c>
      <c r="J167" s="291"/>
      <c r="K167" s="293"/>
      <c r="L167" s="356">
        <f t="shared" si="24"/>
        <v>0</v>
      </c>
      <c r="M167" s="294"/>
    </row>
    <row r="168" spans="1:13" s="246" customFormat="1" ht="15.75" customHeight="1">
      <c r="A168" s="358" t="s">
        <v>846</v>
      </c>
      <c r="B168" s="231" t="s">
        <v>449</v>
      </c>
      <c r="C168" s="291"/>
      <c r="D168" s="291"/>
      <c r="E168" s="291"/>
      <c r="F168" s="291">
        <f t="shared" si="23"/>
        <v>0</v>
      </c>
      <c r="G168" s="291"/>
      <c r="H168" s="291"/>
      <c r="I168" s="293">
        <f t="shared" si="20"/>
        <v>0</v>
      </c>
      <c r="J168" s="291"/>
      <c r="K168" s="293"/>
      <c r="L168" s="356">
        <f t="shared" si="24"/>
        <v>0</v>
      </c>
      <c r="M168" s="294"/>
    </row>
    <row r="169" spans="1:13" ht="15.75" customHeight="1">
      <c r="A169" s="358" t="s">
        <v>847</v>
      </c>
      <c r="B169" s="357">
        <v>689</v>
      </c>
      <c r="C169" s="291"/>
      <c r="D169" s="291"/>
      <c r="E169" s="291"/>
      <c r="F169" s="291">
        <f t="shared" si="23"/>
        <v>0</v>
      </c>
      <c r="G169" s="291"/>
      <c r="H169" s="291"/>
      <c r="I169" s="293">
        <f t="shared" si="20"/>
        <v>0</v>
      </c>
      <c r="J169" s="291"/>
      <c r="K169" s="293"/>
      <c r="L169" s="356">
        <f t="shared" si="24"/>
        <v>0</v>
      </c>
      <c r="M169" s="294"/>
    </row>
    <row r="170" spans="1:13" ht="15.75" customHeight="1">
      <c r="A170" s="152"/>
      <c r="B170" s="587"/>
      <c r="C170" s="313"/>
      <c r="D170" s="313"/>
      <c r="E170" s="313"/>
      <c r="F170" s="313"/>
      <c r="G170" s="313"/>
      <c r="H170" s="313"/>
      <c r="I170" s="215"/>
      <c r="J170" s="313"/>
      <c r="K170" s="215"/>
      <c r="L170" s="584"/>
      <c r="M170" s="475"/>
    </row>
    <row r="171" spans="1:13" ht="15.75" customHeight="1">
      <c r="A171" s="455" t="s">
        <v>450</v>
      </c>
      <c r="B171" s="357"/>
      <c r="C171" s="293">
        <f>SUM(C172:C183)</f>
        <v>0</v>
      </c>
      <c r="D171" s="293">
        <f aca="true" t="shared" si="25" ref="D171:M171">SUM(D172:D183)</f>
        <v>0</v>
      </c>
      <c r="E171" s="293">
        <f t="shared" si="25"/>
        <v>0</v>
      </c>
      <c r="F171" s="293">
        <f aca="true" t="shared" si="26" ref="F171:F183">I171+J171</f>
        <v>0</v>
      </c>
      <c r="G171" s="293">
        <f t="shared" si="25"/>
        <v>0</v>
      </c>
      <c r="H171" s="293">
        <f t="shared" si="25"/>
        <v>0</v>
      </c>
      <c r="I171" s="293">
        <f aca="true" t="shared" si="27" ref="I171:I183">G171+H171</f>
        <v>0</v>
      </c>
      <c r="J171" s="293">
        <f t="shared" si="25"/>
        <v>0</v>
      </c>
      <c r="K171" s="293">
        <f t="shared" si="25"/>
        <v>0</v>
      </c>
      <c r="L171" s="356">
        <f aca="true" t="shared" si="28" ref="L171:L183">C171+D171+F171+K171</f>
        <v>0</v>
      </c>
      <c r="M171" s="525">
        <f t="shared" si="25"/>
        <v>0</v>
      </c>
    </row>
    <row r="172" spans="1:13" ht="15.75" customHeight="1">
      <c r="A172" s="220" t="s">
        <v>848</v>
      </c>
      <c r="B172" s="357">
        <v>728</v>
      </c>
      <c r="C172" s="291"/>
      <c r="D172" s="291"/>
      <c r="E172" s="291"/>
      <c r="F172" s="291">
        <f t="shared" si="26"/>
        <v>0</v>
      </c>
      <c r="G172" s="291"/>
      <c r="H172" s="291"/>
      <c r="I172" s="293">
        <f t="shared" si="27"/>
        <v>0</v>
      </c>
      <c r="J172" s="291"/>
      <c r="K172" s="293"/>
      <c r="L172" s="356">
        <f t="shared" si="28"/>
        <v>0</v>
      </c>
      <c r="M172" s="294"/>
    </row>
    <row r="173" spans="1:13" ht="15.75" customHeight="1">
      <c r="A173" s="220" t="s">
        <v>915</v>
      </c>
      <c r="B173" s="357">
        <v>730</v>
      </c>
      <c r="C173" s="291"/>
      <c r="D173" s="291"/>
      <c r="E173" s="291"/>
      <c r="F173" s="291">
        <f t="shared" si="26"/>
        <v>0</v>
      </c>
      <c r="G173" s="291"/>
      <c r="H173" s="291"/>
      <c r="I173" s="293">
        <f t="shared" si="27"/>
        <v>0</v>
      </c>
      <c r="J173" s="291"/>
      <c r="K173" s="293"/>
      <c r="L173" s="356">
        <f t="shared" si="28"/>
        <v>0</v>
      </c>
      <c r="M173" s="294"/>
    </row>
    <row r="174" spans="1:13" ht="15.75" customHeight="1">
      <c r="A174" s="220" t="s">
        <v>849</v>
      </c>
      <c r="B174" s="357">
        <v>738</v>
      </c>
      <c r="C174" s="291"/>
      <c r="D174" s="291"/>
      <c r="E174" s="291"/>
      <c r="F174" s="291">
        <f t="shared" si="26"/>
        <v>0</v>
      </c>
      <c r="G174" s="291"/>
      <c r="H174" s="291"/>
      <c r="I174" s="293">
        <f t="shared" si="27"/>
        <v>0</v>
      </c>
      <c r="J174" s="291"/>
      <c r="K174" s="293"/>
      <c r="L174" s="356">
        <f t="shared" si="28"/>
        <v>0</v>
      </c>
      <c r="M174" s="294"/>
    </row>
    <row r="175" spans="1:13" ht="15.75" customHeight="1">
      <c r="A175" s="220" t="s">
        <v>941</v>
      </c>
      <c r="B175" s="357">
        <v>740</v>
      </c>
      <c r="C175" s="291"/>
      <c r="D175" s="291"/>
      <c r="E175" s="291"/>
      <c r="F175" s="291">
        <f t="shared" si="26"/>
        <v>0</v>
      </c>
      <c r="G175" s="291"/>
      <c r="H175" s="291"/>
      <c r="I175" s="293">
        <f t="shared" si="27"/>
        <v>0</v>
      </c>
      <c r="J175" s="291"/>
      <c r="K175" s="293"/>
      <c r="L175" s="356">
        <f t="shared" si="28"/>
        <v>0</v>
      </c>
      <c r="M175" s="294"/>
    </row>
    <row r="176" spans="1:13" ht="15.75" customHeight="1">
      <c r="A176" s="220" t="s">
        <v>916</v>
      </c>
      <c r="B176" s="357">
        <v>745</v>
      </c>
      <c r="C176" s="291"/>
      <c r="D176" s="291"/>
      <c r="E176" s="291"/>
      <c r="F176" s="291">
        <f t="shared" si="26"/>
        <v>0</v>
      </c>
      <c r="G176" s="291"/>
      <c r="H176" s="291"/>
      <c r="I176" s="293">
        <f t="shared" si="27"/>
        <v>0</v>
      </c>
      <c r="J176" s="291"/>
      <c r="K176" s="293"/>
      <c r="L176" s="356">
        <f t="shared" si="28"/>
        <v>0</v>
      </c>
      <c r="M176" s="294"/>
    </row>
    <row r="177" spans="1:13" ht="15.75" customHeight="1">
      <c r="A177" s="220" t="s">
        <v>917</v>
      </c>
      <c r="B177" s="357">
        <v>751</v>
      </c>
      <c r="C177" s="291"/>
      <c r="D177" s="291"/>
      <c r="E177" s="291"/>
      <c r="F177" s="291">
        <f t="shared" si="26"/>
        <v>0</v>
      </c>
      <c r="G177" s="291"/>
      <c r="H177" s="291"/>
      <c r="I177" s="293">
        <f t="shared" si="27"/>
        <v>0</v>
      </c>
      <c r="J177" s="291"/>
      <c r="K177" s="293"/>
      <c r="L177" s="356">
        <f t="shared" si="28"/>
        <v>0</v>
      </c>
      <c r="M177" s="294"/>
    </row>
    <row r="178" spans="1:13" ht="15.75" customHeight="1">
      <c r="A178" s="220" t="s">
        <v>918</v>
      </c>
      <c r="B178" s="357">
        <v>753</v>
      </c>
      <c r="C178" s="291"/>
      <c r="D178" s="291"/>
      <c r="E178" s="291"/>
      <c r="F178" s="291">
        <f t="shared" si="26"/>
        <v>0</v>
      </c>
      <c r="G178" s="291"/>
      <c r="H178" s="291"/>
      <c r="I178" s="293">
        <f t="shared" si="27"/>
        <v>0</v>
      </c>
      <c r="J178" s="291"/>
      <c r="K178" s="293"/>
      <c r="L178" s="356">
        <f t="shared" si="28"/>
        <v>0</v>
      </c>
      <c r="M178" s="294"/>
    </row>
    <row r="179" spans="1:13" ht="15.75" customHeight="1">
      <c r="A179" s="220" t="s">
        <v>919</v>
      </c>
      <c r="B179" s="357">
        <v>755</v>
      </c>
      <c r="C179" s="291"/>
      <c r="D179" s="291"/>
      <c r="E179" s="291"/>
      <c r="F179" s="291">
        <f t="shared" si="26"/>
        <v>0</v>
      </c>
      <c r="G179" s="291"/>
      <c r="H179" s="291"/>
      <c r="I179" s="293">
        <f t="shared" si="27"/>
        <v>0</v>
      </c>
      <c r="J179" s="291"/>
      <c r="K179" s="293"/>
      <c r="L179" s="356">
        <f t="shared" si="28"/>
        <v>0</v>
      </c>
      <c r="M179" s="294"/>
    </row>
    <row r="180" spans="1:13" ht="15.75" customHeight="1">
      <c r="A180" s="220" t="s">
        <v>920</v>
      </c>
      <c r="B180" s="357">
        <v>764</v>
      </c>
      <c r="C180" s="291"/>
      <c r="D180" s="291"/>
      <c r="E180" s="291"/>
      <c r="F180" s="291">
        <f t="shared" si="26"/>
        <v>0</v>
      </c>
      <c r="G180" s="291"/>
      <c r="H180" s="291"/>
      <c r="I180" s="293">
        <f t="shared" si="27"/>
        <v>0</v>
      </c>
      <c r="J180" s="291"/>
      <c r="K180" s="293"/>
      <c r="L180" s="356">
        <f t="shared" si="28"/>
        <v>0</v>
      </c>
      <c r="M180" s="294"/>
    </row>
    <row r="181" spans="1:13" ht="15.75" customHeight="1">
      <c r="A181" s="220" t="s">
        <v>921</v>
      </c>
      <c r="B181" s="357">
        <v>765</v>
      </c>
      <c r="C181" s="291"/>
      <c r="D181" s="291"/>
      <c r="E181" s="291"/>
      <c r="F181" s="291">
        <f t="shared" si="26"/>
        <v>0</v>
      </c>
      <c r="G181" s="291"/>
      <c r="H181" s="291"/>
      <c r="I181" s="293">
        <f t="shared" si="27"/>
        <v>0</v>
      </c>
      <c r="J181" s="291"/>
      <c r="K181" s="293"/>
      <c r="L181" s="356">
        <f t="shared" si="28"/>
        <v>0</v>
      </c>
      <c r="M181" s="294"/>
    </row>
    <row r="182" spans="1:13" ht="15.75" customHeight="1">
      <c r="A182" s="220" t="s">
        <v>922</v>
      </c>
      <c r="B182" s="357">
        <v>769</v>
      </c>
      <c r="C182" s="291"/>
      <c r="D182" s="291"/>
      <c r="E182" s="291"/>
      <c r="F182" s="291">
        <f t="shared" si="26"/>
        <v>0</v>
      </c>
      <c r="G182" s="291"/>
      <c r="H182" s="291"/>
      <c r="I182" s="293">
        <f t="shared" si="27"/>
        <v>0</v>
      </c>
      <c r="J182" s="291"/>
      <c r="K182" s="293"/>
      <c r="L182" s="356">
        <f t="shared" si="28"/>
        <v>0</v>
      </c>
      <c r="M182" s="294"/>
    </row>
    <row r="183" spans="1:13" ht="15.75" customHeight="1">
      <c r="A183" s="220" t="s">
        <v>850</v>
      </c>
      <c r="B183" s="357">
        <v>789</v>
      </c>
      <c r="C183" s="291"/>
      <c r="D183" s="291"/>
      <c r="E183" s="291"/>
      <c r="F183" s="291">
        <f t="shared" si="26"/>
        <v>0</v>
      </c>
      <c r="G183" s="291"/>
      <c r="H183" s="291"/>
      <c r="I183" s="293">
        <f t="shared" si="27"/>
        <v>0</v>
      </c>
      <c r="J183" s="291"/>
      <c r="K183" s="293"/>
      <c r="L183" s="356">
        <f t="shared" si="28"/>
        <v>0</v>
      </c>
      <c r="M183" s="294"/>
    </row>
    <row r="184" spans="1:13" ht="15.75" customHeight="1">
      <c r="A184" s="152"/>
      <c r="B184" s="587"/>
      <c r="C184" s="313"/>
      <c r="D184" s="313"/>
      <c r="E184" s="313"/>
      <c r="F184" s="313"/>
      <c r="G184" s="313"/>
      <c r="H184" s="313"/>
      <c r="I184" s="215"/>
      <c r="J184" s="313"/>
      <c r="K184" s="215"/>
      <c r="L184" s="584"/>
      <c r="M184" s="475"/>
    </row>
    <row r="185" spans="1:13" ht="15.75" customHeight="1">
      <c r="A185" s="455" t="s">
        <v>799</v>
      </c>
      <c r="B185" s="357">
        <v>798</v>
      </c>
      <c r="C185" s="291"/>
      <c r="D185" s="291"/>
      <c r="E185" s="291"/>
      <c r="F185" s="291">
        <f>I185+J185</f>
        <v>0</v>
      </c>
      <c r="G185" s="291"/>
      <c r="H185" s="291"/>
      <c r="I185" s="293">
        <f>G185+H185</f>
        <v>0</v>
      </c>
      <c r="J185" s="291"/>
      <c r="K185" s="293"/>
      <c r="L185" s="356">
        <f>C185+D185+F185+K185</f>
        <v>0</v>
      </c>
      <c r="M185" s="294"/>
    </row>
    <row r="186" spans="1:13" ht="15.75" customHeight="1">
      <c r="A186" s="152"/>
      <c r="B186" s="587"/>
      <c r="C186" s="313"/>
      <c r="D186" s="313"/>
      <c r="E186" s="313"/>
      <c r="F186" s="313"/>
      <c r="G186" s="313"/>
      <c r="H186" s="313"/>
      <c r="I186" s="215"/>
      <c r="J186" s="313"/>
      <c r="K186" s="215"/>
      <c r="L186" s="584"/>
      <c r="M186" s="475"/>
    </row>
    <row r="187" spans="1:13" s="300" customFormat="1" ht="19.5" customHeight="1">
      <c r="A187" s="444" t="s">
        <v>451</v>
      </c>
      <c r="B187" s="588"/>
      <c r="C187" s="521">
        <f>SUM(C189:C205)</f>
        <v>0</v>
      </c>
      <c r="D187" s="521">
        <f aca="true" t="shared" si="29" ref="D187:M187">SUM(D189:D205)</f>
        <v>0</v>
      </c>
      <c r="E187" s="521">
        <f t="shared" si="29"/>
        <v>0</v>
      </c>
      <c r="F187" s="521">
        <f>I187+J187</f>
        <v>0</v>
      </c>
      <c r="G187" s="521">
        <f t="shared" si="29"/>
        <v>0</v>
      </c>
      <c r="H187" s="521">
        <f t="shared" si="29"/>
        <v>0</v>
      </c>
      <c r="I187" s="521">
        <f>G187+H187</f>
        <v>0</v>
      </c>
      <c r="J187" s="521">
        <f t="shared" si="29"/>
        <v>0</v>
      </c>
      <c r="K187" s="521">
        <f t="shared" si="29"/>
        <v>0</v>
      </c>
      <c r="L187" s="582">
        <f>C187+D187+F187+K187</f>
        <v>0</v>
      </c>
      <c r="M187" s="523">
        <f t="shared" si="29"/>
        <v>0</v>
      </c>
    </row>
    <row r="188" spans="1:13" ht="15.75" customHeight="1">
      <c r="A188" s="152"/>
      <c r="B188" s="587"/>
      <c r="C188" s="313"/>
      <c r="D188" s="313"/>
      <c r="E188" s="313"/>
      <c r="F188" s="313"/>
      <c r="G188" s="313"/>
      <c r="H188" s="313"/>
      <c r="I188" s="215"/>
      <c r="J188" s="313"/>
      <c r="K188" s="215"/>
      <c r="L188" s="584"/>
      <c r="M188" s="475"/>
    </row>
    <row r="189" spans="1:13" ht="15.75" customHeight="1">
      <c r="A189" s="220" t="s">
        <v>923</v>
      </c>
      <c r="B189" s="357">
        <v>831</v>
      </c>
      <c r="C189" s="291"/>
      <c r="D189" s="291"/>
      <c r="E189" s="291"/>
      <c r="F189" s="291">
        <f aca="true" t="shared" si="30" ref="F189:F205">I189+J189</f>
        <v>0</v>
      </c>
      <c r="G189" s="291"/>
      <c r="H189" s="291"/>
      <c r="I189" s="293">
        <f aca="true" t="shared" si="31" ref="I189:I205">G189+H189</f>
        <v>0</v>
      </c>
      <c r="J189" s="291"/>
      <c r="K189" s="293"/>
      <c r="L189" s="356">
        <f aca="true" t="shared" si="32" ref="L189:L204">C189+D189+F189+K189</f>
        <v>0</v>
      </c>
      <c r="M189" s="294"/>
    </row>
    <row r="190" spans="1:13" ht="15.75" customHeight="1">
      <c r="A190" s="220" t="s">
        <v>924</v>
      </c>
      <c r="B190" s="357">
        <v>832</v>
      </c>
      <c r="C190" s="291"/>
      <c r="D190" s="291"/>
      <c r="E190" s="291"/>
      <c r="F190" s="291">
        <f t="shared" si="30"/>
        <v>0</v>
      </c>
      <c r="G190" s="291"/>
      <c r="H190" s="291"/>
      <c r="I190" s="293">
        <f t="shared" si="31"/>
        <v>0</v>
      </c>
      <c r="J190" s="291"/>
      <c r="K190" s="293"/>
      <c r="L190" s="356">
        <f t="shared" si="32"/>
        <v>0</v>
      </c>
      <c r="M190" s="294"/>
    </row>
    <row r="191" spans="1:13" ht="15.75" customHeight="1">
      <c r="A191" s="220" t="s">
        <v>925</v>
      </c>
      <c r="B191" s="357">
        <v>836</v>
      </c>
      <c r="C191" s="291"/>
      <c r="D191" s="291"/>
      <c r="E191" s="291"/>
      <c r="F191" s="291">
        <f t="shared" si="30"/>
        <v>0</v>
      </c>
      <c r="G191" s="291"/>
      <c r="H191" s="291"/>
      <c r="I191" s="293">
        <f t="shared" si="31"/>
        <v>0</v>
      </c>
      <c r="J191" s="291"/>
      <c r="K191" s="293"/>
      <c r="L191" s="356">
        <f t="shared" si="32"/>
        <v>0</v>
      </c>
      <c r="M191" s="294"/>
    </row>
    <row r="192" spans="1:13" ht="15.75" customHeight="1">
      <c r="A192" s="220" t="s">
        <v>926</v>
      </c>
      <c r="B192" s="357">
        <v>859</v>
      </c>
      <c r="C192" s="527"/>
      <c r="D192" s="527"/>
      <c r="E192" s="527"/>
      <c r="F192" s="291">
        <f t="shared" si="30"/>
        <v>0</v>
      </c>
      <c r="G192" s="527"/>
      <c r="H192" s="527"/>
      <c r="I192" s="293">
        <f t="shared" si="31"/>
        <v>0</v>
      </c>
      <c r="J192" s="527"/>
      <c r="K192" s="293"/>
      <c r="L192" s="356">
        <f t="shared" si="32"/>
        <v>0</v>
      </c>
      <c r="M192" s="484"/>
    </row>
    <row r="193" spans="1:13" ht="15.75" customHeight="1">
      <c r="A193" s="220" t="s">
        <v>927</v>
      </c>
      <c r="B193" s="357">
        <v>860</v>
      </c>
      <c r="C193" s="527"/>
      <c r="D193" s="527"/>
      <c r="E193" s="527"/>
      <c r="F193" s="291">
        <f t="shared" si="30"/>
        <v>0</v>
      </c>
      <c r="G193" s="527"/>
      <c r="H193" s="527"/>
      <c r="I193" s="293">
        <f t="shared" si="31"/>
        <v>0</v>
      </c>
      <c r="J193" s="527"/>
      <c r="K193" s="293"/>
      <c r="L193" s="356">
        <f t="shared" si="32"/>
        <v>0</v>
      </c>
      <c r="M193" s="484"/>
    </row>
    <row r="194" spans="1:13" ht="15.75" customHeight="1">
      <c r="A194" s="220" t="s">
        <v>928</v>
      </c>
      <c r="B194" s="357">
        <v>845</v>
      </c>
      <c r="C194" s="291"/>
      <c r="D194" s="291"/>
      <c r="E194" s="291"/>
      <c r="F194" s="291">
        <f t="shared" si="30"/>
        <v>0</v>
      </c>
      <c r="G194" s="291"/>
      <c r="H194" s="291"/>
      <c r="I194" s="293">
        <f t="shared" si="31"/>
        <v>0</v>
      </c>
      <c r="J194" s="291"/>
      <c r="K194" s="293"/>
      <c r="L194" s="356">
        <f t="shared" si="32"/>
        <v>0</v>
      </c>
      <c r="M194" s="294"/>
    </row>
    <row r="195" spans="1:13" ht="15.75" customHeight="1">
      <c r="A195" s="220" t="s">
        <v>929</v>
      </c>
      <c r="B195" s="357">
        <v>856</v>
      </c>
      <c r="C195" s="291"/>
      <c r="D195" s="291"/>
      <c r="E195" s="291"/>
      <c r="F195" s="291">
        <f t="shared" si="30"/>
        <v>0</v>
      </c>
      <c r="G195" s="291"/>
      <c r="H195" s="291"/>
      <c r="I195" s="293">
        <f t="shared" si="31"/>
        <v>0</v>
      </c>
      <c r="J195" s="291"/>
      <c r="K195" s="293"/>
      <c r="L195" s="356">
        <f t="shared" si="32"/>
        <v>0</v>
      </c>
      <c r="M195" s="294"/>
    </row>
    <row r="196" spans="1:13" ht="15.75" customHeight="1">
      <c r="A196" s="220" t="s">
        <v>930</v>
      </c>
      <c r="B196" s="357">
        <v>861</v>
      </c>
      <c r="C196" s="291"/>
      <c r="D196" s="291"/>
      <c r="E196" s="291"/>
      <c r="F196" s="291">
        <f t="shared" si="30"/>
        <v>0</v>
      </c>
      <c r="G196" s="291"/>
      <c r="H196" s="291"/>
      <c r="I196" s="293">
        <f t="shared" si="31"/>
        <v>0</v>
      </c>
      <c r="J196" s="291"/>
      <c r="K196" s="293"/>
      <c r="L196" s="356">
        <f t="shared" si="32"/>
        <v>0</v>
      </c>
      <c r="M196" s="294"/>
    </row>
    <row r="197" spans="1:13" ht="15.75" customHeight="1">
      <c r="A197" s="220" t="s">
        <v>931</v>
      </c>
      <c r="B197" s="357">
        <v>862</v>
      </c>
      <c r="C197" s="291"/>
      <c r="D197" s="291"/>
      <c r="E197" s="291"/>
      <c r="F197" s="291">
        <f t="shared" si="30"/>
        <v>0</v>
      </c>
      <c r="G197" s="291"/>
      <c r="H197" s="291"/>
      <c r="I197" s="293">
        <f t="shared" si="31"/>
        <v>0</v>
      </c>
      <c r="J197" s="291"/>
      <c r="K197" s="293"/>
      <c r="L197" s="356">
        <f t="shared" si="32"/>
        <v>0</v>
      </c>
      <c r="M197" s="294"/>
    </row>
    <row r="198" spans="1:13" ht="15.75" customHeight="1">
      <c r="A198" s="301" t="s">
        <v>932</v>
      </c>
      <c r="B198" s="357">
        <v>880</v>
      </c>
      <c r="C198" s="291"/>
      <c r="D198" s="291"/>
      <c r="E198" s="291"/>
      <c r="F198" s="291">
        <f t="shared" si="30"/>
        <v>0</v>
      </c>
      <c r="G198" s="291"/>
      <c r="H198" s="291"/>
      <c r="I198" s="293">
        <f t="shared" si="31"/>
        <v>0</v>
      </c>
      <c r="J198" s="291"/>
      <c r="K198" s="293"/>
      <c r="L198" s="356">
        <f t="shared" si="32"/>
        <v>0</v>
      </c>
      <c r="M198" s="294"/>
    </row>
    <row r="199" spans="1:13" ht="15.75" customHeight="1">
      <c r="A199" s="220" t="s">
        <v>933</v>
      </c>
      <c r="B199" s="357">
        <v>866</v>
      </c>
      <c r="C199" s="291"/>
      <c r="D199" s="291"/>
      <c r="E199" s="291"/>
      <c r="F199" s="291">
        <f t="shared" si="30"/>
        <v>0</v>
      </c>
      <c r="G199" s="291"/>
      <c r="H199" s="291"/>
      <c r="I199" s="293">
        <f t="shared" si="31"/>
        <v>0</v>
      </c>
      <c r="J199" s="291"/>
      <c r="K199" s="293"/>
      <c r="L199" s="356">
        <f t="shared" si="32"/>
        <v>0</v>
      </c>
      <c r="M199" s="294"/>
    </row>
    <row r="200" spans="1:13" ht="15.75" customHeight="1">
      <c r="A200" s="220" t="s">
        <v>934</v>
      </c>
      <c r="B200" s="357">
        <v>868</v>
      </c>
      <c r="C200" s="291"/>
      <c r="D200" s="291"/>
      <c r="E200" s="291"/>
      <c r="F200" s="291">
        <f t="shared" si="30"/>
        <v>0</v>
      </c>
      <c r="G200" s="291"/>
      <c r="H200" s="291"/>
      <c r="I200" s="293">
        <f t="shared" si="31"/>
        <v>0</v>
      </c>
      <c r="J200" s="291"/>
      <c r="K200" s="293"/>
      <c r="L200" s="356">
        <f t="shared" si="32"/>
        <v>0</v>
      </c>
      <c r="M200" s="294"/>
    </row>
    <row r="201" spans="1:13" ht="15.75" customHeight="1">
      <c r="A201" s="220" t="s">
        <v>935</v>
      </c>
      <c r="B201" s="357">
        <v>870</v>
      </c>
      <c r="C201" s="291"/>
      <c r="D201" s="291"/>
      <c r="E201" s="291"/>
      <c r="F201" s="291">
        <f t="shared" si="30"/>
        <v>0</v>
      </c>
      <c r="G201" s="291"/>
      <c r="H201" s="291"/>
      <c r="I201" s="293">
        <f t="shared" si="31"/>
        <v>0</v>
      </c>
      <c r="J201" s="291"/>
      <c r="K201" s="293"/>
      <c r="L201" s="356">
        <f t="shared" si="32"/>
        <v>0</v>
      </c>
      <c r="M201" s="294"/>
    </row>
    <row r="202" spans="1:13" ht="15.75" customHeight="1">
      <c r="A202" s="220" t="s">
        <v>936</v>
      </c>
      <c r="B202" s="357">
        <v>872</v>
      </c>
      <c r="C202" s="291"/>
      <c r="D202" s="291"/>
      <c r="E202" s="291"/>
      <c r="F202" s="291">
        <f t="shared" si="30"/>
        <v>0</v>
      </c>
      <c r="G202" s="291"/>
      <c r="H202" s="291"/>
      <c r="I202" s="293">
        <f t="shared" si="31"/>
        <v>0</v>
      </c>
      <c r="J202" s="291"/>
      <c r="K202" s="293"/>
      <c r="L202" s="356">
        <f t="shared" si="32"/>
        <v>0</v>
      </c>
      <c r="M202" s="294"/>
    </row>
    <row r="203" spans="1:13" ht="15.75" customHeight="1">
      <c r="A203" s="220" t="s">
        <v>937</v>
      </c>
      <c r="B203" s="357">
        <v>854</v>
      </c>
      <c r="C203" s="291"/>
      <c r="D203" s="291"/>
      <c r="E203" s="291"/>
      <c r="F203" s="291">
        <f t="shared" si="30"/>
        <v>0</v>
      </c>
      <c r="G203" s="291"/>
      <c r="H203" s="291"/>
      <c r="I203" s="293">
        <f t="shared" si="31"/>
        <v>0</v>
      </c>
      <c r="J203" s="291"/>
      <c r="K203" s="293"/>
      <c r="L203" s="356">
        <f t="shared" si="32"/>
        <v>0</v>
      </c>
      <c r="M203" s="294"/>
    </row>
    <row r="204" spans="1:13" ht="15.75" customHeight="1">
      <c r="A204" s="220" t="s">
        <v>938</v>
      </c>
      <c r="B204" s="357">
        <v>876</v>
      </c>
      <c r="C204" s="291"/>
      <c r="D204" s="291"/>
      <c r="E204" s="291"/>
      <c r="F204" s="291">
        <f t="shared" si="30"/>
        <v>0</v>
      </c>
      <c r="G204" s="291"/>
      <c r="H204" s="291"/>
      <c r="I204" s="293">
        <f t="shared" si="31"/>
        <v>0</v>
      </c>
      <c r="J204" s="291"/>
      <c r="K204" s="293"/>
      <c r="L204" s="356">
        <f t="shared" si="32"/>
        <v>0</v>
      </c>
      <c r="M204" s="294"/>
    </row>
    <row r="205" spans="1:13" ht="15.75" customHeight="1">
      <c r="A205" s="220" t="s">
        <v>851</v>
      </c>
      <c r="B205" s="357">
        <v>889</v>
      </c>
      <c r="C205" s="291"/>
      <c r="D205" s="291"/>
      <c r="E205" s="291"/>
      <c r="F205" s="291">
        <f t="shared" si="30"/>
        <v>0</v>
      </c>
      <c r="G205" s="291"/>
      <c r="H205" s="291"/>
      <c r="I205" s="293">
        <f t="shared" si="31"/>
        <v>0</v>
      </c>
      <c r="J205" s="291"/>
      <c r="K205" s="293"/>
      <c r="L205" s="356">
        <f>C205+D205+F205+K205</f>
        <v>0</v>
      </c>
      <c r="M205" s="294"/>
    </row>
    <row r="206" spans="1:13" ht="15.75" customHeight="1">
      <c r="A206" s="246"/>
      <c r="B206" s="587"/>
      <c r="C206" s="313"/>
      <c r="D206" s="313"/>
      <c r="E206" s="313"/>
      <c r="F206" s="313"/>
      <c r="G206" s="313"/>
      <c r="H206" s="313"/>
      <c r="I206" s="215"/>
      <c r="J206" s="313"/>
      <c r="K206" s="215"/>
      <c r="L206" s="584"/>
      <c r="M206" s="475"/>
    </row>
    <row r="207" spans="1:13" s="300" customFormat="1" ht="19.5" customHeight="1">
      <c r="A207" s="459" t="s">
        <v>755</v>
      </c>
      <c r="B207" s="357">
        <v>998</v>
      </c>
      <c r="C207" s="528"/>
      <c r="D207" s="528"/>
      <c r="E207" s="528"/>
      <c r="F207" s="528">
        <f>I207+J207</f>
        <v>0</v>
      </c>
      <c r="G207" s="528"/>
      <c r="H207" s="528"/>
      <c r="I207" s="521">
        <f>G207+H207</f>
        <v>0</v>
      </c>
      <c r="J207" s="528"/>
      <c r="K207" s="521"/>
      <c r="L207" s="582">
        <f>C207+D207+F207+K207</f>
        <v>0</v>
      </c>
      <c r="M207" s="529"/>
    </row>
    <row r="208" spans="1:13" ht="15.75" customHeight="1">
      <c r="A208" s="246"/>
      <c r="B208" s="587"/>
      <c r="C208" s="313"/>
      <c r="D208" s="313"/>
      <c r="E208" s="313"/>
      <c r="F208" s="313"/>
      <c r="G208" s="313"/>
      <c r="H208" s="313"/>
      <c r="I208" s="215"/>
      <c r="J208" s="313"/>
      <c r="K208" s="215"/>
      <c r="L208" s="584"/>
      <c r="M208" s="475"/>
    </row>
    <row r="209" spans="1:13" ht="15.75" customHeight="1">
      <c r="A209" s="444" t="s">
        <v>756</v>
      </c>
      <c r="B209" s="357"/>
      <c r="C209" s="293">
        <f>C16+C31+C96+C137+C187+C207</f>
        <v>0</v>
      </c>
      <c r="D209" s="293">
        <f>D16+D31+D96+D137+D187+D207</f>
        <v>0</v>
      </c>
      <c r="E209" s="293">
        <f>E16+E31+E96+E137+E187+E207</f>
        <v>0</v>
      </c>
      <c r="F209" s="293">
        <f>I209+J209</f>
        <v>0</v>
      </c>
      <c r="G209" s="293">
        <f>G16+G31+G96+G137+G187+G207</f>
        <v>0</v>
      </c>
      <c r="H209" s="293">
        <f>H16+H31+H96+H137+H187+H207</f>
        <v>0</v>
      </c>
      <c r="I209" s="293">
        <f>G209+H209</f>
        <v>0</v>
      </c>
      <c r="J209" s="293">
        <f>J16+J31+J96+J137+J187+J207</f>
        <v>0</v>
      </c>
      <c r="K209" s="293">
        <f>K16+K31+K96+K137+K187+K207</f>
        <v>0</v>
      </c>
      <c r="L209" s="356">
        <f>C209+D209+F209+K209</f>
        <v>0</v>
      </c>
      <c r="M209" s="525">
        <f>M16+M31+M96+M137+M187+M207</f>
        <v>0</v>
      </c>
    </row>
    <row r="210" spans="1:13" ht="15.75" customHeight="1">
      <c r="A210" s="807"/>
      <c r="B210" s="587"/>
      <c r="C210" s="313"/>
      <c r="D210" s="313"/>
      <c r="E210" s="313"/>
      <c r="F210" s="313"/>
      <c r="G210" s="313"/>
      <c r="H210" s="313"/>
      <c r="I210" s="215"/>
      <c r="J210" s="313"/>
      <c r="K210" s="215"/>
      <c r="L210" s="584"/>
      <c r="M210" s="475"/>
    </row>
    <row r="211" spans="1:13" ht="15.75" customHeight="1">
      <c r="A211" s="540" t="s">
        <v>553</v>
      </c>
      <c r="B211" s="587"/>
      <c r="C211" s="313"/>
      <c r="D211" s="313"/>
      <c r="E211" s="313"/>
      <c r="F211" s="313"/>
      <c r="G211" s="313"/>
      <c r="H211" s="313"/>
      <c r="I211" s="215"/>
      <c r="J211" s="313"/>
      <c r="K211" s="215"/>
      <c r="L211" s="584"/>
      <c r="M211" s="475"/>
    </row>
    <row r="212" spans="1:13" ht="19.5">
      <c r="A212" s="533" t="s">
        <v>554</v>
      </c>
      <c r="B212" s="587"/>
      <c r="C212" s="313"/>
      <c r="D212" s="313"/>
      <c r="E212" s="313"/>
      <c r="F212" s="313"/>
      <c r="G212" s="313"/>
      <c r="H212" s="313"/>
      <c r="I212" s="215"/>
      <c r="J212" s="313"/>
      <c r="K212" s="215"/>
      <c r="L212" s="584"/>
      <c r="M212" s="475"/>
    </row>
    <row r="213" spans="1:13" ht="19.5">
      <c r="A213" s="589" t="s">
        <v>555</v>
      </c>
      <c r="B213" s="587"/>
      <c r="C213" s="313"/>
      <c r="D213" s="313"/>
      <c r="E213" s="313"/>
      <c r="F213" s="313"/>
      <c r="G213" s="313"/>
      <c r="H213" s="313"/>
      <c r="I213" s="215"/>
      <c r="J213" s="313"/>
      <c r="K213" s="215"/>
      <c r="L213" s="584"/>
      <c r="M213" s="475"/>
    </row>
    <row r="214" spans="1:13" ht="15.75" customHeight="1">
      <c r="A214" s="573" t="s">
        <v>943</v>
      </c>
      <c r="B214" s="587" t="s">
        <v>245</v>
      </c>
      <c r="C214" s="559"/>
      <c r="D214" s="227"/>
      <c r="E214" s="227"/>
      <c r="F214" s="227"/>
      <c r="G214" s="313"/>
      <c r="H214" s="313"/>
      <c r="I214" s="215"/>
      <c r="J214" s="559"/>
      <c r="K214" s="559"/>
      <c r="L214" s="584"/>
      <c r="M214" s="590"/>
    </row>
    <row r="215" spans="1:13" s="300" customFormat="1" ht="15.75" customHeight="1">
      <c r="A215" s="573" t="s">
        <v>944</v>
      </c>
      <c r="B215" s="591"/>
      <c r="C215" s="535"/>
      <c r="D215" s="535"/>
      <c r="E215" s="535"/>
      <c r="F215" s="535"/>
      <c r="G215" s="535"/>
      <c r="H215" s="535"/>
      <c r="I215" s="537"/>
      <c r="J215" s="535"/>
      <c r="K215" s="537"/>
      <c r="L215" s="592"/>
      <c r="M215" s="593"/>
    </row>
    <row r="216" spans="1:13" s="300" customFormat="1" ht="15.75" customHeight="1">
      <c r="A216" s="594" t="s">
        <v>945</v>
      </c>
      <c r="B216" s="588"/>
      <c r="C216" s="528">
        <f>C221</f>
        <v>0</v>
      </c>
      <c r="D216" s="528">
        <f>D219</f>
        <v>0</v>
      </c>
      <c r="E216" s="528">
        <f>E219</f>
        <v>0</v>
      </c>
      <c r="F216" s="528">
        <f>I216</f>
        <v>0</v>
      </c>
      <c r="G216" s="528">
        <f>G219</f>
        <v>0</v>
      </c>
      <c r="H216" s="528">
        <f>H219</f>
        <v>0</v>
      </c>
      <c r="I216" s="521">
        <f>G216+H216</f>
        <v>0</v>
      </c>
      <c r="J216" s="560" t="s">
        <v>273</v>
      </c>
      <c r="K216" s="560" t="s">
        <v>273</v>
      </c>
      <c r="L216" s="582">
        <f>C216+D216+F216</f>
        <v>0</v>
      </c>
      <c r="M216" s="595" t="s">
        <v>273</v>
      </c>
    </row>
    <row r="217" spans="1:13" ht="15.75" customHeight="1">
      <c r="A217" s="540" t="s">
        <v>556</v>
      </c>
      <c r="B217" s="587"/>
      <c r="C217" s="559" t="s">
        <v>273</v>
      </c>
      <c r="D217" s="227"/>
      <c r="E217" s="227"/>
      <c r="F217" s="227"/>
      <c r="G217" s="313"/>
      <c r="H217" s="313"/>
      <c r="I217" s="215"/>
      <c r="J217" s="559" t="s">
        <v>273</v>
      </c>
      <c r="K217" s="559" t="s">
        <v>273</v>
      </c>
      <c r="L217" s="584"/>
      <c r="M217" s="590" t="s">
        <v>273</v>
      </c>
    </row>
    <row r="218" spans="1:13" ht="15.75" customHeight="1">
      <c r="A218" s="456" t="s">
        <v>497</v>
      </c>
      <c r="B218" s="587"/>
      <c r="C218" s="559" t="s">
        <v>273</v>
      </c>
      <c r="D218" s="227"/>
      <c r="E218" s="227"/>
      <c r="F218" s="227"/>
      <c r="G218" s="313"/>
      <c r="H218" s="313"/>
      <c r="I218" s="215"/>
      <c r="J218" s="559" t="s">
        <v>273</v>
      </c>
      <c r="K218" s="559" t="s">
        <v>273</v>
      </c>
      <c r="L218" s="584"/>
      <c r="M218" s="590" t="s">
        <v>273</v>
      </c>
    </row>
    <row r="219" spans="1:13" ht="15.75" customHeight="1">
      <c r="A219" s="232" t="s">
        <v>649</v>
      </c>
      <c r="B219" s="357">
        <v>212</v>
      </c>
      <c r="C219" s="311" t="s">
        <v>273</v>
      </c>
      <c r="D219" s="221"/>
      <c r="E219" s="221"/>
      <c r="F219" s="221">
        <f>I219</f>
        <v>0</v>
      </c>
      <c r="G219" s="291"/>
      <c r="H219" s="291"/>
      <c r="I219" s="293">
        <f>G219+H219</f>
        <v>0</v>
      </c>
      <c r="J219" s="311" t="s">
        <v>273</v>
      </c>
      <c r="K219" s="311" t="s">
        <v>273</v>
      </c>
      <c r="L219" s="356">
        <f>D219+F219</f>
        <v>0</v>
      </c>
      <c r="M219" s="315" t="s">
        <v>273</v>
      </c>
    </row>
    <row r="220" spans="1:13" ht="15.75" customHeight="1">
      <c r="A220" s="456" t="s">
        <v>498</v>
      </c>
      <c r="B220" s="587"/>
      <c r="C220" s="313"/>
      <c r="D220" s="559" t="s">
        <v>273</v>
      </c>
      <c r="E220" s="559" t="s">
        <v>273</v>
      </c>
      <c r="F220" s="559" t="s">
        <v>273</v>
      </c>
      <c r="G220" s="559" t="s">
        <v>273</v>
      </c>
      <c r="H220" s="559" t="s">
        <v>273</v>
      </c>
      <c r="I220" s="559" t="s">
        <v>273</v>
      </c>
      <c r="J220" s="559" t="s">
        <v>273</v>
      </c>
      <c r="K220" s="559" t="s">
        <v>273</v>
      </c>
      <c r="L220" s="584"/>
      <c r="M220" s="590" t="s">
        <v>273</v>
      </c>
    </row>
    <row r="221" spans="1:13" ht="15.75" customHeight="1">
      <c r="A221" s="232" t="s">
        <v>648</v>
      </c>
      <c r="B221" s="357">
        <v>220</v>
      </c>
      <c r="C221" s="291"/>
      <c r="D221" s="311" t="s">
        <v>273</v>
      </c>
      <c r="E221" s="311" t="s">
        <v>273</v>
      </c>
      <c r="F221" s="311" t="s">
        <v>273</v>
      </c>
      <c r="G221" s="311" t="s">
        <v>273</v>
      </c>
      <c r="H221" s="311" t="s">
        <v>273</v>
      </c>
      <c r="I221" s="311" t="s">
        <v>273</v>
      </c>
      <c r="J221" s="311" t="s">
        <v>273</v>
      </c>
      <c r="K221" s="311" t="s">
        <v>273</v>
      </c>
      <c r="L221" s="356">
        <f>C221</f>
        <v>0</v>
      </c>
      <c r="M221" s="315" t="s">
        <v>273</v>
      </c>
    </row>
    <row r="222" spans="1:13" ht="15.75" customHeight="1">
      <c r="A222" s="526" t="s">
        <v>430</v>
      </c>
      <c r="B222" s="587" t="s">
        <v>245</v>
      </c>
      <c r="C222" s="313"/>
      <c r="D222" s="467" t="s">
        <v>245</v>
      </c>
      <c r="E222" s="467" t="s">
        <v>245</v>
      </c>
      <c r="F222" s="467" t="s">
        <v>245</v>
      </c>
      <c r="G222" s="467" t="s">
        <v>245</v>
      </c>
      <c r="H222" s="467" t="s">
        <v>245</v>
      </c>
      <c r="I222" s="215"/>
      <c r="J222" s="467" t="s">
        <v>245</v>
      </c>
      <c r="K222" s="215"/>
      <c r="L222" s="584"/>
      <c r="M222" s="596" t="s">
        <v>245</v>
      </c>
    </row>
    <row r="223" spans="1:13" s="303" customFormat="1" ht="19.5" customHeight="1">
      <c r="A223" s="444" t="s">
        <v>757</v>
      </c>
      <c r="B223" s="357">
        <v>1000</v>
      </c>
      <c r="C223" s="522">
        <f>C209+C216</f>
        <v>0</v>
      </c>
      <c r="D223" s="522">
        <f>D209+D216</f>
        <v>0</v>
      </c>
      <c r="E223" s="522">
        <f>E209+E216</f>
        <v>0</v>
      </c>
      <c r="F223" s="522">
        <f>I223+J223</f>
        <v>0</v>
      </c>
      <c r="G223" s="522">
        <f>G209+G216</f>
        <v>0</v>
      </c>
      <c r="H223" s="522">
        <f>H209+H216</f>
        <v>0</v>
      </c>
      <c r="I223" s="522">
        <f>G223+H223</f>
        <v>0</v>
      </c>
      <c r="J223" s="522">
        <f>J209</f>
        <v>0</v>
      </c>
      <c r="K223" s="522">
        <f>K209</f>
        <v>0</v>
      </c>
      <c r="L223" s="582">
        <f>C223+D223+F223+K223</f>
        <v>0</v>
      </c>
      <c r="M223" s="545">
        <f>M209</f>
        <v>0</v>
      </c>
    </row>
    <row r="224" spans="1:13" ht="15.75" customHeight="1">
      <c r="A224" s="246"/>
      <c r="B224" s="587"/>
      <c r="C224" s="313"/>
      <c r="D224" s="313"/>
      <c r="E224" s="313"/>
      <c r="F224" s="313"/>
      <c r="G224" s="313"/>
      <c r="H224" s="313"/>
      <c r="I224" s="215"/>
      <c r="J224" s="313"/>
      <c r="K224" s="215"/>
      <c r="L224" s="584"/>
      <c r="M224" s="475"/>
    </row>
    <row r="225" spans="1:13" ht="15.75" customHeight="1">
      <c r="A225" s="246"/>
      <c r="B225" s="587"/>
      <c r="C225" s="313"/>
      <c r="D225" s="313"/>
      <c r="E225" s="313"/>
      <c r="F225" s="313"/>
      <c r="G225" s="313"/>
      <c r="H225" s="313"/>
      <c r="I225" s="215"/>
      <c r="J225" s="313"/>
      <c r="K225" s="215"/>
      <c r="L225" s="584"/>
      <c r="M225" s="475"/>
    </row>
    <row r="226" spans="1:13" ht="15.75" customHeight="1">
      <c r="A226" s="220" t="s">
        <v>638</v>
      </c>
      <c r="B226" s="357">
        <v>901</v>
      </c>
      <c r="C226" s="311" t="s">
        <v>273</v>
      </c>
      <c r="D226" s="291"/>
      <c r="E226" s="311" t="s">
        <v>273</v>
      </c>
      <c r="F226" s="291">
        <f>+J226</f>
        <v>0</v>
      </c>
      <c r="G226" s="311" t="s">
        <v>273</v>
      </c>
      <c r="H226" s="311" t="s">
        <v>273</v>
      </c>
      <c r="I226" s="311" t="s">
        <v>273</v>
      </c>
      <c r="J226" s="291"/>
      <c r="K226" s="311" t="s">
        <v>273</v>
      </c>
      <c r="L226" s="356">
        <f>D226+F226</f>
        <v>0</v>
      </c>
      <c r="M226" s="294"/>
    </row>
    <row r="227" spans="1:13" ht="15.75" customHeight="1">
      <c r="A227" s="220" t="s">
        <v>639</v>
      </c>
      <c r="B227" s="357">
        <v>909</v>
      </c>
      <c r="C227" s="311" t="s">
        <v>273</v>
      </c>
      <c r="D227" s="291"/>
      <c r="E227" s="311" t="s">
        <v>273</v>
      </c>
      <c r="F227" s="291">
        <f>+J227</f>
        <v>0</v>
      </c>
      <c r="G227" s="311" t="s">
        <v>273</v>
      </c>
      <c r="H227" s="311" t="s">
        <v>273</v>
      </c>
      <c r="I227" s="311" t="s">
        <v>273</v>
      </c>
      <c r="J227" s="291"/>
      <c r="K227" s="311" t="s">
        <v>273</v>
      </c>
      <c r="L227" s="356">
        <f>D227+F227</f>
        <v>0</v>
      </c>
      <c r="M227" s="294"/>
    </row>
    <row r="228" spans="1:13" ht="15.75" customHeight="1">
      <c r="A228" s="220" t="s">
        <v>643</v>
      </c>
      <c r="B228" s="357">
        <v>915</v>
      </c>
      <c r="C228" s="311" t="s">
        <v>273</v>
      </c>
      <c r="D228" s="291"/>
      <c r="E228" s="311" t="s">
        <v>273</v>
      </c>
      <c r="F228" s="291">
        <f>+J228</f>
        <v>0</v>
      </c>
      <c r="G228" s="311" t="s">
        <v>273</v>
      </c>
      <c r="H228" s="311" t="s">
        <v>273</v>
      </c>
      <c r="I228" s="311" t="s">
        <v>273</v>
      </c>
      <c r="J228" s="291"/>
      <c r="K228" s="311" t="s">
        <v>273</v>
      </c>
      <c r="L228" s="356">
        <f>D228+F228</f>
        <v>0</v>
      </c>
      <c r="M228" s="294"/>
    </row>
    <row r="229" spans="1:13" ht="15.75" customHeight="1">
      <c r="A229" s="220" t="s">
        <v>644</v>
      </c>
      <c r="B229" s="357">
        <v>913</v>
      </c>
      <c r="C229" s="311" t="s">
        <v>273</v>
      </c>
      <c r="D229" s="291"/>
      <c r="E229" s="311" t="s">
        <v>273</v>
      </c>
      <c r="F229" s="291">
        <f>+J229</f>
        <v>0</v>
      </c>
      <c r="G229" s="311" t="s">
        <v>273</v>
      </c>
      <c r="H229" s="311" t="s">
        <v>273</v>
      </c>
      <c r="I229" s="311" t="s">
        <v>273</v>
      </c>
      <c r="J229" s="291"/>
      <c r="K229" s="311" t="s">
        <v>273</v>
      </c>
      <c r="L229" s="356">
        <f>D229+F229</f>
        <v>0</v>
      </c>
      <c r="M229" s="294"/>
    </row>
    <row r="230" spans="1:13" ht="15.75" customHeight="1">
      <c r="A230" s="301" t="s">
        <v>642</v>
      </c>
      <c r="B230" s="357">
        <v>989</v>
      </c>
      <c r="C230" s="311" t="s">
        <v>273</v>
      </c>
      <c r="D230" s="291"/>
      <c r="E230" s="311" t="s">
        <v>273</v>
      </c>
      <c r="F230" s="291">
        <f>+J230</f>
        <v>0</v>
      </c>
      <c r="G230" s="311" t="s">
        <v>273</v>
      </c>
      <c r="H230" s="311" t="s">
        <v>273</v>
      </c>
      <c r="I230" s="311" t="s">
        <v>273</v>
      </c>
      <c r="J230" s="291"/>
      <c r="K230" s="311" t="s">
        <v>273</v>
      </c>
      <c r="L230" s="356">
        <f>D230+F230</f>
        <v>0</v>
      </c>
      <c r="M230" s="294"/>
    </row>
    <row r="231" spans="1:13" ht="15.75" customHeight="1">
      <c r="A231" s="246"/>
      <c r="B231" s="587"/>
      <c r="C231" s="559" t="s">
        <v>273</v>
      </c>
      <c r="D231" s="313"/>
      <c r="E231" s="559" t="s">
        <v>273</v>
      </c>
      <c r="F231" s="313"/>
      <c r="G231" s="559" t="s">
        <v>273</v>
      </c>
      <c r="H231" s="559" t="s">
        <v>273</v>
      </c>
      <c r="I231" s="559" t="s">
        <v>273</v>
      </c>
      <c r="J231" s="313"/>
      <c r="K231" s="559" t="s">
        <v>273</v>
      </c>
      <c r="L231" s="584"/>
      <c r="M231" s="475"/>
    </row>
    <row r="232" spans="1:13" s="236" customFormat="1" ht="19.5" customHeight="1">
      <c r="A232" s="508" t="s">
        <v>557</v>
      </c>
      <c r="B232" s="357">
        <v>3000</v>
      </c>
      <c r="C232" s="597" t="s">
        <v>273</v>
      </c>
      <c r="D232" s="548">
        <f>SUM(D226:D230)</f>
        <v>0</v>
      </c>
      <c r="E232" s="597" t="s">
        <v>273</v>
      </c>
      <c r="F232" s="548">
        <f>J232</f>
        <v>0</v>
      </c>
      <c r="G232" s="597" t="s">
        <v>273</v>
      </c>
      <c r="H232" s="597" t="s">
        <v>273</v>
      </c>
      <c r="I232" s="597" t="s">
        <v>273</v>
      </c>
      <c r="J232" s="548">
        <f>SUM(J226:J230)</f>
        <v>0</v>
      </c>
      <c r="K232" s="597" t="s">
        <v>273</v>
      </c>
      <c r="L232" s="598">
        <f>D232+F232</f>
        <v>0</v>
      </c>
      <c r="M232" s="550">
        <f>SUM(M226:M230)</f>
        <v>0</v>
      </c>
    </row>
    <row r="233" spans="1:13" ht="15.75" customHeight="1">
      <c r="A233" s="246"/>
      <c r="B233" s="587"/>
      <c r="C233" s="559"/>
      <c r="D233" s="313"/>
      <c r="E233" s="559"/>
      <c r="F233" s="313"/>
      <c r="G233" s="559"/>
      <c r="H233" s="559"/>
      <c r="I233" s="559"/>
      <c r="J233" s="313"/>
      <c r="K233" s="559"/>
      <c r="L233" s="584"/>
      <c r="M233" s="475"/>
    </row>
    <row r="234" spans="1:13" ht="15.75" customHeight="1">
      <c r="A234" s="246"/>
      <c r="B234" s="587"/>
      <c r="C234" s="559"/>
      <c r="D234" s="313"/>
      <c r="E234" s="559"/>
      <c r="F234" s="313"/>
      <c r="G234" s="559"/>
      <c r="H234" s="559"/>
      <c r="I234" s="559"/>
      <c r="J234" s="313"/>
      <c r="K234" s="559"/>
      <c r="L234" s="584"/>
      <c r="M234" s="475"/>
    </row>
    <row r="235" spans="1:13" s="236" customFormat="1" ht="19.5" customHeight="1" thickBot="1">
      <c r="A235" s="510" t="s">
        <v>558</v>
      </c>
      <c r="B235" s="599"/>
      <c r="C235" s="600">
        <f>C223</f>
        <v>0</v>
      </c>
      <c r="D235" s="600">
        <f>D223+D232</f>
        <v>0</v>
      </c>
      <c r="E235" s="600">
        <f>E223</f>
        <v>0</v>
      </c>
      <c r="F235" s="600">
        <f>I235+J235</f>
        <v>0</v>
      </c>
      <c r="G235" s="600">
        <f>G223</f>
        <v>0</v>
      </c>
      <c r="H235" s="600">
        <f>H223</f>
        <v>0</v>
      </c>
      <c r="I235" s="600">
        <f>G235+H235</f>
        <v>0</v>
      </c>
      <c r="J235" s="600">
        <f>J223+J232</f>
        <v>0</v>
      </c>
      <c r="K235" s="600">
        <f>K223</f>
        <v>0</v>
      </c>
      <c r="L235" s="601">
        <f>C235+D235+F235+K235</f>
        <v>0</v>
      </c>
      <c r="M235" s="602">
        <f>M223+M232</f>
        <v>0</v>
      </c>
    </row>
    <row r="236" spans="1:13" s="151" customFormat="1" ht="15.75" customHeight="1" thickTop="1">
      <c r="A236" s="170"/>
      <c r="B236" s="603"/>
      <c r="C236" s="152"/>
      <c r="D236" s="152"/>
      <c r="E236" s="152"/>
      <c r="F236" s="152"/>
      <c r="G236" s="152"/>
      <c r="H236" s="152"/>
      <c r="I236" s="152"/>
      <c r="J236" s="152"/>
      <c r="K236" s="152"/>
      <c r="L236" s="518"/>
      <c r="M236" s="152"/>
    </row>
    <row r="237" spans="1:13" ht="15.75" customHeight="1">
      <c r="A237" s="246"/>
      <c r="B237" s="604"/>
      <c r="C237" s="246"/>
      <c r="D237" s="246"/>
      <c r="E237" s="246"/>
      <c r="F237" s="246"/>
      <c r="G237" s="246"/>
      <c r="H237" s="246"/>
      <c r="I237" s="246"/>
      <c r="J237" s="246"/>
      <c r="K237" s="246"/>
      <c r="L237" s="557"/>
      <c r="M237" s="246"/>
    </row>
    <row r="238" spans="1:13" ht="15.75" customHeight="1">
      <c r="A238" s="246"/>
      <c r="B238" s="604"/>
      <c r="C238" s="246"/>
      <c r="D238" s="246"/>
      <c r="E238" s="246"/>
      <c r="F238" s="246"/>
      <c r="G238" s="246"/>
      <c r="H238" s="246"/>
      <c r="I238" s="246"/>
      <c r="J238" s="246"/>
      <c r="K238" s="246"/>
      <c r="L238" s="557"/>
      <c r="M238" s="246"/>
    </row>
    <row r="239" spans="1:13" ht="15.75" customHeight="1">
      <c r="A239" s="246"/>
      <c r="B239" s="246"/>
      <c r="C239" s="246"/>
      <c r="D239" s="246"/>
      <c r="E239" s="246"/>
      <c r="F239" s="246"/>
      <c r="G239" s="246"/>
      <c r="H239" s="246"/>
      <c r="I239" s="246"/>
      <c r="J239" s="246"/>
      <c r="K239" s="246"/>
      <c r="L239" s="246"/>
      <c r="M239" s="246"/>
    </row>
    <row r="240" spans="1:13" ht="15.75" customHeight="1">
      <c r="A240" s="246"/>
      <c r="B240" s="246"/>
      <c r="C240" s="246"/>
      <c r="D240" s="246"/>
      <c r="E240" s="246"/>
      <c r="F240" s="246"/>
      <c r="G240" s="246"/>
      <c r="H240" s="246"/>
      <c r="I240" s="246"/>
      <c r="J240" s="246"/>
      <c r="K240" s="246"/>
      <c r="L240" s="246"/>
      <c r="M240" s="246"/>
    </row>
  </sheetData>
  <sheetProtection/>
  <printOptions/>
  <pageMargins left="0.3937007874015748" right="0.3937007874015748" top="0.7086614173228347" bottom="0.5118110236220472" header="0.11811023622047245" footer="0.11811023622047245"/>
  <pageSetup firstPageNumber="16" useFirstPageNumber="1" fitToHeight="6" horizontalDpi="600" verticalDpi="600" orientation="portrait" paperSize="9" scale="45" r:id="rId1"/>
  <headerFooter alignWithMargins="0">
    <oddFooter>&amp;L&amp;D, &amp;T&amp;C&amp;P</oddFooter>
  </headerFooter>
  <rowBreaks count="2" manualBreakCount="2">
    <brk id="94" max="12" man="1"/>
    <brk id="169" max="12" man="1"/>
  </rowBreaks>
  <ignoredErrors>
    <ignoredError sqref="C8:M8 C84:E84 G84:L84" numberStoredAsText="1"/>
    <ignoredError sqref="C216:E216 G216:H216 C235 G235:M235 F226:F230 F189:F207 F185:L186 F150:F169 F34:F39 F94 F99 F121:F135 F22 I22 F85:F92 F42:F83 F100:F114 F117:F118 F145 I19:I20 F18:F20 F23:F29 I23:I27 F115:F116" unlockedFormula="1"/>
    <ignoredError sqref="F216 F219 D235:F235 F187:L187 F172:F183 F146:F147 F140:F143 F144 F84" formula="1" unlockedFormula="1"/>
    <ignoredError sqref="F217:F218 F220:F223 L223 F209:I209 F171 I171:L171 F139 F149:L149 I139:L139 F137:L137 F16 F31:F33 I16 L16 L31:L33 I31:I33 F41:L41 F96:L98 F120:L120 K209:L209" formula="1"/>
    <ignoredError sqref="F84" numberStoredAsText="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87"/>
  <sheetViews>
    <sheetView showGridLines="0" zoomScale="75" zoomScaleNormal="75" zoomScalePageLayoutView="0" workbookViewId="0" topLeftCell="A1">
      <pane xSplit="2" ySplit="12" topLeftCell="C13" activePane="bottomRight" state="frozen"/>
      <selection pane="topLeft" activeCell="A4" sqref="A4"/>
      <selection pane="topRight" activeCell="A4" sqref="A4"/>
      <selection pane="bottomLeft" activeCell="A4" sqref="A4"/>
      <selection pane="bottomRight" activeCell="E3" sqref="E3"/>
    </sheetView>
  </sheetViews>
  <sheetFormatPr defaultColWidth="11.4453125" defaultRowHeight="15.75"/>
  <cols>
    <col min="1" max="1" width="47.99609375" style="49" customWidth="1"/>
    <col min="2" max="2" width="5.77734375" style="62" customWidth="1"/>
    <col min="3" max="4" width="10.77734375" style="49" customWidth="1"/>
    <col min="5" max="5" width="11.77734375" style="147" customWidth="1"/>
    <col min="6" max="6" width="0.55078125" style="50" customWidth="1"/>
    <col min="7" max="16384" width="11.4453125" style="49" customWidth="1"/>
  </cols>
  <sheetData>
    <row r="1" spans="1:5" ht="15.75" customHeight="1" thickBot="1">
      <c r="A1" s="605" t="s">
        <v>177</v>
      </c>
      <c r="B1" s="246"/>
      <c r="C1" s="246"/>
      <c r="D1" s="606" t="s">
        <v>0</v>
      </c>
      <c r="E1" s="607" t="s">
        <v>1</v>
      </c>
    </row>
    <row r="2" spans="1:5" ht="48.75" customHeight="1" thickTop="1">
      <c r="A2" s="608" t="s">
        <v>283</v>
      </c>
      <c r="B2" s="246"/>
      <c r="C2" s="246"/>
      <c r="D2" s="246"/>
      <c r="E2" s="152"/>
    </row>
    <row r="3" spans="1:5" ht="16.5" thickBot="1">
      <c r="A3" s="162" t="s">
        <v>942</v>
      </c>
      <c r="B3" s="49"/>
      <c r="D3" s="606" t="s">
        <v>3</v>
      </c>
      <c r="E3" s="360">
        <v>2015</v>
      </c>
    </row>
    <row r="4" spans="1:5" ht="16.5" thickTop="1">
      <c r="A4" s="52"/>
      <c r="B4" s="49"/>
      <c r="E4" s="50"/>
    </row>
    <row r="5" spans="2:5" ht="15.75">
      <c r="B5" s="49"/>
      <c r="C5" s="246"/>
      <c r="D5" s="609" t="s">
        <v>4</v>
      </c>
      <c r="E5" s="610" t="s">
        <v>1</v>
      </c>
    </row>
    <row r="6" spans="2:6" ht="15.75" customHeight="1">
      <c r="B6" s="53"/>
      <c r="C6" s="247"/>
      <c r="D6" s="247"/>
      <c r="E6" s="152"/>
      <c r="F6" s="55"/>
    </row>
    <row r="7" spans="2:6" ht="15.75" customHeight="1">
      <c r="B7" s="54"/>
      <c r="C7" s="246"/>
      <c r="D7" s="611" t="s">
        <v>178</v>
      </c>
      <c r="E7" s="612"/>
      <c r="F7" s="56"/>
    </row>
    <row r="8" spans="1:6" ht="15.75">
      <c r="A8" s="613" t="s">
        <v>179</v>
      </c>
      <c r="B8" s="614"/>
      <c r="C8" s="247"/>
      <c r="D8" s="247"/>
      <c r="E8" s="615"/>
      <c r="F8" s="57"/>
    </row>
    <row r="9" spans="1:6" ht="15.75">
      <c r="A9" s="616"/>
      <c r="B9" s="617"/>
      <c r="C9" s="618">
        <v>528</v>
      </c>
      <c r="D9" s="618">
        <v>529</v>
      </c>
      <c r="E9" s="619" t="s">
        <v>180</v>
      </c>
      <c r="F9" s="49"/>
    </row>
    <row r="10" spans="1:6" ht="15.75">
      <c r="A10" s="620"/>
      <c r="B10" s="621"/>
      <c r="C10" s="912" t="s">
        <v>181</v>
      </c>
      <c r="D10" s="914" t="s">
        <v>357</v>
      </c>
      <c r="E10" s="916" t="s">
        <v>182</v>
      </c>
      <c r="F10" s="49"/>
    </row>
    <row r="11" spans="1:5" s="59" customFormat="1" ht="31.5">
      <c r="A11" s="622" t="s">
        <v>183</v>
      </c>
      <c r="B11" s="623"/>
      <c r="C11" s="913"/>
      <c r="D11" s="915"/>
      <c r="E11" s="917"/>
    </row>
    <row r="12" spans="1:6" ht="15.75">
      <c r="A12" s="624"/>
      <c r="B12" s="624"/>
      <c r="C12" s="624"/>
      <c r="D12" s="625"/>
      <c r="E12" s="624"/>
      <c r="F12" s="49"/>
    </row>
    <row r="13" spans="1:6" ht="15.75">
      <c r="A13" s="246"/>
      <c r="B13" s="626"/>
      <c r="C13" s="627"/>
      <c r="D13" s="628"/>
      <c r="E13" s="629"/>
      <c r="F13" s="49"/>
    </row>
    <row r="14" spans="1:6" ht="15.75">
      <c r="A14" s="247"/>
      <c r="B14" s="449"/>
      <c r="C14" s="630"/>
      <c r="D14" s="631"/>
      <c r="E14" s="632"/>
      <c r="F14" s="49"/>
    </row>
    <row r="15" spans="1:6" ht="15.75">
      <c r="A15" s="633" t="s">
        <v>184</v>
      </c>
      <c r="B15" s="316"/>
      <c r="C15" s="215"/>
      <c r="D15" s="634"/>
      <c r="E15" s="152"/>
      <c r="F15" s="49"/>
    </row>
    <row r="16" spans="1:6" ht="15.75" customHeight="1">
      <c r="A16" s="635" t="s">
        <v>185</v>
      </c>
      <c r="B16" s="296" t="s">
        <v>186</v>
      </c>
      <c r="C16" s="636">
        <f>C17+C22+SUM(C25:C27)+C30</f>
        <v>0</v>
      </c>
      <c r="D16" s="637">
        <f>D17+D22+SUM(D25:D27)+D30</f>
        <v>0</v>
      </c>
      <c r="E16" s="638">
        <f>E17+E22+SUM(E25:E27)+E30</f>
        <v>0</v>
      </c>
      <c r="F16" s="49"/>
    </row>
    <row r="17" spans="1:6" ht="15.75" customHeight="1">
      <c r="A17" s="295" t="s">
        <v>187</v>
      </c>
      <c r="B17" s="296" t="s">
        <v>161</v>
      </c>
      <c r="C17" s="636">
        <f>SUM(C18:C21)</f>
        <v>0</v>
      </c>
      <c r="D17" s="637">
        <f>SUM(D18:D21)</f>
        <v>0</v>
      </c>
      <c r="E17" s="639">
        <f>SUM(E18:E21)</f>
        <v>0</v>
      </c>
      <c r="F17" s="49"/>
    </row>
    <row r="18" spans="1:6" ht="15.75">
      <c r="A18" s="220" t="s">
        <v>188</v>
      </c>
      <c r="B18" s="296" t="s">
        <v>189</v>
      </c>
      <c r="C18" s="636"/>
      <c r="D18" s="637"/>
      <c r="E18" s="638"/>
      <c r="F18" s="49"/>
    </row>
    <row r="19" spans="1:6" ht="15.75">
      <c r="A19" s="220" t="s">
        <v>190</v>
      </c>
      <c r="B19" s="296" t="s">
        <v>191</v>
      </c>
      <c r="C19" s="636"/>
      <c r="D19" s="637"/>
      <c r="E19" s="638"/>
      <c r="F19" s="49"/>
    </row>
    <row r="20" spans="1:6" ht="15.75">
      <c r="A20" s="220" t="s">
        <v>192</v>
      </c>
      <c r="B20" s="296" t="s">
        <v>193</v>
      </c>
      <c r="C20" s="636"/>
      <c r="D20" s="637"/>
      <c r="E20" s="638"/>
      <c r="F20" s="49"/>
    </row>
    <row r="21" spans="1:6" ht="15.75">
      <c r="A21" s="220" t="s">
        <v>194</v>
      </c>
      <c r="B21" s="296" t="s">
        <v>195</v>
      </c>
      <c r="C21" s="636"/>
      <c r="D21" s="637"/>
      <c r="E21" s="638"/>
      <c r="F21" s="49"/>
    </row>
    <row r="22" spans="1:6" ht="15.75">
      <c r="A22" s="295" t="s">
        <v>196</v>
      </c>
      <c r="B22" s="296" t="s">
        <v>197</v>
      </c>
      <c r="C22" s="636">
        <f>SUM(C23:C24)</f>
        <v>0</v>
      </c>
      <c r="D22" s="637">
        <f>SUM(D23:D24)</f>
        <v>0</v>
      </c>
      <c r="E22" s="638">
        <f>SUM(E23:E24)</f>
        <v>0</v>
      </c>
      <c r="F22" s="49"/>
    </row>
    <row r="23" spans="1:6" ht="15.75">
      <c r="A23" s="220" t="s">
        <v>198</v>
      </c>
      <c r="B23" s="296" t="s">
        <v>199</v>
      </c>
      <c r="C23" s="636"/>
      <c r="D23" s="637"/>
      <c r="E23" s="638"/>
      <c r="F23" s="49"/>
    </row>
    <row r="24" spans="1:6" ht="15.75">
      <c r="A24" s="220" t="s">
        <v>200</v>
      </c>
      <c r="B24" s="296" t="s">
        <v>201</v>
      </c>
      <c r="C24" s="636"/>
      <c r="D24" s="637"/>
      <c r="E24" s="638"/>
      <c r="F24" s="49"/>
    </row>
    <row r="25" spans="1:6" ht="15.75">
      <c r="A25" s="640" t="s">
        <v>202</v>
      </c>
      <c r="B25" s="296" t="s">
        <v>165</v>
      </c>
      <c r="C25" s="636"/>
      <c r="D25" s="637"/>
      <c r="E25" s="638"/>
      <c r="F25" s="49"/>
    </row>
    <row r="26" spans="1:6" ht="15.75">
      <c r="A26" s="295" t="s">
        <v>203</v>
      </c>
      <c r="B26" s="296" t="s">
        <v>162</v>
      </c>
      <c r="C26" s="636"/>
      <c r="D26" s="637"/>
      <c r="E26" s="638"/>
      <c r="F26" s="49"/>
    </row>
    <row r="27" spans="1:6" ht="15.75">
      <c r="A27" s="295" t="s">
        <v>204</v>
      </c>
      <c r="B27" s="296" t="s">
        <v>205</v>
      </c>
      <c r="C27" s="636">
        <f>SUM(C28:C29)</f>
        <v>0</v>
      </c>
      <c r="D27" s="637">
        <f>SUM(D28:D29)</f>
        <v>0</v>
      </c>
      <c r="E27" s="638">
        <f>SUM(E28:E29)</f>
        <v>0</v>
      </c>
      <c r="F27" s="49"/>
    </row>
    <row r="28" spans="1:5" s="60" customFormat="1" ht="15.75">
      <c r="A28" s="295" t="s">
        <v>206</v>
      </c>
      <c r="B28" s="296" t="s">
        <v>163</v>
      </c>
      <c r="C28" s="636"/>
      <c r="D28" s="637"/>
      <c r="E28" s="638"/>
    </row>
    <row r="29" spans="1:5" s="60" customFormat="1" ht="15.75">
      <c r="A29" s="295" t="s">
        <v>207</v>
      </c>
      <c r="B29" s="296" t="s">
        <v>164</v>
      </c>
      <c r="C29" s="636"/>
      <c r="D29" s="637"/>
      <c r="E29" s="638"/>
    </row>
    <row r="30" spans="1:6" ht="15.75">
      <c r="A30" s="295" t="s">
        <v>208</v>
      </c>
      <c r="B30" s="296" t="s">
        <v>209</v>
      </c>
      <c r="C30" s="636"/>
      <c r="D30" s="637"/>
      <c r="E30" s="638"/>
      <c r="F30" s="49"/>
    </row>
    <row r="31" spans="1:6" ht="15.75">
      <c r="A31" s="317"/>
      <c r="B31" s="641"/>
      <c r="C31" s="642"/>
      <c r="D31" s="643"/>
      <c r="E31" s="644"/>
      <c r="F31" s="49"/>
    </row>
    <row r="32" spans="1:6" ht="15.75">
      <c r="A32" s="633" t="s">
        <v>210</v>
      </c>
      <c r="B32" s="316"/>
      <c r="C32" s="645"/>
      <c r="D32" s="646"/>
      <c r="E32" s="647"/>
      <c r="F32" s="49"/>
    </row>
    <row r="33" spans="1:6" ht="15.75">
      <c r="A33" s="648" t="s">
        <v>211</v>
      </c>
      <c r="B33" s="296" t="s">
        <v>115</v>
      </c>
      <c r="C33" s="636">
        <f>SUM(C34:C38)</f>
        <v>0</v>
      </c>
      <c r="D33" s="637">
        <f>SUM(D34:D38)</f>
        <v>0</v>
      </c>
      <c r="E33" s="638">
        <f>SUM(E34:E38)</f>
        <v>0</v>
      </c>
      <c r="F33" s="49"/>
    </row>
    <row r="34" spans="1:6" ht="15.75">
      <c r="A34" s="295" t="s">
        <v>212</v>
      </c>
      <c r="B34" s="296" t="s">
        <v>166</v>
      </c>
      <c r="C34" s="636"/>
      <c r="D34" s="637"/>
      <c r="E34" s="638"/>
      <c r="F34" s="49"/>
    </row>
    <row r="35" spans="1:6" ht="15.75">
      <c r="A35" s="295" t="s">
        <v>664</v>
      </c>
      <c r="B35" s="296" t="s">
        <v>213</v>
      </c>
      <c r="C35" s="636"/>
      <c r="D35" s="637"/>
      <c r="E35" s="638"/>
      <c r="F35" s="49"/>
    </row>
    <row r="36" spans="1:6" ht="15.75">
      <c r="A36" s="295" t="s">
        <v>214</v>
      </c>
      <c r="B36" s="296" t="s">
        <v>27</v>
      </c>
      <c r="C36" s="636"/>
      <c r="D36" s="637"/>
      <c r="E36" s="638"/>
      <c r="F36" s="49"/>
    </row>
    <row r="37" spans="1:6" ht="15.75">
      <c r="A37" s="295" t="s">
        <v>215</v>
      </c>
      <c r="B37" s="296" t="s">
        <v>31</v>
      </c>
      <c r="C37" s="636"/>
      <c r="D37" s="637"/>
      <c r="E37" s="638"/>
      <c r="F37" s="49"/>
    </row>
    <row r="38" spans="1:6" ht="15.75">
      <c r="A38" s="649" t="s">
        <v>216</v>
      </c>
      <c r="B38" s="650" t="s">
        <v>217</v>
      </c>
      <c r="C38" s="651"/>
      <c r="D38" s="652"/>
      <c r="E38" s="653"/>
      <c r="F38" s="49"/>
    </row>
    <row r="39" spans="1:6" ht="15.75">
      <c r="A39" s="317"/>
      <c r="B39" s="641"/>
      <c r="C39" s="642"/>
      <c r="D39" s="643"/>
      <c r="E39" s="644"/>
      <c r="F39" s="49"/>
    </row>
    <row r="40" spans="1:6" ht="15.75">
      <c r="A40" s="635" t="s">
        <v>218</v>
      </c>
      <c r="B40" s="296" t="s">
        <v>41</v>
      </c>
      <c r="C40" s="636">
        <f>C41+C45+SUM(C49:C50)</f>
        <v>0</v>
      </c>
      <c r="D40" s="637">
        <f>D41+D45+SUM(D49:D50)</f>
        <v>0</v>
      </c>
      <c r="E40" s="638">
        <f>E41+E45+SUM(E49:E50)</f>
        <v>0</v>
      </c>
      <c r="F40" s="49"/>
    </row>
    <row r="41" spans="1:6" ht="15.75">
      <c r="A41" s="295" t="s">
        <v>219</v>
      </c>
      <c r="B41" s="296" t="s">
        <v>46</v>
      </c>
      <c r="C41" s="636">
        <f>SUM(C42:C44)</f>
        <v>0</v>
      </c>
      <c r="D41" s="637">
        <f>SUM(D42:D44)</f>
        <v>0</v>
      </c>
      <c r="E41" s="638">
        <f>SUM(E42:E44)</f>
        <v>0</v>
      </c>
      <c r="F41" s="49"/>
    </row>
    <row r="42" spans="1:6" ht="15.75">
      <c r="A42" s="295" t="s">
        <v>220</v>
      </c>
      <c r="B42" s="296" t="s">
        <v>221</v>
      </c>
      <c r="C42" s="636"/>
      <c r="D42" s="637"/>
      <c r="E42" s="638"/>
      <c r="F42" s="49"/>
    </row>
    <row r="43" spans="1:6" ht="15.75">
      <c r="A43" s="295" t="s">
        <v>222</v>
      </c>
      <c r="B43" s="296" t="s">
        <v>223</v>
      </c>
      <c r="C43" s="636"/>
      <c r="D43" s="637"/>
      <c r="E43" s="638"/>
      <c r="F43" s="49"/>
    </row>
    <row r="44" spans="1:6" ht="15.75">
      <c r="A44" s="295" t="s">
        <v>224</v>
      </c>
      <c r="B44" s="296" t="s">
        <v>225</v>
      </c>
      <c r="C44" s="636"/>
      <c r="D44" s="637"/>
      <c r="E44" s="638"/>
      <c r="F44" s="49"/>
    </row>
    <row r="45" spans="1:6" ht="15.75">
      <c r="A45" s="295" t="s">
        <v>226</v>
      </c>
      <c r="B45" s="296" t="s">
        <v>227</v>
      </c>
      <c r="C45" s="636">
        <f>SUM(C46:C48)</f>
        <v>0</v>
      </c>
      <c r="D45" s="637">
        <f>SUM(D46:D48)</f>
        <v>0</v>
      </c>
      <c r="E45" s="638">
        <f>SUM(E46:E48)</f>
        <v>0</v>
      </c>
      <c r="F45" s="49"/>
    </row>
    <row r="46" spans="1:6" ht="15.75">
      <c r="A46" s="295" t="s">
        <v>228</v>
      </c>
      <c r="B46" s="296" t="s">
        <v>229</v>
      </c>
      <c r="C46" s="636"/>
      <c r="D46" s="637"/>
      <c r="E46" s="638"/>
      <c r="F46" s="49"/>
    </row>
    <row r="47" spans="1:6" ht="15.75">
      <c r="A47" s="295" t="s">
        <v>230</v>
      </c>
      <c r="B47" s="296" t="s">
        <v>231</v>
      </c>
      <c r="C47" s="636"/>
      <c r="D47" s="637"/>
      <c r="E47" s="638"/>
      <c r="F47" s="49"/>
    </row>
    <row r="48" spans="1:6" ht="15.75">
      <c r="A48" s="295" t="s">
        <v>232</v>
      </c>
      <c r="B48" s="296" t="s">
        <v>233</v>
      </c>
      <c r="C48" s="636"/>
      <c r="D48" s="637"/>
      <c r="E48" s="638"/>
      <c r="F48" s="49"/>
    </row>
    <row r="49" spans="1:6" ht="15.75">
      <c r="A49" s="295" t="s">
        <v>234</v>
      </c>
      <c r="B49" s="296" t="s">
        <v>235</v>
      </c>
      <c r="C49" s="636"/>
      <c r="D49" s="637"/>
      <c r="E49" s="638"/>
      <c r="F49" s="49"/>
    </row>
    <row r="50" spans="1:6" ht="15.75">
      <c r="A50" s="649" t="s">
        <v>236</v>
      </c>
      <c r="B50" s="650" t="s">
        <v>69</v>
      </c>
      <c r="C50" s="651"/>
      <c r="D50" s="652"/>
      <c r="E50" s="653"/>
      <c r="F50" s="49"/>
    </row>
    <row r="51" spans="1:6" ht="15.75">
      <c r="A51" s="317"/>
      <c r="B51" s="641"/>
      <c r="C51" s="642"/>
      <c r="D51" s="643"/>
      <c r="E51" s="644"/>
      <c r="F51" s="49"/>
    </row>
    <row r="52" spans="1:6" ht="15.75">
      <c r="A52" s="635" t="s">
        <v>237</v>
      </c>
      <c r="B52" s="296" t="s">
        <v>238</v>
      </c>
      <c r="C52" s="636">
        <f>SUM(C53:C54)</f>
        <v>0</v>
      </c>
      <c r="D52" s="637">
        <f>SUM(D53:D54)</f>
        <v>0</v>
      </c>
      <c r="E52" s="638">
        <f>SUM(E53:E54)</f>
        <v>0</v>
      </c>
      <c r="F52" s="49"/>
    </row>
    <row r="53" spans="1:6" ht="15.75">
      <c r="A53" s="295" t="s">
        <v>239</v>
      </c>
      <c r="B53" s="296" t="s">
        <v>240</v>
      </c>
      <c r="C53" s="636"/>
      <c r="D53" s="637"/>
      <c r="E53" s="638"/>
      <c r="F53" s="49"/>
    </row>
    <row r="54" spans="1:5" s="50" customFormat="1" ht="15.75">
      <c r="A54" s="654" t="s">
        <v>241</v>
      </c>
      <c r="B54" s="655" t="s">
        <v>242</v>
      </c>
      <c r="C54" s="651"/>
      <c r="D54" s="652"/>
      <c r="E54" s="653"/>
    </row>
    <row r="55" spans="1:6" ht="15.75">
      <c r="A55" s="317"/>
      <c r="B55" s="641"/>
      <c r="C55" s="642"/>
      <c r="D55" s="643"/>
      <c r="E55" s="644"/>
      <c r="F55" s="49"/>
    </row>
    <row r="56" spans="1:5" s="50" customFormat="1" ht="15.75">
      <c r="A56" s="656" t="s">
        <v>243</v>
      </c>
      <c r="B56" s="657" t="s">
        <v>244</v>
      </c>
      <c r="C56" s="658">
        <f>C16+C33+C40+C52</f>
        <v>0</v>
      </c>
      <c r="D56" s="659">
        <f>D16+D33+D40+D52</f>
        <v>0</v>
      </c>
      <c r="E56" s="660">
        <f>E16+E33+E40+E52</f>
        <v>0</v>
      </c>
    </row>
    <row r="57" spans="1:6" ht="15.75">
      <c r="A57" s="317"/>
      <c r="B57" s="641"/>
      <c r="C57" s="642"/>
      <c r="D57" s="643"/>
      <c r="E57" s="644"/>
      <c r="F57" s="49"/>
    </row>
    <row r="58" spans="1:6" ht="15.75">
      <c r="A58" s="580" t="s">
        <v>270</v>
      </c>
      <c r="B58" s="316"/>
      <c r="C58" s="661"/>
      <c r="D58" s="662"/>
      <c r="E58" s="663"/>
      <c r="F58" s="49"/>
    </row>
    <row r="59" spans="1:6" ht="15.75" customHeight="1">
      <c r="A59" s="455" t="s">
        <v>284</v>
      </c>
      <c r="B59" s="231" t="s">
        <v>246</v>
      </c>
      <c r="C59" s="636">
        <f>SUM(C60:C62)</f>
        <v>0</v>
      </c>
      <c r="D59" s="664">
        <f>SUM(D60:D62)</f>
        <v>0</v>
      </c>
      <c r="E59" s="665">
        <f>SUM(E60:E62)</f>
        <v>0</v>
      </c>
      <c r="F59" s="49"/>
    </row>
    <row r="60" spans="1:6" ht="15.75">
      <c r="A60" s="640" t="s">
        <v>247</v>
      </c>
      <c r="B60" s="231" t="s">
        <v>248</v>
      </c>
      <c r="C60" s="636"/>
      <c r="D60" s="666"/>
      <c r="E60" s="638"/>
      <c r="F60" s="49"/>
    </row>
    <row r="61" spans="1:6" ht="15.75">
      <c r="A61" s="640" t="s">
        <v>249</v>
      </c>
      <c r="B61" s="231" t="s">
        <v>250</v>
      </c>
      <c r="C61" s="667"/>
      <c r="D61" s="666"/>
      <c r="E61" s="668"/>
      <c r="F61" s="49"/>
    </row>
    <row r="62" spans="1:6" ht="15.75">
      <c r="A62" s="295" t="s">
        <v>251</v>
      </c>
      <c r="B62" s="231" t="s">
        <v>180</v>
      </c>
      <c r="C62" s="669"/>
      <c r="D62" s="666"/>
      <c r="E62" s="668"/>
      <c r="F62" s="49"/>
    </row>
    <row r="63" spans="1:6" ht="15.75">
      <c r="A63" s="670" t="s">
        <v>252</v>
      </c>
      <c r="B63" s="671" t="s">
        <v>253</v>
      </c>
      <c r="C63" s="672"/>
      <c r="D63" s="673"/>
      <c r="E63" s="674"/>
      <c r="F63" s="49"/>
    </row>
    <row r="64" spans="1:6" ht="15.75">
      <c r="A64" s="675" t="s">
        <v>254</v>
      </c>
      <c r="B64" s="231" t="s">
        <v>255</v>
      </c>
      <c r="C64" s="636">
        <f>SUM(C65:C67)</f>
        <v>0</v>
      </c>
      <c r="D64" s="666">
        <f>SUM(D65:D67)</f>
        <v>0</v>
      </c>
      <c r="E64" s="676">
        <f>SUM(E65:E67)</f>
        <v>0</v>
      </c>
      <c r="F64" s="49"/>
    </row>
    <row r="65" spans="1:6" ht="15.75">
      <c r="A65" s="640" t="s">
        <v>256</v>
      </c>
      <c r="B65" s="231" t="s">
        <v>257</v>
      </c>
      <c r="C65" s="667"/>
      <c r="D65" s="666"/>
      <c r="E65" s="676"/>
      <c r="F65" s="49"/>
    </row>
    <row r="66" spans="1:6" ht="15.75">
      <c r="A66" s="295" t="s">
        <v>258</v>
      </c>
      <c r="B66" s="231" t="s">
        <v>259</v>
      </c>
      <c r="C66" s="667"/>
      <c r="D66" s="666"/>
      <c r="E66" s="676"/>
      <c r="F66" s="49"/>
    </row>
    <row r="67" spans="1:5" s="60" customFormat="1" ht="15.75">
      <c r="A67" s="295" t="s">
        <v>260</v>
      </c>
      <c r="B67" s="231" t="s">
        <v>261</v>
      </c>
      <c r="C67" s="667"/>
      <c r="D67" s="666"/>
      <c r="E67" s="676"/>
    </row>
    <row r="68" spans="1:6" ht="15.75">
      <c r="A68" s="635" t="s">
        <v>262</v>
      </c>
      <c r="B68" s="296" t="s">
        <v>263</v>
      </c>
      <c r="C68" s="667"/>
      <c r="D68" s="666"/>
      <c r="E68" s="676"/>
      <c r="F68" s="49"/>
    </row>
    <row r="69" spans="1:6" ht="15.75">
      <c r="A69" s="635" t="s">
        <v>264</v>
      </c>
      <c r="B69" s="296" t="s">
        <v>265</v>
      </c>
      <c r="C69" s="667"/>
      <c r="D69" s="666"/>
      <c r="E69" s="676"/>
      <c r="F69" s="49"/>
    </row>
    <row r="70" spans="1:6" ht="15.75">
      <c r="A70" s="677" t="s">
        <v>276</v>
      </c>
      <c r="B70" s="650" t="s">
        <v>266</v>
      </c>
      <c r="C70" s="678"/>
      <c r="D70" s="679"/>
      <c r="E70" s="653"/>
      <c r="F70" s="49"/>
    </row>
    <row r="71" spans="1:6" ht="15.75">
      <c r="A71" s="317"/>
      <c r="B71" s="641"/>
      <c r="C71" s="642"/>
      <c r="D71" s="643"/>
      <c r="E71" s="644"/>
      <c r="F71" s="49"/>
    </row>
    <row r="72" spans="1:6" ht="15.75">
      <c r="A72" s="680" t="s">
        <v>267</v>
      </c>
      <c r="B72" s="449"/>
      <c r="C72" s="645"/>
      <c r="D72" s="646"/>
      <c r="E72" s="647"/>
      <c r="F72" s="49"/>
    </row>
    <row r="73" spans="1:5" s="51" customFormat="1" ht="16.5" customHeight="1" thickBot="1">
      <c r="A73" s="802" t="s">
        <v>746</v>
      </c>
      <c r="B73" s="681" t="s">
        <v>268</v>
      </c>
      <c r="C73" s="682">
        <f>C56+C59+C63+C64+SUM(C68:C70)</f>
        <v>0</v>
      </c>
      <c r="D73" s="683">
        <f>D56+D59+D63+D64+SUM(D68:D70)</f>
        <v>0</v>
      </c>
      <c r="E73" s="684">
        <f>E56+E59+E63+E64+SUM(E68:E70)</f>
        <v>0</v>
      </c>
    </row>
    <row r="74" spans="1:6" ht="16.5" thickTop="1">
      <c r="A74" s="61"/>
      <c r="B74" s="61"/>
      <c r="C74" s="61"/>
      <c r="D74" s="61"/>
      <c r="E74" s="146"/>
      <c r="F74" s="58"/>
    </row>
    <row r="87" spans="2:6" ht="15.75" customHeight="1">
      <c r="B87" s="49"/>
      <c r="E87" s="50"/>
      <c r="F87" s="49"/>
    </row>
  </sheetData>
  <sheetProtection/>
  <mergeCells count="3">
    <mergeCell ref="C10:C11"/>
    <mergeCell ref="D10:D11"/>
    <mergeCell ref="E10:E11"/>
  </mergeCells>
  <printOptions/>
  <pageMargins left="0.5905511811023623" right="0.5905511811023623" top="0.5905511811023623" bottom="0.5905511811023623" header="0.11811023622047245" footer="0.11811023622047245"/>
  <pageSetup firstPageNumber="19" useFirstPageNumber="1" horizontalDpi="600" verticalDpi="600" orientation="portrait" paperSize="9" scale="56" r:id="rId1"/>
  <headerFooter alignWithMargins="0">
    <oddFooter>&amp;L&amp;K00+000&amp;D, &amp;T&amp;C&amp;P</oddFooter>
  </headerFooter>
  <ignoredErrors>
    <ignoredError sqref="E9 B16:B73" numberStoredAsText="1"/>
    <ignoredError sqref="C64:E64 C73:E73 C52:E59 C33:E45 C16:E2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PageLayoutView="0" workbookViewId="0" topLeftCell="A1">
      <pane xSplit="2" ySplit="9" topLeftCell="C10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6" sqref="A6"/>
    </sheetView>
  </sheetViews>
  <sheetFormatPr defaultColWidth="8.88671875" defaultRowHeight="10.5" customHeight="1"/>
  <cols>
    <col min="1" max="1" width="52.21484375" style="0" customWidth="1"/>
    <col min="2" max="2" width="5.88671875" style="0" customWidth="1"/>
    <col min="3" max="10" width="8.88671875" style="0" customWidth="1"/>
    <col min="11" max="11" width="9.77734375" style="43" customWidth="1"/>
  </cols>
  <sheetData>
    <row r="1" spans="1:11" s="2" customFormat="1" ht="10.5" customHeight="1" thickBot="1">
      <c r="A1" s="862" t="s">
        <v>153</v>
      </c>
      <c r="B1" s="1"/>
      <c r="C1" s="1"/>
      <c r="D1" s="1"/>
      <c r="E1" s="1"/>
      <c r="F1" s="1"/>
      <c r="G1" s="1"/>
      <c r="I1" s="877"/>
      <c r="J1" s="877" t="s">
        <v>0</v>
      </c>
      <c r="K1" s="878" t="s">
        <v>1</v>
      </c>
    </row>
    <row r="2" spans="1:11" s="2" customFormat="1" ht="10.5" customHeight="1" thickBot="1" thickTop="1">
      <c r="A2" s="863" t="s">
        <v>2</v>
      </c>
      <c r="B2" s="4"/>
      <c r="C2" s="4"/>
      <c r="D2" s="4"/>
      <c r="E2" s="4"/>
      <c r="F2" s="4"/>
      <c r="G2" s="4"/>
      <c r="I2" s="3"/>
      <c r="J2" s="877" t="s">
        <v>3</v>
      </c>
      <c r="K2" s="813">
        <v>2015</v>
      </c>
    </row>
    <row r="3" spans="1:11" s="2" customFormat="1" ht="10.5" customHeight="1" thickTop="1">
      <c r="A3" s="812" t="s">
        <v>942</v>
      </c>
      <c r="B3" s="5"/>
      <c r="C3" s="5"/>
      <c r="D3" s="5"/>
      <c r="E3" s="5"/>
      <c r="F3" s="5"/>
      <c r="G3" s="5"/>
      <c r="I3" s="3"/>
      <c r="J3" s="877" t="s">
        <v>4</v>
      </c>
      <c r="K3" s="879" t="s">
        <v>1</v>
      </c>
    </row>
    <row r="4" spans="2:5" s="2" customFormat="1" ht="3" customHeight="1">
      <c r="B4" s="6"/>
      <c r="C4" s="6"/>
      <c r="D4" s="6"/>
      <c r="E4" s="6"/>
    </row>
    <row r="5" spans="1:11" s="8" customFormat="1" ht="10.5" customHeight="1">
      <c r="A5" s="7"/>
      <c r="B5" s="34"/>
      <c r="C5" s="865">
        <v>1121</v>
      </c>
      <c r="D5" s="865">
        <v>1122</v>
      </c>
      <c r="E5" s="865">
        <v>1120</v>
      </c>
      <c r="F5" s="865">
        <v>1131</v>
      </c>
      <c r="G5" s="865">
        <v>1130</v>
      </c>
      <c r="H5" s="866">
        <v>1140</v>
      </c>
      <c r="I5" s="867">
        <v>1151</v>
      </c>
      <c r="J5" s="867">
        <v>1152</v>
      </c>
      <c r="K5" s="867">
        <v>1150</v>
      </c>
    </row>
    <row r="6" spans="1:11" s="8" customFormat="1" ht="10.5" customHeight="1">
      <c r="A6" s="751"/>
      <c r="B6" s="752"/>
      <c r="C6" s="918" t="s">
        <v>5</v>
      </c>
      <c r="D6" s="918"/>
      <c r="E6" s="918"/>
      <c r="F6" s="918"/>
      <c r="G6" s="918"/>
      <c r="H6" s="919"/>
      <c r="I6" s="920" t="s">
        <v>6</v>
      </c>
      <c r="J6" s="920"/>
      <c r="K6" s="920"/>
    </row>
    <row r="7" spans="1:11" s="10" customFormat="1" ht="24">
      <c r="A7" s="864" t="s">
        <v>7</v>
      </c>
      <c r="B7" s="35"/>
      <c r="C7" s="921" t="s">
        <v>591</v>
      </c>
      <c r="D7" s="922"/>
      <c r="E7" s="923"/>
      <c r="F7" s="868" t="s">
        <v>593</v>
      </c>
      <c r="G7" s="868" t="s">
        <v>127</v>
      </c>
      <c r="H7" s="924" t="s">
        <v>8</v>
      </c>
      <c r="I7" s="869"/>
      <c r="J7" s="870"/>
      <c r="K7" s="926" t="s">
        <v>123</v>
      </c>
    </row>
    <row r="8" spans="1:11" s="10" customFormat="1" ht="12.75">
      <c r="A8" s="9"/>
      <c r="B8" s="35"/>
      <c r="C8" s="871"/>
      <c r="D8" s="872"/>
      <c r="E8" s="873"/>
      <c r="F8" s="868" t="s">
        <v>552</v>
      </c>
      <c r="G8" s="868" t="s">
        <v>552</v>
      </c>
      <c r="H8" s="924"/>
      <c r="I8" s="869"/>
      <c r="J8" s="870"/>
      <c r="K8" s="926"/>
    </row>
    <row r="9" spans="1:11" s="10" customFormat="1" ht="34.5" thickBot="1">
      <c r="A9" s="11"/>
      <c r="B9" s="33"/>
      <c r="C9" s="874" t="s">
        <v>776</v>
      </c>
      <c r="D9" s="875" t="s">
        <v>125</v>
      </c>
      <c r="E9" s="876" t="s">
        <v>126</v>
      </c>
      <c r="F9" s="875" t="s">
        <v>777</v>
      </c>
      <c r="G9" s="875" t="s">
        <v>125</v>
      </c>
      <c r="H9" s="925"/>
      <c r="I9" s="875" t="s">
        <v>776</v>
      </c>
      <c r="J9" s="874" t="s">
        <v>125</v>
      </c>
      <c r="K9" s="927"/>
    </row>
    <row r="10" spans="1:11" s="13" customFormat="1" ht="15" customHeight="1" thickTop="1">
      <c r="A10" s="821" t="s">
        <v>130</v>
      </c>
      <c r="B10" s="832"/>
      <c r="C10" s="836" t="s">
        <v>273</v>
      </c>
      <c r="D10" s="846" t="s">
        <v>273</v>
      </c>
      <c r="E10" s="848" t="s">
        <v>273</v>
      </c>
      <c r="F10" s="856" t="s">
        <v>273</v>
      </c>
      <c r="G10" s="856" t="s">
        <v>273</v>
      </c>
      <c r="H10" s="858" t="s">
        <v>273</v>
      </c>
      <c r="I10" s="859" t="s">
        <v>273</v>
      </c>
      <c r="J10" s="858" t="s">
        <v>273</v>
      </c>
      <c r="K10" s="814" t="s">
        <v>273</v>
      </c>
    </row>
    <row r="11" spans="1:11" s="2" customFormat="1" ht="13.5" customHeight="1">
      <c r="A11" s="822" t="s">
        <v>131</v>
      </c>
      <c r="B11" s="833"/>
      <c r="C11" s="837" t="s">
        <v>273</v>
      </c>
      <c r="D11" s="845" t="s">
        <v>273</v>
      </c>
      <c r="E11" s="849" t="s">
        <v>273</v>
      </c>
      <c r="F11" s="845" t="s">
        <v>273</v>
      </c>
      <c r="G11" s="857" t="s">
        <v>273</v>
      </c>
      <c r="H11" s="849" t="s">
        <v>273</v>
      </c>
      <c r="I11" s="845" t="s">
        <v>273</v>
      </c>
      <c r="J11" s="837" t="s">
        <v>273</v>
      </c>
      <c r="K11" s="815" t="s">
        <v>273</v>
      </c>
    </row>
    <row r="12" spans="1:11" s="2" customFormat="1" ht="13.5" customHeight="1">
      <c r="A12" s="822" t="s">
        <v>274</v>
      </c>
      <c r="B12" s="834" t="s">
        <v>289</v>
      </c>
      <c r="C12" s="838">
        <f>SUM(C13:C18)</f>
        <v>0</v>
      </c>
      <c r="D12" s="847">
        <f>SUM(D13:D18)</f>
        <v>0</v>
      </c>
      <c r="E12" s="850">
        <f>C12+D12</f>
        <v>0</v>
      </c>
      <c r="F12" s="847">
        <f>SUM(F13:F18)</f>
        <v>0</v>
      </c>
      <c r="G12" s="847">
        <f>SUM(G13:G18)</f>
        <v>0</v>
      </c>
      <c r="H12" s="850">
        <f>E12+F12+G12</f>
        <v>0</v>
      </c>
      <c r="I12" s="847">
        <f>SUM(I13:I18)</f>
        <v>0</v>
      </c>
      <c r="J12" s="838">
        <f>SUM(J13:J18)</f>
        <v>0</v>
      </c>
      <c r="K12" s="816">
        <f>I12+J12</f>
        <v>0</v>
      </c>
    </row>
    <row r="13" spans="1:11" s="2" customFormat="1" ht="10.5" customHeight="1">
      <c r="A13" s="823" t="s">
        <v>132</v>
      </c>
      <c r="B13" s="834" t="s">
        <v>691</v>
      </c>
      <c r="C13" s="839"/>
      <c r="D13" s="842"/>
      <c r="E13" s="851">
        <f aca="true" t="shared" si="0" ref="E13:E18">C13+D13</f>
        <v>0</v>
      </c>
      <c r="F13" s="842"/>
      <c r="G13" s="842"/>
      <c r="H13" s="851">
        <f aca="true" t="shared" si="1" ref="H13:H26">E13+F13+G13</f>
        <v>0</v>
      </c>
      <c r="I13" s="842"/>
      <c r="J13" s="839"/>
      <c r="K13" s="817">
        <f aca="true" t="shared" si="2" ref="K13:K18">I13+J13</f>
        <v>0</v>
      </c>
    </row>
    <row r="14" spans="1:11" s="2" customFormat="1" ht="10.5" customHeight="1">
      <c r="A14" s="823" t="s">
        <v>133</v>
      </c>
      <c r="B14" s="834" t="s">
        <v>692</v>
      </c>
      <c r="C14" s="839"/>
      <c r="D14" s="842"/>
      <c r="E14" s="851">
        <f t="shared" si="0"/>
        <v>0</v>
      </c>
      <c r="F14" s="842"/>
      <c r="G14" s="842"/>
      <c r="H14" s="851">
        <f t="shared" si="1"/>
        <v>0</v>
      </c>
      <c r="I14" s="842"/>
      <c r="J14" s="839"/>
      <c r="K14" s="817">
        <f t="shared" si="2"/>
        <v>0</v>
      </c>
    </row>
    <row r="15" spans="1:11" s="2" customFormat="1" ht="10.5" customHeight="1">
      <c r="A15" s="823" t="s">
        <v>134</v>
      </c>
      <c r="B15" s="834" t="s">
        <v>693</v>
      </c>
      <c r="C15" s="839"/>
      <c r="D15" s="842"/>
      <c r="E15" s="851">
        <f t="shared" si="0"/>
        <v>0</v>
      </c>
      <c r="F15" s="842"/>
      <c r="G15" s="842"/>
      <c r="H15" s="851">
        <f t="shared" si="1"/>
        <v>0</v>
      </c>
      <c r="I15" s="842"/>
      <c r="J15" s="839"/>
      <c r="K15" s="817">
        <f t="shared" si="2"/>
        <v>0</v>
      </c>
    </row>
    <row r="16" spans="1:11" s="2" customFormat="1" ht="10.5" customHeight="1">
      <c r="A16" s="823" t="s">
        <v>135</v>
      </c>
      <c r="B16" s="834" t="s">
        <v>694</v>
      </c>
      <c r="C16" s="839"/>
      <c r="D16" s="842"/>
      <c r="E16" s="851">
        <f t="shared" si="0"/>
        <v>0</v>
      </c>
      <c r="F16" s="842"/>
      <c r="G16" s="842"/>
      <c r="H16" s="851">
        <f t="shared" si="1"/>
        <v>0</v>
      </c>
      <c r="I16" s="842"/>
      <c r="J16" s="839"/>
      <c r="K16" s="817">
        <f t="shared" si="2"/>
        <v>0</v>
      </c>
    </row>
    <row r="17" spans="1:11" s="2" customFormat="1" ht="10.5" customHeight="1">
      <c r="A17" s="823" t="s">
        <v>136</v>
      </c>
      <c r="B17" s="834" t="s">
        <v>695</v>
      </c>
      <c r="C17" s="839"/>
      <c r="D17" s="842"/>
      <c r="E17" s="851">
        <f t="shared" si="0"/>
        <v>0</v>
      </c>
      <c r="F17" s="842"/>
      <c r="G17" s="842"/>
      <c r="H17" s="851">
        <f t="shared" si="1"/>
        <v>0</v>
      </c>
      <c r="I17" s="842"/>
      <c r="J17" s="839"/>
      <c r="K17" s="817">
        <f t="shared" si="2"/>
        <v>0</v>
      </c>
    </row>
    <row r="18" spans="1:11" s="2" customFormat="1" ht="10.5" customHeight="1">
      <c r="A18" s="823" t="s">
        <v>137</v>
      </c>
      <c r="B18" s="834" t="s">
        <v>696</v>
      </c>
      <c r="C18" s="839"/>
      <c r="D18" s="842"/>
      <c r="E18" s="851">
        <f t="shared" si="0"/>
        <v>0</v>
      </c>
      <c r="F18" s="842"/>
      <c r="G18" s="842"/>
      <c r="H18" s="851">
        <f>E18+F18+G18</f>
        <v>0</v>
      </c>
      <c r="I18" s="842"/>
      <c r="J18" s="839"/>
      <c r="K18" s="817">
        <f t="shared" si="2"/>
        <v>0</v>
      </c>
    </row>
    <row r="19" spans="1:11" s="2" customFormat="1" ht="13.5" customHeight="1">
      <c r="A19" s="824" t="s">
        <v>775</v>
      </c>
      <c r="B19" s="834" t="s">
        <v>703</v>
      </c>
      <c r="C19" s="837" t="s">
        <v>273</v>
      </c>
      <c r="D19" s="845" t="s">
        <v>273</v>
      </c>
      <c r="E19" s="849" t="s">
        <v>273</v>
      </c>
      <c r="F19" s="845" t="s">
        <v>273</v>
      </c>
      <c r="G19" s="842"/>
      <c r="H19" s="849" t="s">
        <v>273</v>
      </c>
      <c r="I19" s="845" t="s">
        <v>273</v>
      </c>
      <c r="J19" s="837" t="s">
        <v>273</v>
      </c>
      <c r="K19" s="815" t="s">
        <v>273</v>
      </c>
    </row>
    <row r="20" spans="1:11" s="2" customFormat="1" ht="15.75" customHeight="1">
      <c r="A20" s="822" t="s">
        <v>275</v>
      </c>
      <c r="B20" s="834" t="s">
        <v>29</v>
      </c>
      <c r="C20" s="838">
        <f>SUM(C21:C26)</f>
        <v>0</v>
      </c>
      <c r="D20" s="847">
        <f aca="true" t="shared" si="3" ref="D20:J20">SUM(D21:D26)</f>
        <v>0</v>
      </c>
      <c r="E20" s="850">
        <f aca="true" t="shared" si="4" ref="E20:E39">C20+D20</f>
        <v>0</v>
      </c>
      <c r="F20" s="847">
        <f t="shared" si="3"/>
        <v>0</v>
      </c>
      <c r="G20" s="847">
        <f t="shared" si="3"/>
        <v>0</v>
      </c>
      <c r="H20" s="850">
        <f t="shared" si="1"/>
        <v>0</v>
      </c>
      <c r="I20" s="847">
        <f t="shared" si="3"/>
        <v>0</v>
      </c>
      <c r="J20" s="838">
        <f t="shared" si="3"/>
        <v>0</v>
      </c>
      <c r="K20" s="816">
        <f aca="true" t="shared" si="5" ref="K20:K26">I20+J20</f>
        <v>0</v>
      </c>
    </row>
    <row r="21" spans="1:11" s="2" customFormat="1" ht="10.5" customHeight="1">
      <c r="A21" s="823" t="s">
        <v>138</v>
      </c>
      <c r="B21" s="834" t="s">
        <v>685</v>
      </c>
      <c r="C21" s="839"/>
      <c r="D21" s="842"/>
      <c r="E21" s="851">
        <f t="shared" si="4"/>
        <v>0</v>
      </c>
      <c r="F21" s="842"/>
      <c r="G21" s="842"/>
      <c r="H21" s="851">
        <f t="shared" si="1"/>
        <v>0</v>
      </c>
      <c r="I21" s="842"/>
      <c r="J21" s="839"/>
      <c r="K21" s="817">
        <f t="shared" si="5"/>
        <v>0</v>
      </c>
    </row>
    <row r="22" spans="1:11" s="2" customFormat="1" ht="10.5" customHeight="1">
      <c r="A22" s="823" t="s">
        <v>139</v>
      </c>
      <c r="B22" s="834" t="s">
        <v>686</v>
      </c>
      <c r="C22" s="839"/>
      <c r="D22" s="842"/>
      <c r="E22" s="851">
        <f t="shared" si="4"/>
        <v>0</v>
      </c>
      <c r="F22" s="842"/>
      <c r="G22" s="842"/>
      <c r="H22" s="851">
        <f t="shared" si="1"/>
        <v>0</v>
      </c>
      <c r="I22" s="842"/>
      <c r="J22" s="839"/>
      <c r="K22" s="817">
        <f t="shared" si="5"/>
        <v>0</v>
      </c>
    </row>
    <row r="23" spans="1:11" s="2" customFormat="1" ht="10.5" customHeight="1">
      <c r="A23" s="823" t="s">
        <v>140</v>
      </c>
      <c r="B23" s="834" t="s">
        <v>687</v>
      </c>
      <c r="C23" s="839"/>
      <c r="D23" s="842"/>
      <c r="E23" s="851">
        <f t="shared" si="4"/>
        <v>0</v>
      </c>
      <c r="F23" s="842"/>
      <c r="G23" s="842"/>
      <c r="H23" s="851">
        <f t="shared" si="1"/>
        <v>0</v>
      </c>
      <c r="I23" s="842"/>
      <c r="J23" s="839"/>
      <c r="K23" s="817">
        <f t="shared" si="5"/>
        <v>0</v>
      </c>
    </row>
    <row r="24" spans="1:11" s="2" customFormat="1" ht="10.5" customHeight="1">
      <c r="A24" s="823" t="s">
        <v>141</v>
      </c>
      <c r="B24" s="834" t="s">
        <v>688</v>
      </c>
      <c r="C24" s="839"/>
      <c r="D24" s="842"/>
      <c r="E24" s="851">
        <f t="shared" si="4"/>
        <v>0</v>
      </c>
      <c r="F24" s="842"/>
      <c r="G24" s="842"/>
      <c r="H24" s="851">
        <f t="shared" si="1"/>
        <v>0</v>
      </c>
      <c r="I24" s="842"/>
      <c r="J24" s="839"/>
      <c r="K24" s="817">
        <f t="shared" si="5"/>
        <v>0</v>
      </c>
    </row>
    <row r="25" spans="1:11" s="2" customFormat="1" ht="10.5" customHeight="1">
      <c r="A25" s="823" t="s">
        <v>142</v>
      </c>
      <c r="B25" s="834" t="s">
        <v>689</v>
      </c>
      <c r="C25" s="839"/>
      <c r="D25" s="842"/>
      <c r="E25" s="851">
        <f t="shared" si="4"/>
        <v>0</v>
      </c>
      <c r="F25" s="842"/>
      <c r="G25" s="842"/>
      <c r="H25" s="851">
        <f t="shared" si="1"/>
        <v>0</v>
      </c>
      <c r="I25" s="842"/>
      <c r="J25" s="839"/>
      <c r="K25" s="817">
        <f t="shared" si="5"/>
        <v>0</v>
      </c>
    </row>
    <row r="26" spans="1:11" s="2" customFormat="1" ht="10.5" customHeight="1">
      <c r="A26" s="823" t="s">
        <v>143</v>
      </c>
      <c r="B26" s="834" t="s">
        <v>690</v>
      </c>
      <c r="C26" s="839"/>
      <c r="D26" s="842"/>
      <c r="E26" s="851">
        <f t="shared" si="4"/>
        <v>0</v>
      </c>
      <c r="F26" s="842"/>
      <c r="G26" s="842"/>
      <c r="H26" s="851">
        <f t="shared" si="1"/>
        <v>0</v>
      </c>
      <c r="I26" s="842"/>
      <c r="J26" s="839"/>
      <c r="K26" s="817">
        <f t="shared" si="5"/>
        <v>0</v>
      </c>
    </row>
    <row r="27" spans="1:11" s="2" customFormat="1" ht="15.75" customHeight="1">
      <c r="A27" s="822" t="s">
        <v>144</v>
      </c>
      <c r="B27" s="834" t="s">
        <v>69</v>
      </c>
      <c r="C27" s="840" t="s">
        <v>273</v>
      </c>
      <c r="D27" s="841" t="s">
        <v>273</v>
      </c>
      <c r="E27" s="852" t="s">
        <v>273</v>
      </c>
      <c r="F27" s="841" t="s">
        <v>273</v>
      </c>
      <c r="G27" s="841" t="s">
        <v>273</v>
      </c>
      <c r="H27" s="850">
        <f>H28+H29+H30+H31+H32+H33</f>
        <v>0</v>
      </c>
      <c r="I27" s="845" t="s">
        <v>273</v>
      </c>
      <c r="J27" s="837" t="s">
        <v>273</v>
      </c>
      <c r="K27" s="815" t="s">
        <v>273</v>
      </c>
    </row>
    <row r="28" spans="1:11" s="2" customFormat="1" ht="10.5" customHeight="1">
      <c r="A28" s="823" t="s">
        <v>145</v>
      </c>
      <c r="B28" s="834" t="s">
        <v>697</v>
      </c>
      <c r="C28" s="840" t="s">
        <v>273</v>
      </c>
      <c r="D28" s="841" t="s">
        <v>273</v>
      </c>
      <c r="E28" s="852" t="s">
        <v>273</v>
      </c>
      <c r="F28" s="841" t="s">
        <v>273</v>
      </c>
      <c r="G28" s="841" t="s">
        <v>273</v>
      </c>
      <c r="H28" s="851">
        <v>0</v>
      </c>
      <c r="I28" s="845" t="s">
        <v>273</v>
      </c>
      <c r="J28" s="837" t="s">
        <v>273</v>
      </c>
      <c r="K28" s="815" t="s">
        <v>273</v>
      </c>
    </row>
    <row r="29" spans="1:11" s="2" customFormat="1" ht="10.5" customHeight="1">
      <c r="A29" s="823" t="s">
        <v>146</v>
      </c>
      <c r="B29" s="834" t="s">
        <v>698</v>
      </c>
      <c r="C29" s="840" t="s">
        <v>273</v>
      </c>
      <c r="D29" s="841" t="s">
        <v>273</v>
      </c>
      <c r="E29" s="852" t="s">
        <v>273</v>
      </c>
      <c r="F29" s="841" t="s">
        <v>273</v>
      </c>
      <c r="G29" s="841" t="s">
        <v>273</v>
      </c>
      <c r="H29" s="851">
        <v>0</v>
      </c>
      <c r="I29" s="845" t="s">
        <v>273</v>
      </c>
      <c r="J29" s="837" t="s">
        <v>273</v>
      </c>
      <c r="K29" s="815" t="s">
        <v>273</v>
      </c>
    </row>
    <row r="30" spans="1:11" s="2" customFormat="1" ht="10.5" customHeight="1">
      <c r="A30" s="823" t="s">
        <v>147</v>
      </c>
      <c r="B30" s="834" t="s">
        <v>699</v>
      </c>
      <c r="C30" s="840" t="s">
        <v>273</v>
      </c>
      <c r="D30" s="841" t="s">
        <v>273</v>
      </c>
      <c r="E30" s="852" t="s">
        <v>273</v>
      </c>
      <c r="F30" s="841" t="s">
        <v>273</v>
      </c>
      <c r="G30" s="841" t="s">
        <v>273</v>
      </c>
      <c r="H30" s="851">
        <v>0</v>
      </c>
      <c r="I30" s="845" t="s">
        <v>273</v>
      </c>
      <c r="J30" s="837" t="s">
        <v>273</v>
      </c>
      <c r="K30" s="815" t="s">
        <v>273</v>
      </c>
    </row>
    <row r="31" spans="1:11" s="2" customFormat="1" ht="10.5" customHeight="1">
      <c r="A31" s="823" t="s">
        <v>148</v>
      </c>
      <c r="B31" s="834" t="s">
        <v>700</v>
      </c>
      <c r="C31" s="840" t="s">
        <v>273</v>
      </c>
      <c r="D31" s="841" t="s">
        <v>273</v>
      </c>
      <c r="E31" s="852" t="s">
        <v>273</v>
      </c>
      <c r="F31" s="841" t="s">
        <v>273</v>
      </c>
      <c r="G31" s="841" t="s">
        <v>273</v>
      </c>
      <c r="H31" s="851">
        <v>0</v>
      </c>
      <c r="I31" s="845" t="s">
        <v>273</v>
      </c>
      <c r="J31" s="837" t="s">
        <v>273</v>
      </c>
      <c r="K31" s="815" t="s">
        <v>273</v>
      </c>
    </row>
    <row r="32" spans="1:11" s="2" customFormat="1" ht="10.5" customHeight="1">
      <c r="A32" s="823" t="s">
        <v>149</v>
      </c>
      <c r="B32" s="834" t="s">
        <v>701</v>
      </c>
      <c r="C32" s="840" t="s">
        <v>273</v>
      </c>
      <c r="D32" s="841" t="s">
        <v>273</v>
      </c>
      <c r="E32" s="852" t="s">
        <v>273</v>
      </c>
      <c r="F32" s="841" t="s">
        <v>273</v>
      </c>
      <c r="G32" s="841" t="s">
        <v>273</v>
      </c>
      <c r="H32" s="851">
        <v>0</v>
      </c>
      <c r="I32" s="845" t="s">
        <v>273</v>
      </c>
      <c r="J32" s="837" t="s">
        <v>273</v>
      </c>
      <c r="K32" s="815" t="s">
        <v>273</v>
      </c>
    </row>
    <row r="33" spans="1:11" s="2" customFormat="1" ht="10.5" customHeight="1">
      <c r="A33" s="823" t="s">
        <v>150</v>
      </c>
      <c r="B33" s="834" t="s">
        <v>702</v>
      </c>
      <c r="C33" s="840" t="s">
        <v>273</v>
      </c>
      <c r="D33" s="841" t="s">
        <v>273</v>
      </c>
      <c r="E33" s="852" t="s">
        <v>273</v>
      </c>
      <c r="F33" s="841" t="s">
        <v>273</v>
      </c>
      <c r="G33" s="841" t="s">
        <v>273</v>
      </c>
      <c r="H33" s="851">
        <v>0</v>
      </c>
      <c r="I33" s="845" t="s">
        <v>273</v>
      </c>
      <c r="J33" s="837" t="s">
        <v>273</v>
      </c>
      <c r="K33" s="815" t="s">
        <v>273</v>
      </c>
    </row>
    <row r="34" spans="1:11" s="2" customFormat="1" ht="15.75" customHeight="1">
      <c r="A34" s="825" t="s">
        <v>151</v>
      </c>
      <c r="B34" s="834" t="s">
        <v>675</v>
      </c>
      <c r="C34" s="838">
        <f>C35+C36</f>
        <v>0</v>
      </c>
      <c r="D34" s="847">
        <f aca="true" t="shared" si="6" ref="D34:J34">D35+D36</f>
        <v>0</v>
      </c>
      <c r="E34" s="850">
        <f t="shared" si="4"/>
        <v>0</v>
      </c>
      <c r="F34" s="847">
        <f>F35+F36</f>
        <v>0</v>
      </c>
      <c r="G34" s="838">
        <f t="shared" si="6"/>
        <v>0</v>
      </c>
      <c r="H34" s="850">
        <f>E34+F34+G34</f>
        <v>0</v>
      </c>
      <c r="I34" s="847">
        <f t="shared" si="6"/>
        <v>0</v>
      </c>
      <c r="J34" s="838">
        <f t="shared" si="6"/>
        <v>0</v>
      </c>
      <c r="K34" s="816">
        <f>I34+J34</f>
        <v>0</v>
      </c>
    </row>
    <row r="35" spans="1:11" s="2" customFormat="1" ht="10.5" customHeight="1">
      <c r="A35" s="823" t="s">
        <v>766</v>
      </c>
      <c r="B35" s="834" t="s">
        <v>676</v>
      </c>
      <c r="C35" s="839"/>
      <c r="D35" s="842"/>
      <c r="E35" s="851">
        <f t="shared" si="4"/>
        <v>0</v>
      </c>
      <c r="F35" s="841"/>
      <c r="G35" s="841"/>
      <c r="H35" s="851">
        <f>E35</f>
        <v>0</v>
      </c>
      <c r="I35" s="842"/>
      <c r="J35" s="839"/>
      <c r="K35" s="817">
        <f aca="true" t="shared" si="7" ref="K35:K46">I35+J35</f>
        <v>0</v>
      </c>
    </row>
    <row r="36" spans="1:11" s="2" customFormat="1" ht="10.5" customHeight="1">
      <c r="A36" s="823" t="s">
        <v>767</v>
      </c>
      <c r="B36" s="834" t="s">
        <v>677</v>
      </c>
      <c r="C36" s="839"/>
      <c r="D36" s="842"/>
      <c r="E36" s="851">
        <f t="shared" si="4"/>
        <v>0</v>
      </c>
      <c r="F36" s="841"/>
      <c r="G36" s="841"/>
      <c r="H36" s="851">
        <f>E36</f>
        <v>0</v>
      </c>
      <c r="I36" s="842"/>
      <c r="J36" s="839"/>
      <c r="K36" s="817">
        <f t="shared" si="7"/>
        <v>0</v>
      </c>
    </row>
    <row r="37" spans="1:11" s="2" customFormat="1" ht="10.5" customHeight="1">
      <c r="A37" s="826" t="s">
        <v>171</v>
      </c>
      <c r="B37" s="834" t="s">
        <v>678</v>
      </c>
      <c r="C37" s="839"/>
      <c r="D37" s="842"/>
      <c r="E37" s="851">
        <f t="shared" si="4"/>
        <v>0</v>
      </c>
      <c r="F37" s="841"/>
      <c r="G37" s="841"/>
      <c r="H37" s="851">
        <f>E37</f>
        <v>0</v>
      </c>
      <c r="I37" s="842"/>
      <c r="J37" s="839"/>
      <c r="K37" s="817">
        <f t="shared" si="7"/>
        <v>0</v>
      </c>
    </row>
    <row r="38" spans="1:11" s="2" customFormat="1" ht="10.5" customHeight="1">
      <c r="A38" s="827" t="s">
        <v>170</v>
      </c>
      <c r="B38" s="834" t="s">
        <v>679</v>
      </c>
      <c r="C38" s="839"/>
      <c r="D38" s="842"/>
      <c r="E38" s="851">
        <f t="shared" si="4"/>
        <v>0</v>
      </c>
      <c r="F38" s="841"/>
      <c r="G38" s="841"/>
      <c r="H38" s="851">
        <f>E38</f>
        <v>0</v>
      </c>
      <c r="I38" s="842"/>
      <c r="J38" s="839"/>
      <c r="K38" s="817">
        <f t="shared" si="7"/>
        <v>0</v>
      </c>
    </row>
    <row r="39" spans="1:11" s="2" customFormat="1" ht="10.5" customHeight="1">
      <c r="A39" s="826" t="s">
        <v>169</v>
      </c>
      <c r="B39" s="834" t="s">
        <v>680</v>
      </c>
      <c r="C39" s="839"/>
      <c r="D39" s="842"/>
      <c r="E39" s="851">
        <f t="shared" si="4"/>
        <v>0</v>
      </c>
      <c r="F39" s="841"/>
      <c r="G39" s="841"/>
      <c r="H39" s="851">
        <f>E39</f>
        <v>0</v>
      </c>
      <c r="I39" s="842"/>
      <c r="J39" s="839"/>
      <c r="K39" s="817">
        <f t="shared" si="7"/>
        <v>0</v>
      </c>
    </row>
    <row r="40" spans="1:11" s="2" customFormat="1" ht="14.25" customHeight="1">
      <c r="A40" s="822" t="s">
        <v>958</v>
      </c>
      <c r="B40" s="834" t="s">
        <v>681</v>
      </c>
      <c r="C40" s="840" t="s">
        <v>273</v>
      </c>
      <c r="D40" s="841" t="s">
        <v>273</v>
      </c>
      <c r="E40" s="852" t="s">
        <v>273</v>
      </c>
      <c r="F40" s="841" t="s">
        <v>273</v>
      </c>
      <c r="G40" s="841" t="s">
        <v>273</v>
      </c>
      <c r="H40" s="852" t="s">
        <v>273</v>
      </c>
      <c r="I40" s="847">
        <f>SUM(I41:I43)</f>
        <v>0</v>
      </c>
      <c r="J40" s="838">
        <f>SUM(J41:J43)</f>
        <v>0</v>
      </c>
      <c r="K40" s="816">
        <f t="shared" si="7"/>
        <v>0</v>
      </c>
    </row>
    <row r="41" spans="1:11" s="2" customFormat="1" ht="10.5" customHeight="1">
      <c r="A41" s="828" t="s">
        <v>778</v>
      </c>
      <c r="B41" s="834" t="s">
        <v>682</v>
      </c>
      <c r="C41" s="840" t="s">
        <v>273</v>
      </c>
      <c r="D41" s="841" t="s">
        <v>273</v>
      </c>
      <c r="E41" s="852" t="s">
        <v>273</v>
      </c>
      <c r="F41" s="841" t="s">
        <v>273</v>
      </c>
      <c r="G41" s="841" t="s">
        <v>273</v>
      </c>
      <c r="H41" s="852" t="s">
        <v>273</v>
      </c>
      <c r="I41" s="842"/>
      <c r="J41" s="839"/>
      <c r="K41" s="817">
        <f t="shared" si="7"/>
        <v>0</v>
      </c>
    </row>
    <row r="42" spans="1:11" s="2" customFormat="1" ht="10.5" customHeight="1">
      <c r="A42" s="828" t="s">
        <v>779</v>
      </c>
      <c r="B42" s="834" t="s">
        <v>683</v>
      </c>
      <c r="C42" s="840" t="s">
        <v>273</v>
      </c>
      <c r="D42" s="841" t="s">
        <v>273</v>
      </c>
      <c r="E42" s="852" t="s">
        <v>273</v>
      </c>
      <c r="F42" s="841" t="s">
        <v>273</v>
      </c>
      <c r="G42" s="841" t="s">
        <v>273</v>
      </c>
      <c r="H42" s="852" t="s">
        <v>273</v>
      </c>
      <c r="I42" s="842"/>
      <c r="J42" s="839"/>
      <c r="K42" s="817">
        <f t="shared" si="7"/>
        <v>0</v>
      </c>
    </row>
    <row r="43" spans="1:11" s="2" customFormat="1" ht="10.5" customHeight="1">
      <c r="A43" s="828" t="s">
        <v>780</v>
      </c>
      <c r="B43" s="834" t="s">
        <v>684</v>
      </c>
      <c r="C43" s="840" t="s">
        <v>273</v>
      </c>
      <c r="D43" s="841" t="s">
        <v>273</v>
      </c>
      <c r="E43" s="852" t="s">
        <v>273</v>
      </c>
      <c r="F43" s="841" t="s">
        <v>273</v>
      </c>
      <c r="G43" s="841" t="s">
        <v>273</v>
      </c>
      <c r="H43" s="852" t="s">
        <v>273</v>
      </c>
      <c r="I43" s="842"/>
      <c r="J43" s="839"/>
      <c r="K43" s="817">
        <f t="shared" si="7"/>
        <v>0</v>
      </c>
    </row>
    <row r="44" spans="1:11" s="2" customFormat="1" ht="10.5" customHeight="1">
      <c r="A44" s="829" t="s">
        <v>152</v>
      </c>
      <c r="B44" s="834" t="s">
        <v>709</v>
      </c>
      <c r="C44" s="840" t="s">
        <v>273</v>
      </c>
      <c r="D44" s="841" t="s">
        <v>273</v>
      </c>
      <c r="E44" s="852" t="s">
        <v>273</v>
      </c>
      <c r="F44" s="841" t="s">
        <v>273</v>
      </c>
      <c r="G44" s="841" t="s">
        <v>273</v>
      </c>
      <c r="H44" s="852" t="s">
        <v>273</v>
      </c>
      <c r="I44" s="842"/>
      <c r="J44" s="839"/>
      <c r="K44" s="817">
        <f t="shared" si="7"/>
        <v>0</v>
      </c>
    </row>
    <row r="45" spans="1:11" s="2" customFormat="1" ht="10.5" customHeight="1">
      <c r="A45" s="829"/>
      <c r="B45" s="834"/>
      <c r="C45" s="841"/>
      <c r="D45" s="841"/>
      <c r="E45" s="852"/>
      <c r="F45" s="841"/>
      <c r="G45" s="841"/>
      <c r="H45" s="852"/>
      <c r="I45" s="842"/>
      <c r="J45" s="839"/>
      <c r="K45" s="817"/>
    </row>
    <row r="46" spans="1:11" s="2" customFormat="1" ht="10.5" customHeight="1">
      <c r="A46" s="829" t="s">
        <v>743</v>
      </c>
      <c r="B46" s="834" t="s">
        <v>744</v>
      </c>
      <c r="C46" s="842"/>
      <c r="D46" s="842"/>
      <c r="E46" s="851">
        <f>C46+D46</f>
        <v>0</v>
      </c>
      <c r="F46" s="842"/>
      <c r="G46" s="842"/>
      <c r="H46" s="851">
        <f>E46+F46+G46</f>
        <v>0</v>
      </c>
      <c r="I46" s="842"/>
      <c r="J46" s="839"/>
      <c r="K46" s="817">
        <f t="shared" si="7"/>
        <v>0</v>
      </c>
    </row>
    <row r="47" spans="1:11" s="2" customFormat="1" ht="6" customHeight="1">
      <c r="A47" s="823"/>
      <c r="B47" s="834"/>
      <c r="C47" s="843"/>
      <c r="D47" s="843"/>
      <c r="E47" s="853"/>
      <c r="F47" s="843"/>
      <c r="G47" s="843"/>
      <c r="H47" s="853"/>
      <c r="I47" s="843"/>
      <c r="J47" s="860"/>
      <c r="K47" s="818"/>
    </row>
    <row r="48" spans="1:11" s="2" customFormat="1" ht="12.75">
      <c r="A48" s="830" t="s">
        <v>176</v>
      </c>
      <c r="B48" s="835" t="s">
        <v>334</v>
      </c>
      <c r="C48" s="844">
        <f>C49+C50</f>
        <v>0</v>
      </c>
      <c r="D48" s="844">
        <f>D51</f>
        <v>0</v>
      </c>
      <c r="E48" s="850">
        <f>C48+D48</f>
        <v>0</v>
      </c>
      <c r="F48" s="844">
        <f>F49+F50</f>
        <v>0</v>
      </c>
      <c r="G48" s="844">
        <f>G51</f>
        <v>0</v>
      </c>
      <c r="H48" s="850">
        <f>E48+F48+G48</f>
        <v>0</v>
      </c>
      <c r="I48" s="844">
        <f>I49+I50</f>
        <v>0</v>
      </c>
      <c r="J48" s="861">
        <f>J51</f>
        <v>0</v>
      </c>
      <c r="K48" s="816">
        <f>I48+J48</f>
        <v>0</v>
      </c>
    </row>
    <row r="49" spans="1:11" s="2" customFormat="1" ht="10.5" customHeight="1">
      <c r="A49" s="823" t="s">
        <v>173</v>
      </c>
      <c r="B49" s="834" t="s">
        <v>705</v>
      </c>
      <c r="C49" s="842"/>
      <c r="D49" s="841" t="s">
        <v>273</v>
      </c>
      <c r="E49" s="851">
        <f>C49</f>
        <v>0</v>
      </c>
      <c r="F49" s="841"/>
      <c r="G49" s="841" t="s">
        <v>273</v>
      </c>
      <c r="H49" s="851">
        <f>E49+F49</f>
        <v>0</v>
      </c>
      <c r="I49" s="842"/>
      <c r="J49" s="837" t="s">
        <v>273</v>
      </c>
      <c r="K49" s="817">
        <f>I49</f>
        <v>0</v>
      </c>
    </row>
    <row r="50" spans="1:11" s="2" customFormat="1" ht="10.5" customHeight="1">
      <c r="A50" s="823" t="s">
        <v>175</v>
      </c>
      <c r="B50" s="834" t="s">
        <v>706</v>
      </c>
      <c r="C50" s="842"/>
      <c r="D50" s="845" t="s">
        <v>273</v>
      </c>
      <c r="E50" s="851">
        <f>C50</f>
        <v>0</v>
      </c>
      <c r="F50" s="841"/>
      <c r="G50" s="841" t="s">
        <v>273</v>
      </c>
      <c r="H50" s="851">
        <f>E50+F50</f>
        <v>0</v>
      </c>
      <c r="I50" s="842"/>
      <c r="J50" s="837" t="s">
        <v>273</v>
      </c>
      <c r="K50" s="817">
        <f>I50</f>
        <v>0</v>
      </c>
    </row>
    <row r="51" spans="1:11" s="2" customFormat="1" ht="10.5" customHeight="1">
      <c r="A51" s="823" t="s">
        <v>174</v>
      </c>
      <c r="B51" s="834" t="s">
        <v>708</v>
      </c>
      <c r="C51" s="845" t="s">
        <v>273</v>
      </c>
      <c r="D51" s="842"/>
      <c r="E51" s="854">
        <f>D51</f>
        <v>0</v>
      </c>
      <c r="F51" s="841" t="s">
        <v>273</v>
      </c>
      <c r="G51" s="842"/>
      <c r="H51" s="851">
        <f>E51+G51</f>
        <v>0</v>
      </c>
      <c r="I51" s="845" t="s">
        <v>273</v>
      </c>
      <c r="J51" s="839"/>
      <c r="K51" s="817">
        <f>J51</f>
        <v>0</v>
      </c>
    </row>
    <row r="52" spans="1:11" s="2" customFormat="1" ht="10.5" customHeight="1">
      <c r="A52" s="829" t="s">
        <v>172</v>
      </c>
      <c r="B52" s="834" t="s">
        <v>707</v>
      </c>
      <c r="C52" s="842"/>
      <c r="D52" s="845" t="s">
        <v>273</v>
      </c>
      <c r="E52" s="854">
        <f>C52</f>
        <v>0</v>
      </c>
      <c r="F52" s="841" t="s">
        <v>273</v>
      </c>
      <c r="G52" s="841" t="s">
        <v>273</v>
      </c>
      <c r="H52" s="851">
        <f>E52</f>
        <v>0</v>
      </c>
      <c r="I52" s="845" t="s">
        <v>273</v>
      </c>
      <c r="J52" s="837" t="s">
        <v>273</v>
      </c>
      <c r="K52" s="815" t="s">
        <v>273</v>
      </c>
    </row>
    <row r="53" spans="1:11" s="2" customFormat="1" ht="10.5" customHeight="1">
      <c r="A53" s="831" t="s">
        <v>768</v>
      </c>
      <c r="B53" s="834" t="s">
        <v>704</v>
      </c>
      <c r="C53" s="845" t="s">
        <v>273</v>
      </c>
      <c r="D53" s="845" t="s">
        <v>273</v>
      </c>
      <c r="E53" s="855" t="s">
        <v>273</v>
      </c>
      <c r="F53" s="841" t="s">
        <v>273</v>
      </c>
      <c r="G53" s="842"/>
      <c r="H53" s="849" t="s">
        <v>273</v>
      </c>
      <c r="I53" s="845" t="s">
        <v>273</v>
      </c>
      <c r="J53" s="837" t="s">
        <v>273</v>
      </c>
      <c r="K53" s="815" t="s">
        <v>273</v>
      </c>
    </row>
    <row r="54" spans="1:10" s="19" customFormat="1" ht="10.5" customHeight="1">
      <c r="A54" s="42"/>
      <c r="B54" s="26"/>
      <c r="C54" s="2"/>
      <c r="D54" s="2"/>
      <c r="E54" s="2"/>
      <c r="F54" s="2"/>
      <c r="G54" s="2"/>
      <c r="H54" s="2"/>
      <c r="I54" s="2"/>
      <c r="J54" s="2"/>
    </row>
    <row r="55" spans="1:12" s="83" customFormat="1" ht="10.5" customHeight="1">
      <c r="A55" s="819" t="s">
        <v>559</v>
      </c>
      <c r="B55" s="110"/>
      <c r="C55" s="110"/>
      <c r="D55" s="85"/>
      <c r="E55" s="84"/>
      <c r="F55" s="85"/>
      <c r="G55" s="85"/>
      <c r="H55" s="37"/>
      <c r="I55" s="86"/>
      <c r="J55" s="85"/>
      <c r="K55" s="84"/>
      <c r="L55" s="87"/>
    </row>
    <row r="56" spans="1:12" s="83" customFormat="1" ht="12">
      <c r="A56" s="820" t="s">
        <v>595</v>
      </c>
      <c r="B56" s="110"/>
      <c r="C56" s="110"/>
      <c r="D56" s="85"/>
      <c r="E56" s="84"/>
      <c r="F56" s="85"/>
      <c r="G56" s="85"/>
      <c r="H56" s="37"/>
      <c r="I56" s="86"/>
      <c r="J56" s="85"/>
      <c r="K56" s="84"/>
      <c r="L56" s="87"/>
    </row>
    <row r="57" ht="10.5" customHeight="1">
      <c r="A57" s="820" t="s">
        <v>769</v>
      </c>
    </row>
    <row r="59" ht="10.5" customHeight="1">
      <c r="A59" s="237"/>
    </row>
  </sheetData>
  <sheetProtection/>
  <mergeCells count="5">
    <mergeCell ref="C6:H6"/>
    <mergeCell ref="I6:K6"/>
    <mergeCell ref="C7:E7"/>
    <mergeCell ref="H7:H9"/>
    <mergeCell ref="K7:K9"/>
  </mergeCells>
  <printOptions horizontalCentered="1"/>
  <pageMargins left="0.1968503937007874" right="0.1968503937007874" top="0.2362204724409449" bottom="0.1968503937007874" header="0.15748031496062992" footer="0.1968503937007874"/>
  <pageSetup fitToHeight="1" fitToWidth="1" horizontalDpi="600" verticalDpi="600" orientation="landscape" paperSize="9" scale="91" r:id="rId1"/>
  <headerFooter>
    <oddFooter>&amp;R&amp;8&amp;D, &amp;T</oddFooter>
  </headerFooter>
  <ignoredErrors>
    <ignoredError sqref="C13:E18 C12:D12 H13:H19 H49:H53 C48:D48 I48:J48 F48:G48 I40:J40 K40 K48 K12:K19 K49:K53 K46:K47 H46:H48 K35:K39 K34 C34:D34 I34:J34 H21:H26 C20:D20 F20:G20 K21:K33 H40:H44 K41:K44" unlockedFormula="1"/>
    <ignoredError sqref="E46:E52 H20:K20 E12:J12 E20:E26 E34:E44" formula="1" unlockedFormula="1"/>
    <ignoredError sqref="E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gaveau_v</dc:creator>
  <cp:keywords/>
  <dc:description/>
  <cp:lastModifiedBy>AHMAD Yasmin</cp:lastModifiedBy>
  <cp:lastPrinted>2016-05-26T07:56:14Z</cp:lastPrinted>
  <dcterms:created xsi:type="dcterms:W3CDTF">2008-11-25T16:50:11Z</dcterms:created>
  <dcterms:modified xsi:type="dcterms:W3CDTF">2016-07-21T12:46:03Z</dcterms:modified>
  <cp:category/>
  <cp:version/>
  <cp:contentType/>
  <cp:contentStatus/>
</cp:coreProperties>
</file>