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Applic\TPS\1_CONSUMPTION TAXES UNIT\Tax Database\2022\"/>
    </mc:Choice>
  </mc:AlternateContent>
  <xr:revisionPtr revIDLastSave="0" documentId="8_{278D28C4-03C9-4F30-B508-478B94E34A66}"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H19" i="1" s="1"/>
  <c r="D19" i="1"/>
  <c r="I19" i="1" l="1"/>
  <c r="J19" i="1" s="1"/>
  <c r="G40" i="1"/>
  <c r="H40" i="1" s="1"/>
  <c r="I40" i="1" s="1"/>
  <c r="J40" i="1" s="1"/>
  <c r="D40" i="1"/>
  <c r="K40" i="1" l="1"/>
  <c r="K19" i="1"/>
  <c r="G25" i="1"/>
  <c r="G26" i="1"/>
  <c r="G27" i="1"/>
  <c r="G29" i="1"/>
  <c r="G30" i="1"/>
  <c r="G31" i="1"/>
  <c r="G32" i="1"/>
  <c r="G33" i="1"/>
  <c r="G34" i="1"/>
  <c r="G35" i="1"/>
  <c r="G36" i="1"/>
  <c r="G37" i="1"/>
  <c r="G38" i="1"/>
  <c r="G39" i="1"/>
  <c r="G8" i="1" l="1"/>
  <c r="H8" i="1" s="1"/>
  <c r="I8" i="1" s="1"/>
  <c r="H23" i="1"/>
  <c r="I23" i="1" s="1"/>
  <c r="H25" i="1"/>
  <c r="I25" i="1" s="1"/>
  <c r="H26" i="1"/>
  <c r="I26" i="1" s="1"/>
  <c r="H27" i="1"/>
  <c r="I27" i="1" s="1"/>
  <c r="H29" i="1"/>
  <c r="I29" i="1" s="1"/>
  <c r="H30" i="1"/>
  <c r="I30" i="1" s="1"/>
  <c r="H31" i="1"/>
  <c r="I31" i="1" s="1"/>
  <c r="H32" i="1"/>
  <c r="I32" i="1" s="1"/>
  <c r="H33" i="1"/>
  <c r="I33" i="1" s="1"/>
  <c r="H34" i="1"/>
  <c r="I34" i="1" s="1"/>
  <c r="H35" i="1"/>
  <c r="I35" i="1" s="1"/>
  <c r="H36" i="1"/>
  <c r="I36" i="1" s="1"/>
  <c r="H37" i="1"/>
  <c r="I37" i="1" s="1"/>
  <c r="H38" i="1"/>
  <c r="I38" i="1" s="1"/>
  <c r="H39" i="1"/>
  <c r="I39" i="1" s="1"/>
  <c r="I41" i="1"/>
  <c r="G13" i="1" l="1"/>
  <c r="H13" i="1" s="1"/>
  <c r="I13" i="1" s="1"/>
  <c r="G22" i="1" l="1"/>
  <c r="H22" i="1" s="1"/>
  <c r="I22" i="1" s="1"/>
  <c r="G24" i="1"/>
  <c r="H24" i="1" s="1"/>
  <c r="I24" i="1" s="1"/>
  <c r="G20" i="1"/>
  <c r="H20" i="1" s="1"/>
  <c r="I20" i="1" s="1"/>
  <c r="G21" i="1"/>
  <c r="H21" i="1" s="1"/>
  <c r="I21" i="1" s="1"/>
  <c r="G18" i="1"/>
  <c r="H18" i="1" s="1"/>
  <c r="I18" i="1" s="1"/>
  <c r="G17" i="1"/>
  <c r="H17" i="1" s="1"/>
  <c r="I17" i="1" s="1"/>
  <c r="G16" i="1"/>
  <c r="H16" i="1" s="1"/>
  <c r="I16" i="1" s="1"/>
  <c r="G15" i="1"/>
  <c r="H15" i="1" s="1"/>
  <c r="I15" i="1" s="1"/>
  <c r="G14" i="1"/>
  <c r="H14" i="1" s="1"/>
  <c r="I14" i="1" s="1"/>
  <c r="G12" i="1"/>
  <c r="H12" i="1" s="1"/>
  <c r="I12" i="1" s="1"/>
  <c r="G11" i="1"/>
  <c r="H11" i="1" s="1"/>
  <c r="I11" i="1" s="1"/>
  <c r="G7" i="1"/>
  <c r="H7" i="1" s="1"/>
  <c r="I7" i="1" s="1"/>
  <c r="G6" i="1"/>
  <c r="H6" i="1" s="1"/>
  <c r="I6" i="1" s="1"/>
  <c r="G5" i="1"/>
  <c r="H5" i="1" s="1"/>
  <c r="I5" i="1" s="1"/>
  <c r="G4" i="1"/>
  <c r="H4" i="1" s="1"/>
  <c r="I4" i="1" s="1"/>
  <c r="D41" i="1" l="1"/>
  <c r="J34" i="1" l="1"/>
  <c r="K34" i="1"/>
  <c r="D34" i="1"/>
  <c r="D26" i="1"/>
  <c r="D25" i="1"/>
  <c r="J23" i="1"/>
  <c r="K24" i="1"/>
  <c r="K25" i="1"/>
  <c r="K26" i="1"/>
  <c r="K27" i="1"/>
  <c r="K29" i="1"/>
  <c r="K30" i="1"/>
  <c r="K31" i="1"/>
  <c r="K32" i="1"/>
  <c r="K33" i="1"/>
  <c r="K35" i="1"/>
  <c r="K36" i="1"/>
  <c r="K37" i="1"/>
  <c r="K38" i="1"/>
  <c r="K39" i="1"/>
  <c r="K41" i="1"/>
  <c r="K5" i="1"/>
  <c r="K6" i="1"/>
  <c r="K7" i="1"/>
  <c r="K8" i="1"/>
  <c r="K11" i="1"/>
  <c r="K12" i="1"/>
  <c r="K13" i="1"/>
  <c r="K14" i="1"/>
  <c r="K15" i="1"/>
  <c r="K16" i="1"/>
  <c r="K17" i="1"/>
  <c r="K18" i="1"/>
  <c r="K20" i="1"/>
  <c r="K21" i="1"/>
  <c r="K22" i="1"/>
  <c r="K4" i="1"/>
  <c r="J30" i="1" l="1"/>
  <c r="J31" i="1"/>
  <c r="J32" i="1"/>
  <c r="J33" i="1"/>
  <c r="J35" i="1"/>
  <c r="J36" i="1"/>
  <c r="J37" i="1"/>
  <c r="J38" i="1"/>
  <c r="J39" i="1"/>
  <c r="J41" i="1"/>
  <c r="J5" i="1"/>
  <c r="J6" i="1"/>
  <c r="J7" i="1"/>
  <c r="J8" i="1"/>
  <c r="J11" i="1"/>
  <c r="J12" i="1"/>
  <c r="J13" i="1"/>
  <c r="J14" i="1"/>
  <c r="J15" i="1"/>
  <c r="J16" i="1"/>
  <c r="J17" i="1"/>
  <c r="J18" i="1"/>
  <c r="J20" i="1"/>
  <c r="J21" i="1"/>
  <c r="J22" i="1"/>
  <c r="J24" i="1"/>
  <c r="J25" i="1"/>
  <c r="J26" i="1"/>
  <c r="J27" i="1"/>
  <c r="J29" i="1"/>
  <c r="J4" i="1"/>
  <c r="D23" i="1" l="1"/>
  <c r="D7" i="1" l="1"/>
  <c r="D5" i="1" l="1"/>
  <c r="D6" i="1"/>
  <c r="D8" i="1"/>
  <c r="D11" i="1"/>
  <c r="D12" i="1"/>
  <c r="D13" i="1"/>
  <c r="D14" i="1"/>
  <c r="D15" i="1"/>
  <c r="D16" i="1"/>
  <c r="D17" i="1"/>
  <c r="D18" i="1"/>
  <c r="D20" i="1"/>
  <c r="D21" i="1"/>
  <c r="D22" i="1"/>
  <c r="D24" i="1"/>
  <c r="D27" i="1"/>
  <c r="D29" i="1"/>
  <c r="D30" i="1"/>
  <c r="D31" i="1"/>
  <c r="D32" i="1"/>
  <c r="D33" i="1"/>
  <c r="D35" i="1"/>
  <c r="D36" i="1"/>
  <c r="D37" i="1"/>
  <c r="D38" i="1"/>
  <c r="D39" i="1"/>
  <c r="D4" i="1" l="1"/>
</calcChain>
</file>

<file path=xl/sharedStrings.xml><?xml version="1.0" encoding="utf-8"?>
<sst xmlns="http://schemas.openxmlformats.org/spreadsheetml/2006/main" count="107" uniqueCount="84">
  <si>
    <t>Czech Republic</t>
  </si>
  <si>
    <t>Estonia</t>
  </si>
  <si>
    <t>Greece</t>
  </si>
  <si>
    <t>Hungary</t>
  </si>
  <si>
    <t>Ireland</t>
  </si>
  <si>
    <t>Italy</t>
  </si>
  <si>
    <t>Total tax</t>
  </si>
  <si>
    <t>Total price</t>
  </si>
  <si>
    <t>National currency</t>
  </si>
  <si>
    <t>USD</t>
  </si>
  <si>
    <t>-</t>
  </si>
  <si>
    <t>Country</t>
  </si>
  <si>
    <t>Australia</t>
  </si>
  <si>
    <t>Belgium</t>
  </si>
  <si>
    <t>Korea</t>
  </si>
  <si>
    <t>Netherlands</t>
  </si>
  <si>
    <t>Portugal</t>
  </si>
  <si>
    <t>United Kingdom</t>
  </si>
  <si>
    <t>Total tax as % of total price</t>
  </si>
  <si>
    <t>VAT amount</t>
  </si>
  <si>
    <t>%</t>
  </si>
  <si>
    <t>AUD</t>
  </si>
  <si>
    <t>EUR</t>
  </si>
  <si>
    <t>CAD</t>
  </si>
  <si>
    <t>CLP</t>
  </si>
  <si>
    <t>CZK</t>
  </si>
  <si>
    <t>DKK</t>
  </si>
  <si>
    <t>HUF</t>
  </si>
  <si>
    <t>ISK</t>
  </si>
  <si>
    <t>ILS</t>
  </si>
  <si>
    <t>JPY</t>
  </si>
  <si>
    <t>KRW</t>
  </si>
  <si>
    <t>MXN</t>
  </si>
  <si>
    <t>NZD</t>
  </si>
  <si>
    <t>NOK</t>
  </si>
  <si>
    <t>PLN</t>
  </si>
  <si>
    <t>SEK</t>
  </si>
  <si>
    <t>CHF</t>
  </si>
  <si>
    <t>TRY</t>
  </si>
  <si>
    <t>GBP</t>
  </si>
  <si>
    <t>Currency</t>
  </si>
  <si>
    <t>Latvia</t>
  </si>
  <si>
    <t>Austria*</t>
  </si>
  <si>
    <t>Canada*</t>
  </si>
  <si>
    <t>Denmark*</t>
  </si>
  <si>
    <t>Chile*</t>
  </si>
  <si>
    <t>Finland*</t>
  </si>
  <si>
    <t>France*</t>
  </si>
  <si>
    <t>Germany*</t>
  </si>
  <si>
    <t>Iceland*</t>
  </si>
  <si>
    <t>Israel*</t>
  </si>
  <si>
    <t>Japan*</t>
  </si>
  <si>
    <t>Luxembourg*</t>
  </si>
  <si>
    <t>Mexico*</t>
  </si>
  <si>
    <t>New Zealand*</t>
  </si>
  <si>
    <t>Norway*</t>
  </si>
  <si>
    <t>Slovak Republic*</t>
  </si>
  <si>
    <t>Slovenia*</t>
  </si>
  <si>
    <t>Spain*</t>
  </si>
  <si>
    <t>Sweden*</t>
  </si>
  <si>
    <t>United States*</t>
  </si>
  <si>
    <t>Poland*</t>
  </si>
  <si>
    <t>Lithuania</t>
  </si>
  <si>
    <t>Switzerland</t>
  </si>
  <si>
    <t>Colombia</t>
  </si>
  <si>
    <t>COP</t>
  </si>
  <si>
    <t>..</t>
  </si>
  <si>
    <t>Costa Rica</t>
  </si>
  <si>
    <t>CRC</t>
  </si>
  <si>
    <t>Market Rates Q1 2022</t>
  </si>
  <si>
    <r>
      <t>Ex-tax price</t>
    </r>
    <r>
      <rPr>
        <b/>
        <vertAlign val="superscript"/>
        <sz val="8"/>
        <rFont val="Helvetica"/>
      </rPr>
      <t>1</t>
    </r>
  </si>
  <si>
    <r>
      <t>Excise</t>
    </r>
    <r>
      <rPr>
        <b/>
        <vertAlign val="superscript"/>
        <sz val="8"/>
        <rFont val="Helvetica"/>
      </rPr>
      <t>2</t>
    </r>
  </si>
  <si>
    <r>
      <t>VAT rate</t>
    </r>
    <r>
      <rPr>
        <b/>
        <vertAlign val="superscript"/>
        <sz val="8"/>
        <rFont val="Helvetica"/>
      </rPr>
      <t>3</t>
    </r>
  </si>
  <si>
    <r>
      <t>USD</t>
    </r>
    <r>
      <rPr>
        <b/>
        <vertAlign val="superscript"/>
        <sz val="8"/>
        <rFont val="Helvetica"/>
      </rPr>
      <t>4</t>
    </r>
  </si>
  <si>
    <t>Prices and taxes as at 1st Quarter 2022</t>
  </si>
  <si>
    <t>1. Ex-tax price is the price excluding VAT and excise</t>
  </si>
  <si>
    <t>3. GST for Australia, Canada and New Zealand, sales taxes for the United States and Consumption Tax for Japan. VAT for all other countries.</t>
  </si>
  <si>
    <t>4. Conversion of national currency in USD: conversion rates are average market rates (Q1 2022) published in OECD Monthly Monetary Statistics (stats.oecd.org).</t>
  </si>
  <si>
    <t>2. Excise taxes are expressed in local currency per litre. They include all non-VAT taxes levied on the product. For the purposes of this table, payments made to specific bodies that use all the amounts collected to accomplish specific missions (e.g. some emergency stock fees) are not considered as "taxes" and are included in the ex-tax price. When different rates apply to the same product depending e.g. on its biofuel or sulphur content, the rate shown is the one applicable to the most commonly used fuel in the country. The taxes shown in this table are those applicable to vehicles for personal use (i.e. not for business purposes).</t>
  </si>
  <si>
    <t>Türkiye</t>
  </si>
  <si>
    <t>Country note</t>
  </si>
  <si>
    <t>Annex Table 4.5.  Taxation of automotive diesel (per litre), Q1 2022</t>
  </si>
  <si>
    <t>Source: Source: IEA (2022), Energy Prices database and Energy Prices documentation, International Energy Agency. Average prices and taxes as at 1st quarter 2022. Available at https://www.iea.org/data-and-statistics/data-product/energy-prices and https://www.iea.org/data-and-statistics/data-product/energy-prices#documentation</t>
  </si>
  <si>
    <t xml:space="preserve">*Country notes are available by clicking on this 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</si>
</sst>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_ ;\-#,##0.000\ "/>
  </numFmts>
  <fonts count="10" x14ac:knownFonts="1">
    <font>
      <sz val="10"/>
      <color theme="1"/>
      <name val="Arial"/>
      <family val="2"/>
    </font>
    <font>
      <b/>
      <sz val="8"/>
      <name val="Helvetica"/>
      <family val="2"/>
    </font>
    <font>
      <sz val="8"/>
      <name val="Helvetica"/>
      <family val="2"/>
    </font>
    <font>
      <sz val="9"/>
      <name val="Arial"/>
      <family val="2"/>
    </font>
    <font>
      <sz val="8"/>
      <name val="Arial"/>
      <family val="2"/>
    </font>
    <font>
      <b/>
      <sz val="8"/>
      <name val="Helvetica"/>
      <family val="2"/>
    </font>
    <font>
      <sz val="8"/>
      <name val="Helvetica"/>
      <family val="2"/>
    </font>
    <font>
      <sz val="8"/>
      <name val="Helvetica"/>
    </font>
    <font>
      <b/>
      <vertAlign val="superscript"/>
      <sz val="8"/>
      <name val="Helvetica"/>
    </font>
    <font>
      <u/>
      <sz val="10"/>
      <color theme="1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rgb="FFC0C0C0"/>
      </bottom>
      <diagonal/>
    </border>
    <border>
      <left style="thin">
        <color indexed="64"/>
      </left>
      <right style="thin">
        <color indexed="64"/>
      </right>
      <top style="thin">
        <color rgb="FFC0C0C0"/>
      </top>
      <bottom style="thin">
        <color rgb="FFC0C0C0"/>
      </bottom>
      <diagonal/>
    </border>
    <border>
      <left style="thin">
        <color indexed="64"/>
      </left>
      <right style="thin">
        <color indexed="64"/>
      </right>
      <top style="thin">
        <color rgb="FFC0C0C0"/>
      </top>
      <bottom style="thin">
        <color indexed="64"/>
      </bottom>
      <diagonal/>
    </border>
    <border>
      <left style="thin">
        <color indexed="64"/>
      </left>
      <right/>
      <top style="thin">
        <color indexed="64"/>
      </top>
      <bottom style="thin">
        <color rgb="FFC0C0C0"/>
      </bottom>
      <diagonal/>
    </border>
    <border>
      <left style="thin">
        <color indexed="64"/>
      </left>
      <right/>
      <top style="thin">
        <color rgb="FFC0C0C0"/>
      </top>
      <bottom style="thin">
        <color rgb="FFC0C0C0"/>
      </bottom>
      <diagonal/>
    </border>
    <border>
      <left style="thin">
        <color indexed="64"/>
      </left>
      <right/>
      <top style="thin">
        <color rgb="FFC0C0C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C0C0C0"/>
      </left>
      <right style="thin">
        <color rgb="FFC0C0C0"/>
      </right>
      <top/>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xf>
    <xf numFmtId="0" fontId="3" fillId="0" borderId="0" xfId="0" applyFont="1" applyAlignment="1">
      <alignment horizontal="center" wrapText="1"/>
    </xf>
    <xf numFmtId="0" fontId="1" fillId="0" borderId="3" xfId="0" applyFont="1" applyFill="1" applyBorder="1" applyAlignment="1">
      <alignment horizontal="center" vertical="center" wrapText="1"/>
    </xf>
    <xf numFmtId="0" fontId="4" fillId="0" borderId="0" xfId="0" applyFont="1" applyFill="1"/>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xf>
    <xf numFmtId="2" fontId="4" fillId="2" borderId="10" xfId="0" applyNumberFormat="1" applyFont="1" applyFill="1" applyBorder="1" applyAlignment="1">
      <alignment horizontal="left"/>
    </xf>
    <xf numFmtId="2" fontId="4" fillId="2" borderId="10" xfId="0" applyNumberFormat="1" applyFont="1" applyFill="1" applyBorder="1" applyAlignment="1">
      <alignment horizontal="center"/>
    </xf>
    <xf numFmtId="164" fontId="4" fillId="2" borderId="6" xfId="0" applyNumberFormat="1" applyFont="1" applyFill="1" applyBorder="1" applyAlignment="1">
      <alignment horizontal="right"/>
    </xf>
    <xf numFmtId="164" fontId="4" fillId="2" borderId="7" xfId="0" applyNumberFormat="1" applyFont="1" applyFill="1" applyBorder="1" applyAlignment="1">
      <alignment horizontal="right"/>
    </xf>
    <xf numFmtId="2" fontId="4" fillId="2" borderId="7" xfId="0" applyNumberFormat="1" applyFont="1" applyFill="1" applyBorder="1" applyAlignment="1">
      <alignment horizontal="right"/>
    </xf>
    <xf numFmtId="164" fontId="4" fillId="2" borderId="10" xfId="0" applyNumberFormat="1" applyFont="1" applyFill="1" applyBorder="1" applyAlignment="1">
      <alignment horizontal="right"/>
    </xf>
    <xf numFmtId="165" fontId="4" fillId="2" borderId="7" xfId="0" applyNumberFormat="1" applyFont="1" applyFill="1" applyBorder="1" applyAlignment="1">
      <alignment horizontal="right"/>
    </xf>
    <xf numFmtId="0" fontId="0" fillId="2" borderId="0" xfId="0" applyFill="1"/>
    <xf numFmtId="166" fontId="4" fillId="2" borderId="6" xfId="0" applyNumberFormat="1" applyFont="1" applyFill="1" applyBorder="1" applyAlignment="1">
      <alignment horizontal="right"/>
    </xf>
    <xf numFmtId="2" fontId="4" fillId="2" borderId="11" xfId="0" applyNumberFormat="1" applyFont="1" applyFill="1" applyBorder="1" applyAlignment="1">
      <alignment horizontal="left"/>
    </xf>
    <xf numFmtId="2" fontId="4" fillId="2" borderId="11" xfId="0" applyNumberFormat="1" applyFont="1" applyFill="1" applyBorder="1" applyAlignment="1">
      <alignment horizontal="center"/>
    </xf>
    <xf numFmtId="164" fontId="4" fillId="2" borderId="8" xfId="0" applyNumberFormat="1" applyFont="1" applyFill="1" applyBorder="1" applyAlignment="1">
      <alignment horizontal="right"/>
    </xf>
    <xf numFmtId="2" fontId="4" fillId="2" borderId="8" xfId="0" applyNumberFormat="1" applyFont="1" applyFill="1" applyBorder="1" applyAlignment="1">
      <alignment horizontal="right"/>
    </xf>
    <xf numFmtId="164" fontId="4" fillId="2" borderId="11" xfId="0" applyNumberFormat="1" applyFont="1" applyFill="1" applyBorder="1" applyAlignment="1">
      <alignment horizontal="right"/>
    </xf>
    <xf numFmtId="164" fontId="4" fillId="2" borderId="16" xfId="0" applyNumberFormat="1" applyFont="1" applyFill="1" applyBorder="1" applyAlignment="1">
      <alignment horizontal="right"/>
    </xf>
    <xf numFmtId="2" fontId="4" fillId="2" borderId="12" xfId="0" applyNumberFormat="1" applyFont="1" applyFill="1" applyBorder="1" applyAlignment="1">
      <alignment horizontal="left"/>
    </xf>
    <xf numFmtId="2" fontId="4" fillId="2" borderId="12" xfId="0" applyNumberFormat="1" applyFont="1" applyFill="1" applyBorder="1" applyAlignment="1">
      <alignment horizontal="center"/>
    </xf>
    <xf numFmtId="2" fontId="4" fillId="2" borderId="9" xfId="0" applyNumberFormat="1" applyFont="1" applyFill="1" applyBorder="1" applyAlignment="1">
      <alignment horizontal="right"/>
    </xf>
    <xf numFmtId="2" fontId="4" fillId="2" borderId="6" xfId="0" applyNumberFormat="1" applyFont="1" applyFill="1" applyBorder="1" applyAlignment="1">
      <alignment horizontal="right"/>
    </xf>
    <xf numFmtId="0" fontId="1" fillId="0" borderId="0" xfId="0" applyFont="1" applyFill="1" applyBorder="1" applyAlignment="1">
      <alignment wrapText="1"/>
    </xf>
    <xf numFmtId="0" fontId="5" fillId="0" borderId="0" xfId="0" applyFont="1" applyFill="1" applyBorder="1" applyAlignment="1">
      <alignment wrapText="1"/>
    </xf>
    <xf numFmtId="0" fontId="7" fillId="0" borderId="0" xfId="0" applyFont="1" applyFill="1" applyBorder="1" applyAlignment="1">
      <alignment wrapText="1"/>
    </xf>
    <xf numFmtId="0" fontId="6" fillId="0" borderId="0" xfId="0" applyFont="1" applyFill="1" applyBorder="1" applyAlignment="1">
      <alignment wrapText="1"/>
    </xf>
    <xf numFmtId="0" fontId="2" fillId="0" borderId="0" xfId="0" applyFont="1" applyFill="1" applyBorder="1" applyAlignment="1">
      <alignment wrapText="1"/>
    </xf>
    <xf numFmtId="0" fontId="1" fillId="0" borderId="13"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6" fillId="0" borderId="0" xfId="0" applyFont="1" applyFill="1" applyBorder="1" applyAlignment="1">
      <alignment horizontal="left" wrapText="1"/>
    </xf>
    <xf numFmtId="0" fontId="1" fillId="0" borderId="5" xfId="0" applyFont="1" applyFill="1" applyBorder="1" applyAlignment="1">
      <alignment horizontal="center" vertical="center" wrapText="1"/>
    </xf>
    <xf numFmtId="0" fontId="2" fillId="2" borderId="0" xfId="0" applyFont="1" applyFill="1" applyBorder="1" applyAlignment="1">
      <alignment horizontal="left" wrapText="1"/>
    </xf>
    <xf numFmtId="0" fontId="2" fillId="0" borderId="0" xfId="0" applyFont="1" applyFill="1" applyBorder="1" applyAlignment="1">
      <alignment horizontal="left" wrapText="1"/>
    </xf>
    <xf numFmtId="0" fontId="2" fillId="2" borderId="4" xfId="0" applyFont="1" applyFill="1" applyBorder="1" applyAlignment="1">
      <alignment horizontal="left"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9" fillId="2" borderId="0" xfId="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ecd-ilibrary.org/sites/6525a942-en/1/3/4/index.html?itemId=/content/publication/6525a942-en&amp;_csp_=9be05a02fe0e4dbe2c458d53fbfba33b&amp;itemIGO=oecd&amp;itemContentType=bo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8"/>
  <sheetViews>
    <sheetView tabSelected="1" topLeftCell="A28" zoomScaleNormal="100" workbookViewId="0">
      <selection activeCell="K52" sqref="K52"/>
    </sheetView>
  </sheetViews>
  <sheetFormatPr defaultRowHeight="12.75" x14ac:dyDescent="0.2"/>
  <cols>
    <col min="1" max="1" width="14.140625" customWidth="1"/>
    <col min="2" max="2" width="8.140625" customWidth="1"/>
    <col min="3" max="3" width="10.7109375" customWidth="1"/>
    <col min="4" max="4" width="9.28515625" customWidth="1"/>
    <col min="6" max="6" width="10.85546875" customWidth="1"/>
  </cols>
  <sheetData>
    <row r="1" spans="1:16" ht="12.75" customHeight="1" x14ac:dyDescent="0.2">
      <c r="A1" s="36" t="s">
        <v>81</v>
      </c>
      <c r="B1" s="37"/>
      <c r="C1" s="37"/>
      <c r="D1" s="37"/>
      <c r="E1" s="37"/>
      <c r="F1" s="37"/>
      <c r="G1" s="37"/>
      <c r="H1" s="37"/>
      <c r="I1" s="37"/>
      <c r="J1" s="37"/>
      <c r="K1" s="38"/>
    </row>
    <row r="2" spans="1:16" ht="33.75" customHeight="1" x14ac:dyDescent="0.2">
      <c r="A2" s="44" t="s">
        <v>11</v>
      </c>
      <c r="B2" s="8"/>
      <c r="C2" s="36" t="s">
        <v>70</v>
      </c>
      <c r="D2" s="38"/>
      <c r="E2" s="11" t="s">
        <v>71</v>
      </c>
      <c r="F2" s="1" t="s">
        <v>72</v>
      </c>
      <c r="G2" s="6" t="s">
        <v>19</v>
      </c>
      <c r="H2" s="4" t="s">
        <v>6</v>
      </c>
      <c r="I2" s="46" t="s">
        <v>7</v>
      </c>
      <c r="J2" s="47"/>
      <c r="K2" s="40" t="s">
        <v>18</v>
      </c>
    </row>
    <row r="3" spans="1:16" ht="36" x14ac:dyDescent="0.2">
      <c r="A3" s="45"/>
      <c r="B3" s="9" t="s">
        <v>40</v>
      </c>
      <c r="C3" s="3" t="s">
        <v>8</v>
      </c>
      <c r="D3" s="3" t="s">
        <v>73</v>
      </c>
      <c r="E3" s="3" t="s">
        <v>8</v>
      </c>
      <c r="F3" s="1" t="s">
        <v>20</v>
      </c>
      <c r="G3" s="10" t="s">
        <v>8</v>
      </c>
      <c r="H3" s="10" t="s">
        <v>8</v>
      </c>
      <c r="I3" s="10" t="s">
        <v>8</v>
      </c>
      <c r="J3" s="2" t="s">
        <v>73</v>
      </c>
      <c r="K3" s="40"/>
      <c r="M3" s="5" t="s">
        <v>69</v>
      </c>
    </row>
    <row r="4" spans="1:16" x14ac:dyDescent="0.2">
      <c r="A4" s="12" t="s">
        <v>12</v>
      </c>
      <c r="B4" s="13" t="s">
        <v>21</v>
      </c>
      <c r="C4" s="14">
        <v>1.2170000000000001</v>
      </c>
      <c r="D4" s="15">
        <f t="shared" ref="D4:D8" si="0">C4/M4</f>
        <v>0.88034154647870622</v>
      </c>
      <c r="E4" s="14">
        <v>0.442</v>
      </c>
      <c r="F4" s="16">
        <v>10</v>
      </c>
      <c r="G4" s="14">
        <f>((C4+E4)*F4)/100</f>
        <v>0.16589999999999999</v>
      </c>
      <c r="H4" s="14">
        <f>E4+G4</f>
        <v>0.6079</v>
      </c>
      <c r="I4" s="14">
        <f>C4+H4</f>
        <v>1.8249</v>
      </c>
      <c r="J4" s="17">
        <f>I4/M4</f>
        <v>1.3200782975916112</v>
      </c>
      <c r="K4" s="18">
        <f>(H4*100)/I4</f>
        <v>33.311414324072551</v>
      </c>
      <c r="L4" s="19"/>
      <c r="M4" s="20">
        <v>1.3824179999999999</v>
      </c>
      <c r="N4" s="19"/>
      <c r="O4" s="19"/>
      <c r="P4" s="19"/>
    </row>
    <row r="5" spans="1:16" x14ac:dyDescent="0.2">
      <c r="A5" s="21" t="s">
        <v>42</v>
      </c>
      <c r="B5" s="22" t="s">
        <v>22</v>
      </c>
      <c r="C5" s="14">
        <v>0.90100000000000002</v>
      </c>
      <c r="D5" s="23">
        <f t="shared" si="0"/>
        <v>1.0115224872900122</v>
      </c>
      <c r="E5" s="14">
        <v>0.40500000000000003</v>
      </c>
      <c r="F5" s="24">
        <v>20</v>
      </c>
      <c r="G5" s="14">
        <f>((C5+E5)*F5)/100</f>
        <v>0.26119999999999999</v>
      </c>
      <c r="H5" s="14">
        <f t="shared" ref="H5:H40" si="1">E5+G5</f>
        <v>0.66620000000000001</v>
      </c>
      <c r="I5" s="14">
        <f t="shared" ref="I5:I41" si="2">C5+H5</f>
        <v>1.5672000000000001</v>
      </c>
      <c r="J5" s="25">
        <f t="shared" ref="J5:J41" si="3">I5/M5</f>
        <v>1.759442887992128</v>
      </c>
      <c r="K5" s="18">
        <f t="shared" ref="K5:K41" si="4">(H5*100)/I5</f>
        <v>42.508933129147522</v>
      </c>
      <c r="L5" s="19"/>
      <c r="M5" s="20">
        <v>0.89073650000000004</v>
      </c>
      <c r="N5" s="19"/>
      <c r="O5" s="19"/>
      <c r="P5" s="19"/>
    </row>
    <row r="6" spans="1:16" x14ac:dyDescent="0.2">
      <c r="A6" s="21" t="s">
        <v>13</v>
      </c>
      <c r="B6" s="22" t="s">
        <v>22</v>
      </c>
      <c r="C6" s="14">
        <v>0.92500000000000004</v>
      </c>
      <c r="D6" s="23">
        <f t="shared" si="0"/>
        <v>1.0384664825119438</v>
      </c>
      <c r="E6" s="14">
        <v>0.57899999999999996</v>
      </c>
      <c r="F6" s="24">
        <v>21</v>
      </c>
      <c r="G6" s="14">
        <f>((C6+E6)*F6)/100</f>
        <v>0.31584000000000001</v>
      </c>
      <c r="H6" s="14">
        <f t="shared" si="1"/>
        <v>0.89483999999999997</v>
      </c>
      <c r="I6" s="14">
        <f t="shared" si="2"/>
        <v>1.8198400000000001</v>
      </c>
      <c r="J6" s="25">
        <f t="shared" si="3"/>
        <v>2.0430733443616602</v>
      </c>
      <c r="K6" s="18">
        <f t="shared" si="4"/>
        <v>49.171355723580092</v>
      </c>
      <c r="L6" s="19"/>
      <c r="M6" s="20">
        <v>0.89073650000000004</v>
      </c>
      <c r="N6" s="19"/>
      <c r="O6" s="19"/>
      <c r="P6" s="19"/>
    </row>
    <row r="7" spans="1:16" x14ac:dyDescent="0.2">
      <c r="A7" s="21" t="s">
        <v>43</v>
      </c>
      <c r="B7" s="22" t="s">
        <v>23</v>
      </c>
      <c r="C7" s="14">
        <v>1.2370000000000001</v>
      </c>
      <c r="D7" s="23">
        <f t="shared" si="0"/>
        <v>0.97675604866250754</v>
      </c>
      <c r="E7" s="14">
        <v>0.377</v>
      </c>
      <c r="F7" s="24">
        <v>5</v>
      </c>
      <c r="G7" s="14">
        <f>((C7+E7)*F7)/100</f>
        <v>8.0700000000000008E-2</v>
      </c>
      <c r="H7" s="14">
        <f t="shared" si="1"/>
        <v>0.4577</v>
      </c>
      <c r="I7" s="14">
        <f t="shared" si="2"/>
        <v>1.6947000000000001</v>
      </c>
      <c r="J7" s="25">
        <f t="shared" si="3"/>
        <v>1.3381636828361774</v>
      </c>
      <c r="K7" s="18">
        <f t="shared" si="4"/>
        <v>27.007729981707673</v>
      </c>
      <c r="L7" s="19"/>
      <c r="M7" s="20">
        <v>1.266437</v>
      </c>
      <c r="N7" s="19"/>
      <c r="O7" s="19"/>
      <c r="P7" s="19"/>
    </row>
    <row r="8" spans="1:16" x14ac:dyDescent="0.2">
      <c r="A8" s="21" t="s">
        <v>45</v>
      </c>
      <c r="B8" s="22" t="s">
        <v>24</v>
      </c>
      <c r="C8" s="14">
        <v>654.1</v>
      </c>
      <c r="D8" s="23">
        <f t="shared" si="0"/>
        <v>0.80915266586794654</v>
      </c>
      <c r="E8" s="14">
        <v>37.186</v>
      </c>
      <c r="F8" s="24">
        <v>19</v>
      </c>
      <c r="G8" s="14">
        <f>((C8)*F8)/100</f>
        <v>124.279</v>
      </c>
      <c r="H8" s="14">
        <f t="shared" si="1"/>
        <v>161.465</v>
      </c>
      <c r="I8" s="14">
        <f t="shared" si="2"/>
        <v>815.56500000000005</v>
      </c>
      <c r="J8" s="25">
        <f t="shared" si="3"/>
        <v>1.0088925148120957</v>
      </c>
      <c r="K8" s="18">
        <f t="shared" si="4"/>
        <v>19.797931495343718</v>
      </c>
      <c r="L8" s="19"/>
      <c r="M8" s="20">
        <v>808.37649999999996</v>
      </c>
      <c r="N8" s="19"/>
      <c r="O8" s="19"/>
      <c r="P8" s="19"/>
    </row>
    <row r="9" spans="1:16" x14ac:dyDescent="0.2">
      <c r="A9" s="21" t="s">
        <v>64</v>
      </c>
      <c r="B9" s="22" t="s">
        <v>65</v>
      </c>
      <c r="C9" s="14" t="s">
        <v>80</v>
      </c>
      <c r="D9" s="23"/>
      <c r="E9" s="14">
        <v>253.73099999999999</v>
      </c>
      <c r="F9" s="24">
        <v>5</v>
      </c>
      <c r="G9" s="14"/>
      <c r="H9" s="14"/>
      <c r="I9" s="14"/>
      <c r="J9" s="25"/>
      <c r="K9" s="18"/>
      <c r="L9" s="19"/>
      <c r="M9" s="20">
        <v>3912.3130000000001</v>
      </c>
      <c r="N9" s="19"/>
      <c r="O9" s="19"/>
      <c r="P9" s="19"/>
    </row>
    <row r="10" spans="1:16" x14ac:dyDescent="0.2">
      <c r="A10" s="21" t="s">
        <v>67</v>
      </c>
      <c r="B10" s="22" t="s">
        <v>68</v>
      </c>
      <c r="C10" s="14" t="s">
        <v>80</v>
      </c>
      <c r="D10" s="23"/>
      <c r="E10" s="14"/>
      <c r="F10" s="24"/>
      <c r="G10" s="14"/>
      <c r="H10" s="14"/>
      <c r="I10" s="14"/>
      <c r="J10" s="25"/>
      <c r="K10" s="18"/>
      <c r="L10" s="19"/>
      <c r="M10" s="20">
        <v>642.64359999999999</v>
      </c>
      <c r="N10" s="19"/>
      <c r="O10" s="19"/>
      <c r="P10" s="19"/>
    </row>
    <row r="11" spans="1:16" x14ac:dyDescent="0.2">
      <c r="A11" s="21" t="s">
        <v>0</v>
      </c>
      <c r="B11" s="22" t="s">
        <v>25</v>
      </c>
      <c r="C11" s="14">
        <v>22.518999999999998</v>
      </c>
      <c r="D11" s="23">
        <f t="shared" ref="D11:D41" si="5">C11/M11</f>
        <v>1.025502539051204</v>
      </c>
      <c r="E11" s="14">
        <v>9.9499999999999993</v>
      </c>
      <c r="F11" s="24">
        <v>21</v>
      </c>
      <c r="G11" s="14">
        <f>((C11+E11)*F11)/100</f>
        <v>6.8184899999999997</v>
      </c>
      <c r="H11" s="14">
        <f t="shared" si="1"/>
        <v>16.76849</v>
      </c>
      <c r="I11" s="14">
        <f t="shared" si="2"/>
        <v>39.287489999999998</v>
      </c>
      <c r="J11" s="25">
        <f t="shared" si="3"/>
        <v>1.7891301011567471</v>
      </c>
      <c r="K11" s="18">
        <f t="shared" si="4"/>
        <v>42.681499887114192</v>
      </c>
      <c r="L11" s="19"/>
      <c r="M11" s="20">
        <v>21.95899</v>
      </c>
      <c r="N11" s="19"/>
      <c r="O11" s="19"/>
      <c r="P11" s="19"/>
    </row>
    <row r="12" spans="1:16" x14ac:dyDescent="0.2">
      <c r="A12" s="21" t="s">
        <v>44</v>
      </c>
      <c r="B12" s="22" t="s">
        <v>26</v>
      </c>
      <c r="C12" s="14">
        <v>7.1159999999999997</v>
      </c>
      <c r="D12" s="23">
        <f t="shared" si="5"/>
        <v>1.0732848746318502</v>
      </c>
      <c r="E12" s="14">
        <v>3.2549999999999999</v>
      </c>
      <c r="F12" s="24">
        <v>25</v>
      </c>
      <c r="G12" s="14">
        <f t="shared" ref="G12:G40" si="6">((C12+E12)*F12)/100</f>
        <v>2.5927499999999997</v>
      </c>
      <c r="H12" s="14">
        <f t="shared" si="1"/>
        <v>5.8477499999999996</v>
      </c>
      <c r="I12" s="14">
        <f t="shared" si="2"/>
        <v>12.963749999999999</v>
      </c>
      <c r="J12" s="25">
        <f t="shared" si="3"/>
        <v>1.9552834167381461</v>
      </c>
      <c r="K12" s="18">
        <f t="shared" si="4"/>
        <v>45.108475556841192</v>
      </c>
      <c r="L12" s="19"/>
      <c r="M12" s="20">
        <v>6.6301129999999997</v>
      </c>
      <c r="N12" s="19"/>
      <c r="O12" s="19"/>
      <c r="P12" s="19"/>
    </row>
    <row r="13" spans="1:16" x14ac:dyDescent="0.2">
      <c r="A13" s="21" t="s">
        <v>1</v>
      </c>
      <c r="B13" s="22" t="s">
        <v>22</v>
      </c>
      <c r="C13" s="14">
        <v>0.95699999999999996</v>
      </c>
      <c r="D13" s="23">
        <f t="shared" si="5"/>
        <v>1.0743918094745191</v>
      </c>
      <c r="E13" s="14">
        <v>0.372</v>
      </c>
      <c r="F13" s="24">
        <v>20</v>
      </c>
      <c r="G13" s="14">
        <f t="shared" si="6"/>
        <v>0.26579999999999998</v>
      </c>
      <c r="H13" s="14">
        <f t="shared" si="1"/>
        <v>0.63779999999999992</v>
      </c>
      <c r="I13" s="14">
        <f t="shared" si="2"/>
        <v>1.5947999999999998</v>
      </c>
      <c r="J13" s="25">
        <f t="shared" si="3"/>
        <v>1.7904284824973489</v>
      </c>
      <c r="K13" s="18">
        <f t="shared" si="4"/>
        <v>39.99247554552295</v>
      </c>
      <c r="L13" s="19"/>
      <c r="M13" s="20">
        <v>0.89073650000000004</v>
      </c>
      <c r="N13" s="19"/>
      <c r="O13" s="19"/>
      <c r="P13" s="19"/>
    </row>
    <row r="14" spans="1:16" x14ac:dyDescent="0.2">
      <c r="A14" s="21" t="s">
        <v>46</v>
      </c>
      <c r="B14" s="22" t="s">
        <v>22</v>
      </c>
      <c r="C14" s="14">
        <v>1.0940000000000001</v>
      </c>
      <c r="D14" s="23">
        <f t="shared" si="5"/>
        <v>1.2281971155330449</v>
      </c>
      <c r="E14" s="14">
        <v>0.51300000000000001</v>
      </c>
      <c r="F14" s="24">
        <v>24</v>
      </c>
      <c r="G14" s="14">
        <f t="shared" si="6"/>
        <v>0.38568000000000002</v>
      </c>
      <c r="H14" s="14">
        <f t="shared" si="1"/>
        <v>0.89868000000000003</v>
      </c>
      <c r="I14" s="14">
        <f t="shared" si="2"/>
        <v>1.99268</v>
      </c>
      <c r="J14" s="25">
        <f t="shared" si="3"/>
        <v>2.2371150166182705</v>
      </c>
      <c r="K14" s="18">
        <f t="shared" si="4"/>
        <v>45.099062569002555</v>
      </c>
      <c r="L14" s="19"/>
      <c r="M14" s="20">
        <v>0.89073650000000004</v>
      </c>
      <c r="N14" s="19"/>
      <c r="O14" s="19"/>
      <c r="P14" s="19"/>
    </row>
    <row r="15" spans="1:16" x14ac:dyDescent="0.2">
      <c r="A15" s="21" t="s">
        <v>47</v>
      </c>
      <c r="B15" s="22" t="s">
        <v>22</v>
      </c>
      <c r="C15" s="14">
        <v>0.86599999999999999</v>
      </c>
      <c r="D15" s="23">
        <f t="shared" si="5"/>
        <v>0.97222916092469536</v>
      </c>
      <c r="E15" s="14">
        <v>0.60899999999999999</v>
      </c>
      <c r="F15" s="24">
        <v>20</v>
      </c>
      <c r="G15" s="14">
        <f t="shared" si="6"/>
        <v>0.29499999999999998</v>
      </c>
      <c r="H15" s="14">
        <f t="shared" si="1"/>
        <v>0.90399999999999991</v>
      </c>
      <c r="I15" s="14">
        <f t="shared" si="2"/>
        <v>1.77</v>
      </c>
      <c r="J15" s="25">
        <f t="shared" si="3"/>
        <v>1.9871196476174491</v>
      </c>
      <c r="K15" s="18">
        <f t="shared" si="4"/>
        <v>51.073446327683612</v>
      </c>
      <c r="L15" s="19"/>
      <c r="M15" s="20">
        <v>0.89073650000000004</v>
      </c>
      <c r="N15" s="19"/>
      <c r="O15" s="19"/>
      <c r="P15" s="19"/>
    </row>
    <row r="16" spans="1:16" x14ac:dyDescent="0.2">
      <c r="A16" s="21" t="s">
        <v>48</v>
      </c>
      <c r="B16" s="22" t="s">
        <v>22</v>
      </c>
      <c r="C16" s="14">
        <v>0.98199999999999998</v>
      </c>
      <c r="D16" s="23">
        <f t="shared" si="5"/>
        <v>1.1024584711640311</v>
      </c>
      <c r="E16" s="14">
        <v>0.55000000000000004</v>
      </c>
      <c r="F16" s="24">
        <v>19</v>
      </c>
      <c r="G16" s="14">
        <f t="shared" si="6"/>
        <v>0.29108000000000001</v>
      </c>
      <c r="H16" s="14">
        <f t="shared" si="1"/>
        <v>0.84108000000000005</v>
      </c>
      <c r="I16" s="14">
        <f t="shared" si="2"/>
        <v>1.82308</v>
      </c>
      <c r="J16" s="25">
        <f t="shared" si="3"/>
        <v>2.046710783716621</v>
      </c>
      <c r="K16" s="18">
        <f t="shared" si="4"/>
        <v>46.135112008249777</v>
      </c>
      <c r="L16" s="19"/>
      <c r="M16" s="20">
        <v>0.89073650000000004</v>
      </c>
      <c r="N16" s="19"/>
      <c r="O16" s="19"/>
      <c r="P16" s="19"/>
    </row>
    <row r="17" spans="1:16" x14ac:dyDescent="0.2">
      <c r="A17" s="21" t="s">
        <v>2</v>
      </c>
      <c r="B17" s="22" t="s">
        <v>22</v>
      </c>
      <c r="C17" s="14">
        <v>0.94</v>
      </c>
      <c r="D17" s="23">
        <f t="shared" si="5"/>
        <v>1.0553064795256508</v>
      </c>
      <c r="E17" s="14">
        <v>0.41</v>
      </c>
      <c r="F17" s="24">
        <v>24</v>
      </c>
      <c r="G17" s="14">
        <f t="shared" si="6"/>
        <v>0.32400000000000001</v>
      </c>
      <c r="H17" s="14">
        <f t="shared" si="1"/>
        <v>0.73399999999999999</v>
      </c>
      <c r="I17" s="14">
        <f t="shared" si="2"/>
        <v>1.6739999999999999</v>
      </c>
      <c r="J17" s="25">
        <f t="shared" si="3"/>
        <v>1.879343666729723</v>
      </c>
      <c r="K17" s="18">
        <f t="shared" si="4"/>
        <v>43.847072879330952</v>
      </c>
      <c r="L17" s="19"/>
      <c r="M17" s="20">
        <v>0.89073650000000004</v>
      </c>
      <c r="N17" s="19"/>
      <c r="O17" s="19"/>
      <c r="P17" s="19"/>
    </row>
    <row r="18" spans="1:16" x14ac:dyDescent="0.2">
      <c r="A18" s="21" t="s">
        <v>3</v>
      </c>
      <c r="B18" s="22" t="s">
        <v>27</v>
      </c>
      <c r="C18" s="14">
        <v>277.73099999999999</v>
      </c>
      <c r="D18" s="23">
        <f t="shared" si="5"/>
        <v>0.85543894643369212</v>
      </c>
      <c r="E18" s="14">
        <v>105.634</v>
      </c>
      <c r="F18" s="24">
        <v>27</v>
      </c>
      <c r="G18" s="14">
        <f t="shared" si="6"/>
        <v>103.50855</v>
      </c>
      <c r="H18" s="14">
        <f t="shared" si="1"/>
        <v>209.14255</v>
      </c>
      <c r="I18" s="14">
        <f t="shared" si="2"/>
        <v>486.87355000000002</v>
      </c>
      <c r="J18" s="25">
        <f t="shared" si="3"/>
        <v>1.4996186837566983</v>
      </c>
      <c r="K18" s="18">
        <f t="shared" si="4"/>
        <v>42.956235761831792</v>
      </c>
      <c r="L18" s="19"/>
      <c r="M18" s="20">
        <v>324.66489999999999</v>
      </c>
      <c r="N18" s="19"/>
      <c r="O18" s="19"/>
      <c r="P18" s="19"/>
    </row>
    <row r="19" spans="1:16" x14ac:dyDescent="0.2">
      <c r="A19" s="21" t="s">
        <v>49</v>
      </c>
      <c r="B19" s="22" t="s">
        <v>28</v>
      </c>
      <c r="C19" s="14">
        <v>134.21</v>
      </c>
      <c r="D19" s="23">
        <f t="shared" si="5"/>
        <v>1.0476210548336462</v>
      </c>
      <c r="E19" s="14">
        <v>79.7</v>
      </c>
      <c r="F19" s="24">
        <v>24</v>
      </c>
      <c r="G19" s="14">
        <f t="shared" si="6"/>
        <v>51.3384</v>
      </c>
      <c r="H19" s="14">
        <f t="shared" si="1"/>
        <v>131.0384</v>
      </c>
      <c r="I19" s="14">
        <f t="shared" si="2"/>
        <v>265.2484</v>
      </c>
      <c r="J19" s="25">
        <f t="shared" si="3"/>
        <v>2.0704851248113916</v>
      </c>
      <c r="K19" s="18">
        <f t="shared" si="4"/>
        <v>49.402145309830331</v>
      </c>
      <c r="L19" s="19"/>
      <c r="M19" s="20">
        <v>128.10929999999999</v>
      </c>
      <c r="N19" s="19"/>
      <c r="O19" s="19"/>
      <c r="P19" s="19"/>
    </row>
    <row r="20" spans="1:16" x14ac:dyDescent="0.2">
      <c r="A20" s="21" t="s">
        <v>4</v>
      </c>
      <c r="B20" s="22" t="s">
        <v>22</v>
      </c>
      <c r="C20" s="14">
        <v>0.83399999999999996</v>
      </c>
      <c r="D20" s="23">
        <f t="shared" si="5"/>
        <v>0.93630383396212002</v>
      </c>
      <c r="E20" s="14">
        <v>0.55500000000000005</v>
      </c>
      <c r="F20" s="24">
        <v>23</v>
      </c>
      <c r="G20" s="14">
        <f t="shared" si="6"/>
        <v>0.31946999999999998</v>
      </c>
      <c r="H20" s="14">
        <f t="shared" si="1"/>
        <v>0.87447000000000008</v>
      </c>
      <c r="I20" s="14">
        <f t="shared" si="2"/>
        <v>1.7084700000000002</v>
      </c>
      <c r="J20" s="25">
        <f t="shared" si="3"/>
        <v>1.9180419798672224</v>
      </c>
      <c r="K20" s="18">
        <f t="shared" si="4"/>
        <v>51.184393053433773</v>
      </c>
      <c r="L20" s="19"/>
      <c r="M20" s="20">
        <v>0.89073650000000004</v>
      </c>
      <c r="N20" s="19"/>
      <c r="O20" s="19"/>
      <c r="P20" s="19"/>
    </row>
    <row r="21" spans="1:16" x14ac:dyDescent="0.2">
      <c r="A21" s="21" t="s">
        <v>50</v>
      </c>
      <c r="B21" s="22" t="s">
        <v>29</v>
      </c>
      <c r="C21" s="14">
        <v>3.0790000000000002</v>
      </c>
      <c r="D21" s="23">
        <f t="shared" si="5"/>
        <v>0.96287113850834094</v>
      </c>
      <c r="E21" s="14">
        <v>2.9980000000000002</v>
      </c>
      <c r="F21" s="24">
        <v>17</v>
      </c>
      <c r="G21" s="14">
        <f t="shared" si="6"/>
        <v>1.0330900000000001</v>
      </c>
      <c r="H21" s="14">
        <f t="shared" si="1"/>
        <v>4.0310900000000007</v>
      </c>
      <c r="I21" s="14">
        <f t="shared" si="2"/>
        <v>7.1100900000000014</v>
      </c>
      <c r="J21" s="25">
        <f t="shared" si="3"/>
        <v>2.2234817970759244</v>
      </c>
      <c r="K21" s="18">
        <f t="shared" si="4"/>
        <v>56.695344222084394</v>
      </c>
      <c r="L21" s="19"/>
      <c r="M21" s="20">
        <v>3.1977280000000001</v>
      </c>
      <c r="N21" s="19"/>
      <c r="O21" s="19"/>
      <c r="P21" s="19"/>
    </row>
    <row r="22" spans="1:16" x14ac:dyDescent="0.2">
      <c r="A22" s="21" t="s">
        <v>5</v>
      </c>
      <c r="B22" s="22" t="s">
        <v>22</v>
      </c>
      <c r="C22" s="14">
        <v>0.86899999999999999</v>
      </c>
      <c r="D22" s="23">
        <f t="shared" si="5"/>
        <v>0.97559716032743682</v>
      </c>
      <c r="E22" s="14">
        <v>0.58699999999999997</v>
      </c>
      <c r="F22" s="24">
        <v>22</v>
      </c>
      <c r="G22" s="14">
        <f t="shared" si="6"/>
        <v>0.32031999999999994</v>
      </c>
      <c r="H22" s="14">
        <f t="shared" si="1"/>
        <v>0.9073199999999999</v>
      </c>
      <c r="I22" s="14">
        <f t="shared" si="2"/>
        <v>1.7763199999999999</v>
      </c>
      <c r="J22" s="25">
        <f t="shared" si="3"/>
        <v>1.9942148996925575</v>
      </c>
      <c r="K22" s="18">
        <f t="shared" si="4"/>
        <v>51.07863448027382</v>
      </c>
      <c r="L22" s="19"/>
      <c r="M22" s="20">
        <v>0.89073650000000004</v>
      </c>
      <c r="N22" s="19"/>
      <c r="O22" s="19"/>
      <c r="P22" s="19"/>
    </row>
    <row r="23" spans="1:16" x14ac:dyDescent="0.2">
      <c r="A23" s="21" t="s">
        <v>51</v>
      </c>
      <c r="B23" s="22" t="s">
        <v>30</v>
      </c>
      <c r="C23" s="14">
        <v>105.291</v>
      </c>
      <c r="D23" s="23">
        <f t="shared" si="5"/>
        <v>0.9061398156411552</v>
      </c>
      <c r="E23" s="14">
        <v>34.9</v>
      </c>
      <c r="F23" s="24">
        <v>10</v>
      </c>
      <c r="G23" s="14">
        <v>10.809100000000001</v>
      </c>
      <c r="H23" s="14">
        <f t="shared" si="1"/>
        <v>45.709099999999999</v>
      </c>
      <c r="I23" s="14">
        <f t="shared" si="2"/>
        <v>151.0001</v>
      </c>
      <c r="J23" s="25">
        <f t="shared" si="3"/>
        <v>1.2995147047306608</v>
      </c>
      <c r="K23" s="18">
        <v>34</v>
      </c>
      <c r="L23" s="19"/>
      <c r="M23" s="20">
        <v>116.1973</v>
      </c>
      <c r="N23" s="19"/>
      <c r="O23" s="19"/>
      <c r="P23" s="19"/>
    </row>
    <row r="24" spans="1:16" x14ac:dyDescent="0.2">
      <c r="A24" s="21" t="s">
        <v>14</v>
      </c>
      <c r="B24" s="22" t="s">
        <v>31</v>
      </c>
      <c r="C24" s="14">
        <v>1038.5</v>
      </c>
      <c r="D24" s="23">
        <f t="shared" si="5"/>
        <v>0.86164481648251456</v>
      </c>
      <c r="E24" s="14">
        <v>423</v>
      </c>
      <c r="F24" s="24">
        <v>10</v>
      </c>
      <c r="G24" s="14">
        <f t="shared" si="6"/>
        <v>146.15</v>
      </c>
      <c r="H24" s="14">
        <f t="shared" si="1"/>
        <v>569.15</v>
      </c>
      <c r="I24" s="14">
        <f t="shared" si="2"/>
        <v>1607.65</v>
      </c>
      <c r="J24" s="25">
        <f t="shared" si="3"/>
        <v>1.3338693203833554</v>
      </c>
      <c r="K24" s="18">
        <f t="shared" si="4"/>
        <v>35.402606288682236</v>
      </c>
      <c r="L24" s="19"/>
      <c r="M24" s="20">
        <v>1205.2529999999999</v>
      </c>
      <c r="N24" s="19"/>
      <c r="O24" s="19"/>
      <c r="P24" s="19"/>
    </row>
    <row r="25" spans="1:16" x14ac:dyDescent="0.2">
      <c r="A25" s="21" t="s">
        <v>41</v>
      </c>
      <c r="B25" s="22" t="s">
        <v>22</v>
      </c>
      <c r="C25" s="14">
        <v>0.81499999999999995</v>
      </c>
      <c r="D25" s="23">
        <f>C25/M25</f>
        <v>0.91497317107809084</v>
      </c>
      <c r="E25" s="14">
        <v>0.43</v>
      </c>
      <c r="F25" s="24">
        <v>21</v>
      </c>
      <c r="G25" s="14">
        <f t="shared" si="6"/>
        <v>0.26144999999999996</v>
      </c>
      <c r="H25" s="14">
        <f t="shared" si="1"/>
        <v>0.6914499999999999</v>
      </c>
      <c r="I25" s="14">
        <f t="shared" si="2"/>
        <v>1.5064499999999998</v>
      </c>
      <c r="J25" s="25">
        <f t="shared" si="3"/>
        <v>1.6912409000866135</v>
      </c>
      <c r="K25" s="18">
        <f t="shared" si="4"/>
        <v>45.899299678051051</v>
      </c>
      <c r="L25" s="19"/>
      <c r="M25" s="20">
        <v>0.89073650000000004</v>
      </c>
      <c r="N25" s="19"/>
      <c r="O25" s="19"/>
      <c r="P25" s="19"/>
    </row>
    <row r="26" spans="1:16" x14ac:dyDescent="0.2">
      <c r="A26" s="21" t="s">
        <v>62</v>
      </c>
      <c r="B26" s="22" t="s">
        <v>22</v>
      </c>
      <c r="C26" s="26">
        <v>0.90500000000000003</v>
      </c>
      <c r="D26" s="23">
        <f>C26/M26</f>
        <v>1.0160131531603342</v>
      </c>
      <c r="E26" s="14">
        <v>0.372</v>
      </c>
      <c r="F26" s="24">
        <v>21</v>
      </c>
      <c r="G26" s="14">
        <f t="shared" si="6"/>
        <v>0.26817000000000002</v>
      </c>
      <c r="H26" s="14">
        <f t="shared" si="1"/>
        <v>0.64017000000000002</v>
      </c>
      <c r="I26" s="14">
        <f t="shared" si="2"/>
        <v>1.5451700000000002</v>
      </c>
      <c r="J26" s="25">
        <f t="shared" si="3"/>
        <v>1.7347105457113299</v>
      </c>
      <c r="K26" s="18">
        <f t="shared" si="4"/>
        <v>41.43039277231631</v>
      </c>
      <c r="L26" s="19"/>
      <c r="M26" s="20">
        <v>0.89073650000000004</v>
      </c>
      <c r="N26" s="19"/>
      <c r="O26" s="19"/>
      <c r="P26" s="19"/>
    </row>
    <row r="27" spans="1:16" x14ac:dyDescent="0.2">
      <c r="A27" s="21" t="s">
        <v>52</v>
      </c>
      <c r="B27" s="22" t="s">
        <v>22</v>
      </c>
      <c r="C27" s="14">
        <v>0.91800000000000004</v>
      </c>
      <c r="D27" s="23">
        <f t="shared" si="5"/>
        <v>1.0306078172388804</v>
      </c>
      <c r="E27" s="14">
        <v>0.41699999999999998</v>
      </c>
      <c r="F27" s="24">
        <v>17</v>
      </c>
      <c r="G27" s="14">
        <f t="shared" si="6"/>
        <v>0.22695000000000001</v>
      </c>
      <c r="H27" s="14">
        <f t="shared" si="1"/>
        <v>0.64395000000000002</v>
      </c>
      <c r="I27" s="14">
        <f t="shared" si="2"/>
        <v>1.5619499999999999</v>
      </c>
      <c r="J27" s="25">
        <f t="shared" si="3"/>
        <v>1.7535488890373303</v>
      </c>
      <c r="K27" s="18">
        <f t="shared" si="4"/>
        <v>41.227312013828865</v>
      </c>
      <c r="L27" s="19"/>
      <c r="M27" s="20">
        <v>0.89073650000000004</v>
      </c>
      <c r="N27" s="19"/>
      <c r="O27" s="19"/>
      <c r="P27" s="19"/>
    </row>
    <row r="28" spans="1:16" x14ac:dyDescent="0.2">
      <c r="A28" s="21" t="s">
        <v>53</v>
      </c>
      <c r="B28" s="22" t="s">
        <v>32</v>
      </c>
      <c r="C28" s="14" t="s">
        <v>80</v>
      </c>
      <c r="D28" s="23"/>
      <c r="E28" s="14"/>
      <c r="F28" s="24"/>
      <c r="G28" s="14"/>
      <c r="H28" s="14"/>
      <c r="I28" s="14"/>
      <c r="J28" s="25"/>
      <c r="K28" s="18"/>
      <c r="L28" s="19"/>
      <c r="M28" s="20">
        <v>20.45224</v>
      </c>
      <c r="N28" s="19"/>
      <c r="O28" s="19"/>
      <c r="P28" s="19"/>
    </row>
    <row r="29" spans="1:16" x14ac:dyDescent="0.2">
      <c r="A29" s="21" t="s">
        <v>15</v>
      </c>
      <c r="B29" s="22" t="s">
        <v>22</v>
      </c>
      <c r="C29" s="14">
        <v>1.0289999999999999</v>
      </c>
      <c r="D29" s="23">
        <f t="shared" si="5"/>
        <v>1.1552237951403135</v>
      </c>
      <c r="E29" s="14">
        <v>0.49399999999999999</v>
      </c>
      <c r="F29" s="24">
        <v>21</v>
      </c>
      <c r="G29" s="14">
        <f t="shared" si="6"/>
        <v>0.31982999999999995</v>
      </c>
      <c r="H29" s="14">
        <f t="shared" si="1"/>
        <v>0.81382999999999994</v>
      </c>
      <c r="I29" s="14">
        <f t="shared" si="2"/>
        <v>1.8428299999999997</v>
      </c>
      <c r="J29" s="25">
        <f t="shared" si="3"/>
        <v>2.068883446451335</v>
      </c>
      <c r="K29" s="18">
        <f t="shared" si="4"/>
        <v>44.161968277052146</v>
      </c>
      <c r="L29" s="19"/>
      <c r="M29" s="20">
        <v>0.89073650000000004</v>
      </c>
      <c r="N29" s="19"/>
      <c r="O29" s="19"/>
      <c r="P29" s="19"/>
    </row>
    <row r="30" spans="1:16" x14ac:dyDescent="0.2">
      <c r="A30" s="21" t="s">
        <v>54</v>
      </c>
      <c r="B30" s="22" t="s">
        <v>33</v>
      </c>
      <c r="C30" s="14">
        <v>1.6830000000000001</v>
      </c>
      <c r="D30" s="23">
        <f t="shared" si="5"/>
        <v>1.1379548861402775</v>
      </c>
      <c r="E30" s="14">
        <v>4.2999999999999997E-2</v>
      </c>
      <c r="F30" s="24">
        <v>15</v>
      </c>
      <c r="G30" s="14">
        <f t="shared" si="6"/>
        <v>0.25890000000000002</v>
      </c>
      <c r="H30" s="14">
        <f t="shared" si="1"/>
        <v>0.3019</v>
      </c>
      <c r="I30" s="14">
        <f t="shared" si="2"/>
        <v>1.9849000000000001</v>
      </c>
      <c r="J30" s="25">
        <f>I30/M30</f>
        <v>1.342083573083682</v>
      </c>
      <c r="K30" s="18">
        <f t="shared" si="4"/>
        <v>15.209834248576755</v>
      </c>
      <c r="L30" s="19"/>
      <c r="M30" s="20">
        <v>1.478969</v>
      </c>
      <c r="N30" s="19"/>
      <c r="O30" s="19"/>
      <c r="P30" s="19"/>
    </row>
    <row r="31" spans="1:16" x14ac:dyDescent="0.2">
      <c r="A31" s="21" t="s">
        <v>55</v>
      </c>
      <c r="B31" s="22" t="s">
        <v>34</v>
      </c>
      <c r="C31" s="14">
        <v>9.8510000000000009</v>
      </c>
      <c r="D31" s="23">
        <f t="shared" si="5"/>
        <v>1.1132433238455455</v>
      </c>
      <c r="E31" s="14">
        <v>5.57</v>
      </c>
      <c r="F31" s="24">
        <v>25</v>
      </c>
      <c r="G31" s="14">
        <f t="shared" si="6"/>
        <v>3.8552500000000003</v>
      </c>
      <c r="H31" s="14">
        <f t="shared" si="1"/>
        <v>9.4252500000000001</v>
      </c>
      <c r="I31" s="14">
        <f t="shared" si="2"/>
        <v>19.276250000000001</v>
      </c>
      <c r="J31" s="25">
        <f t="shared" si="3"/>
        <v>2.1783734261778189</v>
      </c>
      <c r="K31" s="18">
        <f t="shared" si="4"/>
        <v>48.895661759937745</v>
      </c>
      <c r="L31" s="19"/>
      <c r="M31" s="20">
        <v>8.8489190000000004</v>
      </c>
      <c r="N31" s="19"/>
      <c r="O31" s="19"/>
      <c r="P31" s="19"/>
    </row>
    <row r="32" spans="1:16" x14ac:dyDescent="0.2">
      <c r="A32" s="21" t="s">
        <v>61</v>
      </c>
      <c r="B32" s="22" t="s">
        <v>35</v>
      </c>
      <c r="C32" s="14">
        <v>4.0430000000000001</v>
      </c>
      <c r="D32" s="23">
        <f t="shared" si="5"/>
        <v>0.98207631775063486</v>
      </c>
      <c r="E32" s="14">
        <v>1.4430000000000001</v>
      </c>
      <c r="F32" s="24">
        <v>23</v>
      </c>
      <c r="G32" s="14">
        <f t="shared" si="6"/>
        <v>1.2617800000000001</v>
      </c>
      <c r="H32" s="14">
        <f t="shared" si="1"/>
        <v>2.7047800000000004</v>
      </c>
      <c r="I32" s="14">
        <f t="shared" si="2"/>
        <v>6.7477800000000006</v>
      </c>
      <c r="J32" s="25">
        <f t="shared" si="3"/>
        <v>1.6390885321274744</v>
      </c>
      <c r="K32" s="18">
        <f t="shared" si="4"/>
        <v>40.083997996378073</v>
      </c>
      <c r="L32" s="19"/>
      <c r="M32" s="20">
        <v>4.1167879999999997</v>
      </c>
      <c r="N32" s="19"/>
      <c r="O32" s="19"/>
      <c r="P32" s="19"/>
    </row>
    <row r="33" spans="1:16" x14ac:dyDescent="0.2">
      <c r="A33" s="21" t="s">
        <v>16</v>
      </c>
      <c r="B33" s="22" t="s">
        <v>22</v>
      </c>
      <c r="C33" s="14">
        <v>0.88300000000000001</v>
      </c>
      <c r="D33" s="23">
        <f t="shared" si="5"/>
        <v>0.9913144908735636</v>
      </c>
      <c r="E33" s="14">
        <v>0.497</v>
      </c>
      <c r="F33" s="24">
        <v>23</v>
      </c>
      <c r="G33" s="14">
        <f t="shared" si="6"/>
        <v>0.31739999999999996</v>
      </c>
      <c r="H33" s="14">
        <f t="shared" si="1"/>
        <v>0.81440000000000001</v>
      </c>
      <c r="I33" s="14">
        <f t="shared" si="2"/>
        <v>1.6974</v>
      </c>
      <c r="J33" s="25">
        <f t="shared" si="3"/>
        <v>1.9056140620711062</v>
      </c>
      <c r="K33" s="18">
        <f t="shared" si="4"/>
        <v>47.979262401319666</v>
      </c>
      <c r="L33" s="19"/>
      <c r="M33" s="20">
        <v>0.89073650000000004</v>
      </c>
      <c r="N33" s="19"/>
      <c r="O33" s="19"/>
      <c r="P33" s="19"/>
    </row>
    <row r="34" spans="1:16" x14ac:dyDescent="0.2">
      <c r="A34" s="21" t="s">
        <v>56</v>
      </c>
      <c r="B34" s="22" t="s">
        <v>22</v>
      </c>
      <c r="C34" s="14">
        <v>0.88100000000000001</v>
      </c>
      <c r="D34" s="23">
        <f t="shared" si="5"/>
        <v>0.98906915793840267</v>
      </c>
      <c r="E34" s="14">
        <v>0.36799999999999999</v>
      </c>
      <c r="F34" s="24">
        <v>20</v>
      </c>
      <c r="G34" s="14">
        <f t="shared" si="6"/>
        <v>0.24980000000000005</v>
      </c>
      <c r="H34" s="14">
        <f t="shared" si="1"/>
        <v>0.61780000000000002</v>
      </c>
      <c r="I34" s="14">
        <f t="shared" si="2"/>
        <v>1.4988000000000001</v>
      </c>
      <c r="J34" s="25">
        <f t="shared" si="3"/>
        <v>1.6826525016096232</v>
      </c>
      <c r="K34" s="18">
        <f t="shared" si="4"/>
        <v>41.219642380571123</v>
      </c>
      <c r="L34" s="19"/>
      <c r="M34" s="20">
        <v>0.89073650000000004</v>
      </c>
      <c r="N34" s="19"/>
      <c r="O34" s="19"/>
      <c r="P34" s="19"/>
    </row>
    <row r="35" spans="1:16" x14ac:dyDescent="0.2">
      <c r="A35" s="21" t="s">
        <v>57</v>
      </c>
      <c r="B35" s="22" t="s">
        <v>22</v>
      </c>
      <c r="C35" s="14">
        <v>0.76700000000000002</v>
      </c>
      <c r="D35" s="23">
        <f t="shared" si="5"/>
        <v>0.8610851806342279</v>
      </c>
      <c r="E35" s="14">
        <v>0.43</v>
      </c>
      <c r="F35" s="24">
        <v>22</v>
      </c>
      <c r="G35" s="14">
        <f t="shared" si="6"/>
        <v>0.26334000000000002</v>
      </c>
      <c r="H35" s="14">
        <f t="shared" si="1"/>
        <v>0.69334000000000007</v>
      </c>
      <c r="I35" s="14">
        <f t="shared" si="2"/>
        <v>1.46034</v>
      </c>
      <c r="J35" s="23">
        <f t="shared" si="3"/>
        <v>1.6394747492664776</v>
      </c>
      <c r="K35" s="18">
        <f t="shared" si="4"/>
        <v>47.477984578933679</v>
      </c>
      <c r="L35" s="19"/>
      <c r="M35" s="20">
        <v>0.89073650000000004</v>
      </c>
      <c r="N35" s="19"/>
      <c r="O35" s="19"/>
      <c r="P35" s="19"/>
    </row>
    <row r="36" spans="1:16" x14ac:dyDescent="0.2">
      <c r="A36" s="21" t="s">
        <v>58</v>
      </c>
      <c r="B36" s="22" t="s">
        <v>22</v>
      </c>
      <c r="C36" s="14">
        <v>0.89200000000000002</v>
      </c>
      <c r="D36" s="23">
        <f t="shared" si="5"/>
        <v>1.0014184890817879</v>
      </c>
      <c r="E36" s="14">
        <v>0.379</v>
      </c>
      <c r="F36" s="24">
        <v>21</v>
      </c>
      <c r="G36" s="14">
        <f t="shared" si="6"/>
        <v>0.26690999999999998</v>
      </c>
      <c r="H36" s="14">
        <f t="shared" si="1"/>
        <v>0.64590999999999998</v>
      </c>
      <c r="I36" s="14">
        <f t="shared" si="2"/>
        <v>1.5379100000000001</v>
      </c>
      <c r="J36" s="23">
        <f t="shared" si="3"/>
        <v>1.7265599871566957</v>
      </c>
      <c r="K36" s="18">
        <f t="shared" si="4"/>
        <v>41.999206715607535</v>
      </c>
      <c r="L36" s="19"/>
      <c r="M36" s="20">
        <v>0.89073650000000004</v>
      </c>
      <c r="N36" s="19"/>
      <c r="O36" s="19"/>
      <c r="P36" s="19"/>
    </row>
    <row r="37" spans="1:16" x14ac:dyDescent="0.2">
      <c r="A37" s="21" t="s">
        <v>59</v>
      </c>
      <c r="B37" s="22" t="s">
        <v>36</v>
      </c>
      <c r="C37" s="14">
        <v>13.236000000000001</v>
      </c>
      <c r="D37" s="23">
        <f t="shared" si="5"/>
        <v>1.4182682725801039</v>
      </c>
      <c r="E37" s="14">
        <v>4.9580000000000002</v>
      </c>
      <c r="F37" s="24">
        <v>25</v>
      </c>
      <c r="G37" s="14">
        <f t="shared" si="6"/>
        <v>4.5485000000000007</v>
      </c>
      <c r="H37" s="14">
        <f t="shared" si="1"/>
        <v>9.5065000000000008</v>
      </c>
      <c r="I37" s="14">
        <f t="shared" si="2"/>
        <v>22.7425</v>
      </c>
      <c r="J37" s="23">
        <f t="shared" si="3"/>
        <v>2.4369119212113182</v>
      </c>
      <c r="K37" s="18">
        <f t="shared" si="4"/>
        <v>41.800593602286476</v>
      </c>
      <c r="L37" s="19"/>
      <c r="M37" s="20">
        <v>9.3325080000000007</v>
      </c>
      <c r="N37" s="19"/>
      <c r="O37" s="19"/>
      <c r="P37" s="19"/>
    </row>
    <row r="38" spans="1:16" x14ac:dyDescent="0.2">
      <c r="A38" s="21" t="s">
        <v>63</v>
      </c>
      <c r="B38" s="22" t="s">
        <v>37</v>
      </c>
      <c r="C38" s="14">
        <v>1.0289999999999999</v>
      </c>
      <c r="D38" s="23">
        <f t="shared" si="5"/>
        <v>1.1140040814338064</v>
      </c>
      <c r="E38" s="14">
        <v>0.78200000000000003</v>
      </c>
      <c r="F38" s="24">
        <v>7.7</v>
      </c>
      <c r="G38" s="14">
        <f t="shared" si="6"/>
        <v>0.13944699999999999</v>
      </c>
      <c r="H38" s="14">
        <f t="shared" si="1"/>
        <v>0.92144700000000002</v>
      </c>
      <c r="I38" s="14">
        <f t="shared" si="2"/>
        <v>1.950447</v>
      </c>
      <c r="J38" s="23">
        <f t="shared" si="3"/>
        <v>2.1115703776679533</v>
      </c>
      <c r="K38" s="18">
        <f t="shared" si="4"/>
        <v>47.242862789914312</v>
      </c>
      <c r="L38" s="19"/>
      <c r="M38" s="20">
        <v>0.92369500000000004</v>
      </c>
      <c r="N38" s="19"/>
      <c r="O38" s="19"/>
      <c r="P38" s="19"/>
    </row>
    <row r="39" spans="1:16" x14ac:dyDescent="0.2">
      <c r="A39" s="21" t="s">
        <v>79</v>
      </c>
      <c r="B39" s="22" t="s">
        <v>38</v>
      </c>
      <c r="C39" s="14">
        <v>12.252000000000001</v>
      </c>
      <c r="D39" s="23">
        <f t="shared" si="5"/>
        <v>0.87925462860964809</v>
      </c>
      <c r="E39" s="14">
        <v>2.056</v>
      </c>
      <c r="F39" s="24">
        <v>18</v>
      </c>
      <c r="G39" s="14">
        <f t="shared" si="6"/>
        <v>2.57544</v>
      </c>
      <c r="H39" s="14">
        <f t="shared" si="1"/>
        <v>4.6314399999999996</v>
      </c>
      <c r="I39" s="14">
        <f t="shared" si="2"/>
        <v>16.88344</v>
      </c>
      <c r="J39" s="23">
        <f t="shared" si="3"/>
        <v>1.2116260828316419</v>
      </c>
      <c r="K39" s="18">
        <f t="shared" si="4"/>
        <v>27.431850381201933</v>
      </c>
      <c r="L39" s="19"/>
      <c r="M39" s="20">
        <v>13.934530000000001</v>
      </c>
      <c r="N39" s="19"/>
      <c r="O39" s="19"/>
      <c r="P39" s="19"/>
    </row>
    <row r="40" spans="1:16" x14ac:dyDescent="0.2">
      <c r="A40" s="21" t="s">
        <v>17</v>
      </c>
      <c r="B40" s="22" t="s">
        <v>39</v>
      </c>
      <c r="C40" s="14">
        <v>0.73</v>
      </c>
      <c r="D40" s="23">
        <f t="shared" si="5"/>
        <v>0.97964985435424823</v>
      </c>
      <c r="E40" s="14">
        <v>0.57999999999999996</v>
      </c>
      <c r="F40" s="24">
        <v>20</v>
      </c>
      <c r="G40" s="14">
        <f t="shared" si="6"/>
        <v>0.26200000000000001</v>
      </c>
      <c r="H40" s="14">
        <f t="shared" si="1"/>
        <v>0.84199999999999997</v>
      </c>
      <c r="I40" s="14">
        <f t="shared" si="2"/>
        <v>1.5720000000000001</v>
      </c>
      <c r="J40" s="23">
        <f t="shared" si="3"/>
        <v>2.1096021521162718</v>
      </c>
      <c r="K40" s="18">
        <f t="shared" si="4"/>
        <v>53.56234096692112</v>
      </c>
      <c r="L40" s="19"/>
      <c r="M40" s="20">
        <v>0.74516420000000005</v>
      </c>
      <c r="N40" s="19"/>
      <c r="O40" s="19"/>
      <c r="P40" s="19"/>
    </row>
    <row r="41" spans="1:16" x14ac:dyDescent="0.2">
      <c r="A41" s="27" t="s">
        <v>60</v>
      </c>
      <c r="B41" s="28" t="s">
        <v>9</v>
      </c>
      <c r="C41" s="14">
        <v>0.97399999999999998</v>
      </c>
      <c r="D41" s="23">
        <f t="shared" si="5"/>
        <v>0.97399999999999998</v>
      </c>
      <c r="E41" s="14">
        <v>0.13700000000000001</v>
      </c>
      <c r="F41" s="29" t="s">
        <v>10</v>
      </c>
      <c r="G41" s="14" t="s">
        <v>66</v>
      </c>
      <c r="H41" s="14">
        <v>0.161</v>
      </c>
      <c r="I41" s="14">
        <f t="shared" si="2"/>
        <v>1.135</v>
      </c>
      <c r="J41" s="25">
        <f t="shared" si="3"/>
        <v>1.135</v>
      </c>
      <c r="K41" s="18">
        <f t="shared" si="4"/>
        <v>14.185022026431719</v>
      </c>
      <c r="L41" s="19"/>
      <c r="M41" s="30">
        <v>1</v>
      </c>
      <c r="N41" s="19"/>
      <c r="O41" s="19"/>
      <c r="P41" s="19"/>
    </row>
    <row r="42" spans="1:16" ht="14.25" customHeight="1" x14ac:dyDescent="0.2">
      <c r="A42" s="43" t="s">
        <v>82</v>
      </c>
      <c r="B42" s="43"/>
      <c r="C42" s="43"/>
      <c r="D42" s="43"/>
      <c r="E42" s="43"/>
      <c r="F42" s="43"/>
      <c r="G42" s="43"/>
      <c r="H42" s="43"/>
      <c r="I42" s="43"/>
      <c r="J42" s="43"/>
      <c r="K42" s="43"/>
      <c r="L42" s="19"/>
      <c r="M42" s="19"/>
      <c r="N42" s="19"/>
      <c r="O42" s="19"/>
      <c r="P42" s="19"/>
    </row>
    <row r="43" spans="1:16" ht="14.25" customHeight="1" x14ac:dyDescent="0.2">
      <c r="A43" s="41" t="s">
        <v>74</v>
      </c>
      <c r="B43" s="41"/>
      <c r="C43" s="41"/>
      <c r="D43" s="41"/>
      <c r="E43" s="41"/>
      <c r="F43" s="41"/>
      <c r="G43" s="41"/>
      <c r="H43" s="41"/>
      <c r="I43" s="41"/>
      <c r="J43" s="41"/>
      <c r="K43" s="41"/>
      <c r="L43" s="19"/>
      <c r="M43" s="19"/>
      <c r="N43" s="19"/>
      <c r="O43" s="19"/>
      <c r="P43" s="19"/>
    </row>
    <row r="44" spans="1:16" ht="14.25" customHeight="1" x14ac:dyDescent="0.2">
      <c r="A44" s="41" t="s">
        <v>75</v>
      </c>
      <c r="B44" s="41"/>
      <c r="C44" s="41"/>
      <c r="D44" s="41"/>
      <c r="E44" s="41"/>
      <c r="F44" s="41"/>
      <c r="G44" s="41"/>
      <c r="H44" s="41"/>
      <c r="I44" s="41"/>
      <c r="J44" s="41"/>
      <c r="K44" s="41"/>
      <c r="L44" s="19"/>
      <c r="M44" s="19"/>
      <c r="N44" s="19"/>
      <c r="O44" s="19"/>
      <c r="P44" s="19"/>
    </row>
    <row r="45" spans="1:16" ht="48" customHeight="1" x14ac:dyDescent="0.2">
      <c r="A45" s="41" t="s">
        <v>78</v>
      </c>
      <c r="B45" s="41"/>
      <c r="C45" s="41"/>
      <c r="D45" s="41"/>
      <c r="E45" s="41"/>
      <c r="F45" s="41"/>
      <c r="G45" s="41"/>
      <c r="H45" s="41"/>
      <c r="I45" s="41"/>
      <c r="J45" s="41"/>
      <c r="K45" s="41"/>
      <c r="L45" s="19"/>
      <c r="M45" s="19"/>
      <c r="N45" s="19"/>
      <c r="O45" s="19"/>
      <c r="P45" s="19"/>
    </row>
    <row r="46" spans="1:16" ht="13.5" customHeight="1" x14ac:dyDescent="0.2">
      <c r="A46" s="42" t="s">
        <v>76</v>
      </c>
      <c r="B46" s="42"/>
      <c r="C46" s="42"/>
      <c r="D46" s="42"/>
      <c r="E46" s="42"/>
      <c r="F46" s="42"/>
      <c r="G46" s="42"/>
      <c r="H46" s="42"/>
      <c r="I46" s="42"/>
      <c r="J46" s="42"/>
      <c r="K46" s="42"/>
    </row>
    <row r="47" spans="1:16" s="7" customFormat="1" ht="24.75" customHeight="1" x14ac:dyDescent="0.2">
      <c r="A47" s="42" t="s">
        <v>77</v>
      </c>
      <c r="B47" s="39"/>
      <c r="C47" s="39"/>
      <c r="D47" s="39"/>
      <c r="E47" s="39"/>
      <c r="F47" s="39"/>
      <c r="G47" s="39"/>
      <c r="H47" s="39"/>
      <c r="I47" s="39"/>
      <c r="J47" s="39"/>
      <c r="K47" s="39"/>
    </row>
    <row r="48" spans="1:16" ht="13.5" customHeight="1" x14ac:dyDescent="0.2">
      <c r="A48" s="48" t="s">
        <v>83</v>
      </c>
      <c r="B48" s="48"/>
      <c r="C48" s="48"/>
      <c r="D48" s="48"/>
      <c r="E48" s="48"/>
      <c r="F48" s="48"/>
      <c r="G48" s="48"/>
      <c r="H48" s="48"/>
      <c r="I48" s="48"/>
      <c r="J48" s="48"/>
      <c r="K48" s="48"/>
      <c r="L48" s="19"/>
      <c r="M48" s="19"/>
      <c r="N48" s="19"/>
      <c r="O48" s="19"/>
      <c r="P48" s="19"/>
    </row>
    <row r="49" spans="1:11" ht="18" customHeight="1" x14ac:dyDescent="0.2">
      <c r="A49" s="31"/>
      <c r="B49" s="32"/>
      <c r="C49" s="32"/>
      <c r="D49" s="32"/>
      <c r="E49" s="32"/>
      <c r="F49" s="32"/>
      <c r="G49" s="32"/>
      <c r="H49" s="32"/>
      <c r="I49" s="32"/>
      <c r="J49" s="32"/>
      <c r="K49" s="32"/>
    </row>
    <row r="50" spans="1:11" ht="36" customHeight="1" x14ac:dyDescent="0.2">
      <c r="A50" s="31"/>
      <c r="B50" s="31"/>
      <c r="C50" s="31"/>
      <c r="D50" s="31"/>
      <c r="E50" s="31"/>
      <c r="F50" s="31"/>
      <c r="G50" s="31"/>
      <c r="H50" s="31"/>
      <c r="I50" s="31"/>
      <c r="J50" s="31"/>
      <c r="K50" s="31"/>
    </row>
    <row r="51" spans="1:11" ht="18" customHeight="1" x14ac:dyDescent="0.2">
      <c r="A51" s="31"/>
      <c r="B51" s="32"/>
      <c r="C51" s="32"/>
      <c r="D51" s="32"/>
      <c r="E51" s="32"/>
      <c r="F51" s="32"/>
      <c r="G51" s="32"/>
      <c r="H51" s="32"/>
      <c r="I51" s="32"/>
      <c r="J51" s="32"/>
      <c r="K51" s="32"/>
    </row>
    <row r="52" spans="1:11" ht="38.25" customHeight="1" x14ac:dyDescent="0.2">
      <c r="A52" s="31"/>
      <c r="B52" s="32"/>
      <c r="C52" s="32"/>
      <c r="D52" s="32"/>
      <c r="E52" s="32"/>
      <c r="F52" s="32"/>
      <c r="G52" s="32"/>
      <c r="H52" s="32"/>
      <c r="I52" s="32"/>
      <c r="J52" s="32"/>
      <c r="K52" s="32"/>
    </row>
    <row r="53" spans="1:11" ht="25.5" customHeight="1" x14ac:dyDescent="0.2">
      <c r="A53" s="33"/>
      <c r="B53" s="34"/>
      <c r="C53" s="34"/>
      <c r="D53" s="34"/>
      <c r="E53" s="34"/>
      <c r="F53" s="34"/>
      <c r="G53" s="34"/>
      <c r="H53" s="34"/>
      <c r="I53" s="34"/>
      <c r="J53" s="34"/>
      <c r="K53" s="34"/>
    </row>
    <row r="54" spans="1:11" ht="37.5" customHeight="1" x14ac:dyDescent="0.2">
      <c r="A54" s="34"/>
      <c r="B54" s="34"/>
      <c r="C54" s="34"/>
      <c r="D54" s="34"/>
      <c r="E54" s="34"/>
      <c r="F54" s="34"/>
      <c r="G54" s="34"/>
      <c r="H54" s="34"/>
      <c r="I54" s="34"/>
      <c r="J54" s="34"/>
      <c r="K54" s="34"/>
    </row>
    <row r="55" spans="1:11" ht="13.5" customHeight="1" x14ac:dyDescent="0.2">
      <c r="A55" s="34"/>
      <c r="B55" s="34"/>
      <c r="C55" s="34"/>
      <c r="D55" s="34"/>
      <c r="E55" s="34"/>
      <c r="F55" s="34"/>
      <c r="G55" s="34"/>
      <c r="H55" s="34"/>
      <c r="I55" s="34"/>
      <c r="J55" s="34"/>
      <c r="K55" s="34"/>
    </row>
    <row r="56" spans="1:11" ht="24.75" customHeight="1" x14ac:dyDescent="0.2">
      <c r="A56" s="35"/>
      <c r="B56" s="34"/>
      <c r="C56" s="34"/>
      <c r="D56" s="34"/>
      <c r="E56" s="34"/>
      <c r="F56" s="34"/>
      <c r="G56" s="34"/>
      <c r="H56" s="34"/>
      <c r="I56" s="34"/>
      <c r="J56" s="34"/>
      <c r="K56" s="34"/>
    </row>
    <row r="57" spans="1:11" ht="15" customHeight="1" x14ac:dyDescent="0.2">
      <c r="A57" s="39"/>
      <c r="B57" s="39"/>
      <c r="C57" s="39"/>
      <c r="D57" s="39"/>
      <c r="E57" s="39"/>
      <c r="F57" s="39"/>
      <c r="G57" s="39"/>
      <c r="H57" s="39"/>
      <c r="I57" s="39"/>
      <c r="J57" s="39"/>
      <c r="K57" s="39"/>
    </row>
    <row r="58" spans="1:11" ht="14.25" customHeight="1" x14ac:dyDescent="0.2">
      <c r="A58" s="39"/>
      <c r="B58" s="39"/>
      <c r="C58" s="39"/>
      <c r="D58" s="39"/>
      <c r="E58" s="39"/>
      <c r="F58" s="39"/>
      <c r="G58" s="39"/>
      <c r="H58" s="39"/>
      <c r="I58" s="39"/>
      <c r="J58" s="39"/>
      <c r="K58" s="39"/>
    </row>
  </sheetData>
  <mergeCells count="14">
    <mergeCell ref="A1:K1"/>
    <mergeCell ref="A57:K57"/>
    <mergeCell ref="A58:K58"/>
    <mergeCell ref="K2:K3"/>
    <mergeCell ref="A44:K44"/>
    <mergeCell ref="A46:K46"/>
    <mergeCell ref="A45:K45"/>
    <mergeCell ref="A42:K42"/>
    <mergeCell ref="A2:A3"/>
    <mergeCell ref="A43:K43"/>
    <mergeCell ref="A48:K48"/>
    <mergeCell ref="C2:D2"/>
    <mergeCell ref="I2:J2"/>
    <mergeCell ref="A47:K47"/>
  </mergeCells>
  <hyperlinks>
    <hyperlink ref="A48:K48" r:id="rId1" location="boxsection-d1e67768" display="*Country notes are available by clicking on this link " xr:uid="{418FCA1E-8695-4AD3-8B66-7664CBC24875}"/>
  </hyperlinks>
  <pageMargins left="0.7" right="0.7" top="0.75" bottom="0.75" header="0.3" footer="0.3"/>
  <pageSetup paperSize="9" scale="8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BUYDENS Stephane</dc:creator>
  <cp:lastModifiedBy>Stéphane Buydens</cp:lastModifiedBy>
  <cp:lastPrinted>2016-09-20T09:09:54Z</cp:lastPrinted>
  <dcterms:created xsi:type="dcterms:W3CDTF">2014-06-02T10:19:46Z</dcterms:created>
  <dcterms:modified xsi:type="dcterms:W3CDTF">2022-12-02T16:08:48Z</dcterms:modified>
</cp:coreProperties>
</file>